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0" documentId="11_FFF9C761F892960D4A6711B1A836BCB0C90E2B1F" xr6:coauthVersionLast="47" xr6:coauthVersionMax="47" xr10:uidLastSave="{F484F2B0-8F45-41F1-8223-98C91A1E1151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'2007'!$A$1:$O$27</definedName>
    <definedName name="_xlnm.Print_Area" localSheetId="15">'2008'!$A$1:$O$27</definedName>
    <definedName name="_xlnm.Print_Area" localSheetId="14">'2009'!$A$1:$O$26</definedName>
    <definedName name="_xlnm.Print_Area" localSheetId="13">'2010'!$A$1:$O$27</definedName>
    <definedName name="_xlnm.Print_Area" localSheetId="12">'2011'!$A$1:$O$26</definedName>
    <definedName name="_xlnm.Print_Area" localSheetId="11">'2012'!$A$1:$O$25</definedName>
    <definedName name="_xlnm.Print_Area" localSheetId="10">'2013'!$A$1:$O$25</definedName>
    <definedName name="_xlnm.Print_Area" localSheetId="9">'2014'!$A$1:$O$25</definedName>
    <definedName name="_xlnm.Print_Area" localSheetId="8">'2015'!$A$1:$O$25</definedName>
    <definedName name="_xlnm.Print_Area" localSheetId="7">'2016'!$A$1:$O$25</definedName>
    <definedName name="_xlnm.Print_Area" localSheetId="6">'2017'!$A$1:$O$25</definedName>
    <definedName name="_xlnm.Print_Area" localSheetId="5">'2018'!$A$1:$O$25</definedName>
    <definedName name="_xlnm.Print_Area" localSheetId="4">'2019'!$A$1:$O$25</definedName>
    <definedName name="_xlnm.Print_Area" localSheetId="3">'2020'!$A$1:$O$25</definedName>
    <definedName name="_xlnm.Print_Area" localSheetId="2">'2021'!$A$1:$P$22</definedName>
    <definedName name="_xlnm.Print_Area" localSheetId="1">'2022'!$A$1:$P$24</definedName>
    <definedName name="_xlnm.Print_Area" localSheetId="0">'2023'!$A$1:$P$23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49" l="1"/>
  <c r="F19" i="49"/>
  <c r="G19" i="49"/>
  <c r="H19" i="49"/>
  <c r="I19" i="49"/>
  <c r="J19" i="49"/>
  <c r="K19" i="49"/>
  <c r="L19" i="49"/>
  <c r="M19" i="49"/>
  <c r="N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5" i="49" l="1"/>
  <c r="P15" i="49" s="1"/>
  <c r="O17" i="49"/>
  <c r="P17" i="49" s="1"/>
  <c r="O11" i="49"/>
  <c r="P11" i="49" s="1"/>
  <c r="O9" i="49"/>
  <c r="P9" i="49" s="1"/>
  <c r="O5" i="49"/>
  <c r="P5" i="49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9" i="49" l="1"/>
  <c r="P19" i="49" s="1"/>
  <c r="D20" i="48"/>
  <c r="E20" i="48"/>
  <c r="G20" i="48"/>
  <c r="H20" i="48"/>
  <c r="I20" i="48"/>
  <c r="J20" i="48"/>
  <c r="K20" i="48"/>
  <c r="M20" i="48"/>
  <c r="F20" i="48"/>
  <c r="L20" i="48"/>
  <c r="N20" i="48"/>
  <c r="O18" i="48"/>
  <c r="P18" i="48" s="1"/>
  <c r="O16" i="48"/>
  <c r="P16" i="48" s="1"/>
  <c r="O14" i="48"/>
  <c r="P14" i="48" s="1"/>
  <c r="O10" i="48"/>
  <c r="P10" i="48" s="1"/>
  <c r="O8" i="48"/>
  <c r="P8" i="48" s="1"/>
  <c r="O5" i="48"/>
  <c r="P5" i="48" s="1"/>
  <c r="O20" i="48" l="1"/>
  <c r="P20" i="48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N8" i="47"/>
  <c r="M8" i="47"/>
  <c r="L8" i="47"/>
  <c r="K8" i="47"/>
  <c r="J8" i="47"/>
  <c r="I8" i="47"/>
  <c r="H8" i="47"/>
  <c r="G8" i="47"/>
  <c r="F8" i="47"/>
  <c r="E8" i="47"/>
  <c r="D8" i="47"/>
  <c r="O7" i="47"/>
  <c r="P7" i="47" s="1"/>
  <c r="O6" i="47"/>
  <c r="P6" i="47" s="1"/>
  <c r="N5" i="47"/>
  <c r="M5" i="47"/>
  <c r="L5" i="47"/>
  <c r="K5" i="47"/>
  <c r="J5" i="47"/>
  <c r="I5" i="47"/>
  <c r="H5" i="47"/>
  <c r="H18" i="47" s="1"/>
  <c r="G5" i="47"/>
  <c r="F5" i="47"/>
  <c r="E5" i="47"/>
  <c r="D5" i="47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 s="1"/>
  <c r="N12" i="46"/>
  <c r="O12" i="46" s="1"/>
  <c r="M11" i="46"/>
  <c r="L11" i="46"/>
  <c r="K11" i="46"/>
  <c r="J11" i="46"/>
  <c r="I11" i="46"/>
  <c r="H11" i="46"/>
  <c r="G11" i="46"/>
  <c r="F11" i="46"/>
  <c r="E11" i="46"/>
  <c r="D11" i="46"/>
  <c r="N11" i="46" s="1"/>
  <c r="O11" i="46" s="1"/>
  <c r="N10" i="46"/>
  <c r="O10" i="46" s="1"/>
  <c r="N9" i="46"/>
  <c r="O9" i="46" s="1"/>
  <c r="M8" i="46"/>
  <c r="L8" i="46"/>
  <c r="K8" i="46"/>
  <c r="J8" i="46"/>
  <c r="I8" i="46"/>
  <c r="H8" i="46"/>
  <c r="G8" i="46"/>
  <c r="F8" i="46"/>
  <c r="E8" i="46"/>
  <c r="D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E21" i="46" s="1"/>
  <c r="D5" i="46"/>
  <c r="H21" i="45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N12" i="45"/>
  <c r="O12" i="45"/>
  <c r="M11" i="45"/>
  <c r="L11" i="45"/>
  <c r="K11" i="45"/>
  <c r="K21" i="45" s="1"/>
  <c r="J11" i="45"/>
  <c r="I11" i="45"/>
  <c r="H11" i="45"/>
  <c r="G11" i="45"/>
  <c r="F11" i="45"/>
  <c r="E11" i="45"/>
  <c r="D11" i="45"/>
  <c r="N10" i="45"/>
  <c r="O10" i="45"/>
  <c r="N9" i="45"/>
  <c r="O9" i="45" s="1"/>
  <c r="M8" i="45"/>
  <c r="L8" i="45"/>
  <c r="K8" i="45"/>
  <c r="J8" i="45"/>
  <c r="I8" i="45"/>
  <c r="H8" i="45"/>
  <c r="G8" i="45"/>
  <c r="F8" i="45"/>
  <c r="E8" i="45"/>
  <c r="D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/>
  <c r="N12" i="44"/>
  <c r="O12" i="44" s="1"/>
  <c r="M11" i="44"/>
  <c r="L11" i="44"/>
  <c r="K11" i="44"/>
  <c r="J11" i="44"/>
  <c r="I11" i="44"/>
  <c r="H11" i="44"/>
  <c r="G11" i="44"/>
  <c r="F11" i="44"/>
  <c r="F21" i="44" s="1"/>
  <c r="E11" i="44"/>
  <c r="E21" i="44" s="1"/>
  <c r="D11" i="44"/>
  <c r="N11" i="44" s="1"/>
  <c r="O11" i="44" s="1"/>
  <c r="N10" i="44"/>
  <c r="O10" i="44" s="1"/>
  <c r="N9" i="44"/>
  <c r="O9" i="44" s="1"/>
  <c r="M8" i="44"/>
  <c r="L8" i="44"/>
  <c r="K8" i="44"/>
  <c r="J8" i="44"/>
  <c r="I8" i="44"/>
  <c r="H8" i="44"/>
  <c r="G8" i="44"/>
  <c r="F8" i="44"/>
  <c r="E8" i="44"/>
  <c r="D8" i="44"/>
  <c r="N7" i="44"/>
  <c r="O7" i="44" s="1"/>
  <c r="N6" i="44"/>
  <c r="O6" i="44" s="1"/>
  <c r="M5" i="44"/>
  <c r="L5" i="44"/>
  <c r="K5" i="44"/>
  <c r="J5" i="44"/>
  <c r="I5" i="44"/>
  <c r="I21" i="44" s="1"/>
  <c r="H5" i="44"/>
  <c r="H21" i="44" s="1"/>
  <c r="G5" i="44"/>
  <c r="F5" i="44"/>
  <c r="E5" i="44"/>
  <c r="D5" i="44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/>
  <c r="N9" i="43"/>
  <c r="O9" i="43" s="1"/>
  <c r="M8" i="43"/>
  <c r="L8" i="43"/>
  <c r="K8" i="43"/>
  <c r="J8" i="43"/>
  <c r="I8" i="43"/>
  <c r="H8" i="43"/>
  <c r="G8" i="43"/>
  <c r="F8" i="43"/>
  <c r="E8" i="43"/>
  <c r="D8" i="43"/>
  <c r="N7" i="43"/>
  <c r="O7" i="43" s="1"/>
  <c r="N6" i="43"/>
  <c r="O6" i="43" s="1"/>
  <c r="M5" i="43"/>
  <c r="L5" i="43"/>
  <c r="K5" i="43"/>
  <c r="K21" i="43" s="1"/>
  <c r="J5" i="43"/>
  <c r="I5" i="43"/>
  <c r="H5" i="43"/>
  <c r="G5" i="43"/>
  <c r="F5" i="43"/>
  <c r="F21" i="43" s="1"/>
  <c r="E5" i="43"/>
  <c r="E21" i="43" s="1"/>
  <c r="D5" i="43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M17" i="42"/>
  <c r="L17" i="42"/>
  <c r="K17" i="42"/>
  <c r="J17" i="42"/>
  <c r="I17" i="42"/>
  <c r="H17" i="42"/>
  <c r="G17" i="42"/>
  <c r="F17" i="42"/>
  <c r="E17" i="42"/>
  <c r="E21" i="42" s="1"/>
  <c r="D17" i="42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 s="1"/>
  <c r="M8" i="42"/>
  <c r="L8" i="42"/>
  <c r="K8" i="42"/>
  <c r="J8" i="42"/>
  <c r="I8" i="42"/>
  <c r="H8" i="42"/>
  <c r="G8" i="42"/>
  <c r="F8" i="42"/>
  <c r="E8" i="42"/>
  <c r="D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/>
  <c r="N9" i="41"/>
  <c r="O9" i="41" s="1"/>
  <c r="M8" i="41"/>
  <c r="L8" i="41"/>
  <c r="K8" i="41"/>
  <c r="J8" i="41"/>
  <c r="I8" i="41"/>
  <c r="H8" i="41"/>
  <c r="G8" i="41"/>
  <c r="F8" i="41"/>
  <c r="E8" i="41"/>
  <c r="D8" i="41"/>
  <c r="N8" i="41" s="1"/>
  <c r="O8" i="41" s="1"/>
  <c r="N7" i="41"/>
  <c r="O7" i="41" s="1"/>
  <c r="N6" i="41"/>
  <c r="O6" i="41" s="1"/>
  <c r="M5" i="41"/>
  <c r="M23" i="41" s="1"/>
  <c r="L5" i="41"/>
  <c r="L23" i="41" s="1"/>
  <c r="K5" i="41"/>
  <c r="J5" i="41"/>
  <c r="I5" i="41"/>
  <c r="H5" i="41"/>
  <c r="G5" i="41"/>
  <c r="F5" i="41"/>
  <c r="E5" i="41"/>
  <c r="D5" i="41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9" i="40" s="1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/>
  <c r="M8" i="40"/>
  <c r="L8" i="40"/>
  <c r="K8" i="40"/>
  <c r="J8" i="40"/>
  <c r="I8" i="40"/>
  <c r="H8" i="40"/>
  <c r="G8" i="40"/>
  <c r="F8" i="40"/>
  <c r="E8" i="40"/>
  <c r="D8" i="40"/>
  <c r="N7" i="40"/>
  <c r="O7" i="40"/>
  <c r="N6" i="40"/>
  <c r="O6" i="40" s="1"/>
  <c r="M5" i="40"/>
  <c r="M21" i="40" s="1"/>
  <c r="L5" i="40"/>
  <c r="K5" i="40"/>
  <c r="J5" i="40"/>
  <c r="I5" i="40"/>
  <c r="H5" i="40"/>
  <c r="G5" i="40"/>
  <c r="F5" i="40"/>
  <c r="E5" i="40"/>
  <c r="D5" i="40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5" i="39" s="1"/>
  <c r="O15" i="39" s="1"/>
  <c r="N14" i="39"/>
  <c r="O14" i="39" s="1"/>
  <c r="N13" i="39"/>
  <c r="O13" i="39"/>
  <c r="N12" i="39"/>
  <c r="O12" i="39" s="1"/>
  <c r="M11" i="39"/>
  <c r="L11" i="39"/>
  <c r="K11" i="39"/>
  <c r="J11" i="39"/>
  <c r="I11" i="39"/>
  <c r="H11" i="39"/>
  <c r="G11" i="39"/>
  <c r="F11" i="39"/>
  <c r="E11" i="39"/>
  <c r="D11" i="39"/>
  <c r="N10" i="39"/>
  <c r="O10" i="39" s="1"/>
  <c r="N9" i="39"/>
  <c r="O9" i="39" s="1"/>
  <c r="M8" i="39"/>
  <c r="L8" i="39"/>
  <c r="K8" i="39"/>
  <c r="K21" i="39" s="1"/>
  <c r="J8" i="39"/>
  <c r="I8" i="39"/>
  <c r="H8" i="39"/>
  <c r="G8" i="39"/>
  <c r="F8" i="39"/>
  <c r="E8" i="39"/>
  <c r="E21" i="39" s="1"/>
  <c r="D8" i="39"/>
  <c r="N7" i="39"/>
  <c r="O7" i="39" s="1"/>
  <c r="N6" i="39"/>
  <c r="O6" i="39" s="1"/>
  <c r="M5" i="39"/>
  <c r="L5" i="39"/>
  <c r="K5" i="39"/>
  <c r="J5" i="39"/>
  <c r="J21" i="39" s="1"/>
  <c r="I5" i="39"/>
  <c r="H5" i="39"/>
  <c r="G5" i="39"/>
  <c r="F5" i="39"/>
  <c r="E5" i="39"/>
  <c r="D5" i="39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M19" i="38"/>
  <c r="L19" i="38"/>
  <c r="K19" i="38"/>
  <c r="J19" i="38"/>
  <c r="N19" i="38" s="1"/>
  <c r="O19" i="38" s="1"/>
  <c r="I19" i="38"/>
  <c r="H19" i="38"/>
  <c r="G19" i="38"/>
  <c r="F19" i="38"/>
  <c r="E19" i="38"/>
  <c r="D19" i="38"/>
  <c r="N18" i="38"/>
  <c r="O18" i="38"/>
  <c r="M17" i="38"/>
  <c r="L17" i="38"/>
  <c r="K17" i="38"/>
  <c r="J17" i="38"/>
  <c r="I17" i="38"/>
  <c r="H17" i="38"/>
  <c r="G17" i="38"/>
  <c r="F17" i="38"/>
  <c r="E17" i="38"/>
  <c r="D17" i="38"/>
  <c r="N16" i="38"/>
  <c r="O16" i="38"/>
  <c r="N15" i="38"/>
  <c r="O15" i="38" s="1"/>
  <c r="N14" i="38"/>
  <c r="O14" i="38" s="1"/>
  <c r="M13" i="38"/>
  <c r="L13" i="38"/>
  <c r="K13" i="38"/>
  <c r="J13" i="38"/>
  <c r="I13" i="38"/>
  <c r="H13" i="38"/>
  <c r="G13" i="38"/>
  <c r="G23" i="38" s="1"/>
  <c r="F13" i="38"/>
  <c r="E13" i="38"/>
  <c r="D13" i="38"/>
  <c r="N12" i="38"/>
  <c r="O12" i="38"/>
  <c r="N11" i="38"/>
  <c r="O11" i="38" s="1"/>
  <c r="N10" i="38"/>
  <c r="O10" i="38" s="1"/>
  <c r="N9" i="38"/>
  <c r="O9" i="38" s="1"/>
  <c r="M8" i="38"/>
  <c r="L8" i="38"/>
  <c r="K8" i="38"/>
  <c r="J8" i="38"/>
  <c r="I8" i="38"/>
  <c r="H8" i="38"/>
  <c r="G8" i="38"/>
  <c r="F8" i="38"/>
  <c r="E8" i="38"/>
  <c r="D8" i="38"/>
  <c r="N8" i="38" s="1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20" i="37"/>
  <c r="O20" i="37" s="1"/>
  <c r="M19" i="37"/>
  <c r="L19" i="37"/>
  <c r="K19" i="37"/>
  <c r="J19" i="37"/>
  <c r="I19" i="37"/>
  <c r="H19" i="37"/>
  <c r="G19" i="37"/>
  <c r="G21" i="37" s="1"/>
  <c r="F19" i="37"/>
  <c r="E19" i="37"/>
  <c r="D19" i="37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4" i="37"/>
  <c r="O14" i="37"/>
  <c r="N13" i="37"/>
  <c r="O13" i="37" s="1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N10" i="37"/>
  <c r="O10" i="37" s="1"/>
  <c r="N9" i="37"/>
  <c r="O9" i="37" s="1"/>
  <c r="M8" i="37"/>
  <c r="L8" i="37"/>
  <c r="K8" i="37"/>
  <c r="J8" i="37"/>
  <c r="I8" i="37"/>
  <c r="H8" i="37"/>
  <c r="G8" i="37"/>
  <c r="F8" i="37"/>
  <c r="E8" i="37"/>
  <c r="D8" i="37"/>
  <c r="N7" i="37"/>
  <c r="O7" i="37" s="1"/>
  <c r="N6" i="37"/>
  <c r="O6" i="37"/>
  <c r="M5" i="37"/>
  <c r="M21" i="37" s="1"/>
  <c r="L5" i="37"/>
  <c r="K5" i="37"/>
  <c r="J5" i="37"/>
  <c r="I5" i="37"/>
  <c r="H5" i="37"/>
  <c r="H21" i="37" s="1"/>
  <c r="G5" i="37"/>
  <c r="F5" i="37"/>
  <c r="E5" i="37"/>
  <c r="D5" i="37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M17" i="36"/>
  <c r="M21" i="36"/>
  <c r="L17" i="36"/>
  <c r="K17" i="36"/>
  <c r="J17" i="36"/>
  <c r="I17" i="36"/>
  <c r="H17" i="36"/>
  <c r="G17" i="36"/>
  <c r="F17" i="36"/>
  <c r="E17" i="36"/>
  <c r="D17" i="36"/>
  <c r="N16" i="36"/>
  <c r="O16" i="36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 s="1"/>
  <c r="N13" i="36"/>
  <c r="O13" i="36" s="1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0" i="36"/>
  <c r="O10" i="36"/>
  <c r="N9" i="36"/>
  <c r="O9" i="36" s="1"/>
  <c r="M8" i="36"/>
  <c r="L8" i="36"/>
  <c r="K8" i="36"/>
  <c r="J8" i="36"/>
  <c r="I8" i="36"/>
  <c r="H8" i="36"/>
  <c r="G8" i="36"/>
  <c r="F8" i="36"/>
  <c r="E8" i="36"/>
  <c r="D8" i="36"/>
  <c r="N7" i="36"/>
  <c r="O7" i="36" s="1"/>
  <c r="N6" i="36"/>
  <c r="O6" i="36" s="1"/>
  <c r="M5" i="36"/>
  <c r="L5" i="36"/>
  <c r="K5" i="36"/>
  <c r="K21" i="36"/>
  <c r="J5" i="36"/>
  <c r="J21" i="36" s="1"/>
  <c r="I5" i="36"/>
  <c r="H5" i="36"/>
  <c r="G5" i="36"/>
  <c r="G21" i="36"/>
  <c r="F5" i="36"/>
  <c r="F21" i="36" s="1"/>
  <c r="E5" i="36"/>
  <c r="D5" i="36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20" i="35" s="1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/>
  <c r="N10" i="35"/>
  <c r="O10" i="35" s="1"/>
  <c r="N9" i="35"/>
  <c r="O9" i="35" s="1"/>
  <c r="M8" i="35"/>
  <c r="L8" i="35"/>
  <c r="K8" i="35"/>
  <c r="J8" i="35"/>
  <c r="I8" i="35"/>
  <c r="H8" i="35"/>
  <c r="G8" i="35"/>
  <c r="F8" i="35"/>
  <c r="E8" i="35"/>
  <c r="D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E22" i="35" s="1"/>
  <c r="D5" i="35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M18" i="34"/>
  <c r="L18" i="34"/>
  <c r="K18" i="34"/>
  <c r="J18" i="34"/>
  <c r="I18" i="34"/>
  <c r="H18" i="34"/>
  <c r="G18" i="34"/>
  <c r="F18" i="34"/>
  <c r="F22" i="34" s="1"/>
  <c r="E18" i="34"/>
  <c r="D18" i="34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/>
  <c r="N14" i="34"/>
  <c r="O14" i="34" s="1"/>
  <c r="N13" i="34"/>
  <c r="O13" i="34"/>
  <c r="M12" i="34"/>
  <c r="L12" i="34"/>
  <c r="K12" i="34"/>
  <c r="J12" i="34"/>
  <c r="J22" i="34" s="1"/>
  <c r="I12" i="34"/>
  <c r="H12" i="34"/>
  <c r="G12" i="34"/>
  <c r="F12" i="34"/>
  <c r="E12" i="34"/>
  <c r="D12" i="34"/>
  <c r="N11" i="34"/>
  <c r="O11" i="34" s="1"/>
  <c r="N10" i="34"/>
  <c r="O10" i="34" s="1"/>
  <c r="N9" i="34"/>
  <c r="O9" i="34" s="1"/>
  <c r="M8" i="34"/>
  <c r="L8" i="34"/>
  <c r="L22" i="34" s="1"/>
  <c r="K8" i="34"/>
  <c r="J8" i="34"/>
  <c r="I8" i="34"/>
  <c r="H8" i="34"/>
  <c r="G8" i="34"/>
  <c r="F8" i="34"/>
  <c r="E8" i="34"/>
  <c r="D8" i="34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E22" i="34" s="1"/>
  <c r="D5" i="34"/>
  <c r="N5" i="34" s="1"/>
  <c r="O5" i="34" s="1"/>
  <c r="E20" i="33"/>
  <c r="F20" i="33"/>
  <c r="G20" i="33"/>
  <c r="H20" i="33"/>
  <c r="I20" i="33"/>
  <c r="J20" i="33"/>
  <c r="K20" i="33"/>
  <c r="L20" i="33"/>
  <c r="M20" i="33"/>
  <c r="D20" i="33"/>
  <c r="E18" i="33"/>
  <c r="F18" i="33"/>
  <c r="G18" i="33"/>
  <c r="H18" i="33"/>
  <c r="I18" i="33"/>
  <c r="J18" i="33"/>
  <c r="K18" i="33"/>
  <c r="L18" i="33"/>
  <c r="M18" i="33"/>
  <c r="E16" i="33"/>
  <c r="F16" i="33"/>
  <c r="G16" i="33"/>
  <c r="H16" i="33"/>
  <c r="I16" i="33"/>
  <c r="N16" i="33" s="1"/>
  <c r="O16" i="33" s="1"/>
  <c r="J16" i="33"/>
  <c r="K16" i="33"/>
  <c r="K22" i="33" s="1"/>
  <c r="L16" i="33"/>
  <c r="M16" i="33"/>
  <c r="E12" i="33"/>
  <c r="F12" i="33"/>
  <c r="G12" i="33"/>
  <c r="H12" i="33"/>
  <c r="I12" i="33"/>
  <c r="J12" i="33"/>
  <c r="K12" i="33"/>
  <c r="L12" i="33"/>
  <c r="M12" i="33"/>
  <c r="E8" i="33"/>
  <c r="F8" i="33"/>
  <c r="F22" i="33" s="1"/>
  <c r="G8" i="33"/>
  <c r="G22" i="33"/>
  <c r="H8" i="33"/>
  <c r="I8" i="33"/>
  <c r="J8" i="33"/>
  <c r="K8" i="33"/>
  <c r="L8" i="33"/>
  <c r="M8" i="33"/>
  <c r="E5" i="33"/>
  <c r="F5" i="33"/>
  <c r="G5" i="33"/>
  <c r="H5" i="33"/>
  <c r="H22" i="33" s="1"/>
  <c r="I5" i="33"/>
  <c r="J5" i="33"/>
  <c r="K5" i="33"/>
  <c r="L5" i="33"/>
  <c r="M5" i="33"/>
  <c r="D18" i="33"/>
  <c r="D16" i="33"/>
  <c r="D12" i="33"/>
  <c r="N12" i="33" s="1"/>
  <c r="O12" i="33" s="1"/>
  <c r="D8" i="33"/>
  <c r="D5" i="33"/>
  <c r="N21" i="33"/>
  <c r="O21" i="33" s="1"/>
  <c r="N19" i="33"/>
  <c r="O19" i="33"/>
  <c r="N17" i="33"/>
  <c r="O17" i="33" s="1"/>
  <c r="N10" i="33"/>
  <c r="O10" i="33" s="1"/>
  <c r="N11" i="33"/>
  <c r="O11" i="33" s="1"/>
  <c r="N7" i="33"/>
  <c r="O7" i="33" s="1"/>
  <c r="N6" i="33"/>
  <c r="O6" i="33" s="1"/>
  <c r="N13" i="33"/>
  <c r="O13" i="33"/>
  <c r="N14" i="33"/>
  <c r="O14" i="33" s="1"/>
  <c r="N15" i="33"/>
  <c r="O15" i="33" s="1"/>
  <c r="N9" i="33"/>
  <c r="O9" i="33" s="1"/>
  <c r="H22" i="35"/>
  <c r="F23" i="38"/>
  <c r="D21" i="37"/>
  <c r="N5" i="45"/>
  <c r="O5" i="45" s="1"/>
  <c r="N8" i="33" l="1"/>
  <c r="O8" i="33" s="1"/>
  <c r="N11" i="45"/>
  <c r="O11" i="45" s="1"/>
  <c r="D21" i="43"/>
  <c r="K18" i="47"/>
  <c r="L18" i="47"/>
  <c r="N13" i="41"/>
  <c r="O13" i="41" s="1"/>
  <c r="K23" i="41"/>
  <c r="J21" i="43"/>
  <c r="I21" i="36"/>
  <c r="D21" i="42"/>
  <c r="I21" i="46"/>
  <c r="J22" i="33"/>
  <c r="K22" i="35"/>
  <c r="N8" i="37"/>
  <c r="O8" i="37" s="1"/>
  <c r="E23" i="38"/>
  <c r="N15" i="46"/>
  <c r="O15" i="46" s="1"/>
  <c r="H21" i="39"/>
  <c r="M21" i="43"/>
  <c r="F21" i="45"/>
  <c r="N15" i="45"/>
  <c r="O15" i="45" s="1"/>
  <c r="K21" i="46"/>
  <c r="I18" i="47"/>
  <c r="D21" i="45"/>
  <c r="N11" i="40"/>
  <c r="O11" i="40" s="1"/>
  <c r="N8" i="44"/>
  <c r="O8" i="44" s="1"/>
  <c r="E21" i="45"/>
  <c r="L21" i="45"/>
  <c r="J21" i="46"/>
  <c r="I22" i="33"/>
  <c r="G22" i="34"/>
  <c r="N8" i="36"/>
  <c r="O8" i="36" s="1"/>
  <c r="N17" i="36"/>
  <c r="O17" i="36" s="1"/>
  <c r="I21" i="39"/>
  <c r="G21" i="42"/>
  <c r="G21" i="45"/>
  <c r="N21" i="45" s="1"/>
  <c r="O21" i="45" s="1"/>
  <c r="L21" i="46"/>
  <c r="N19" i="46"/>
  <c r="O19" i="46" s="1"/>
  <c r="K21" i="44"/>
  <c r="N19" i="37"/>
  <c r="O19" i="37" s="1"/>
  <c r="N15" i="43"/>
  <c r="O15" i="43" s="1"/>
  <c r="J21" i="40"/>
  <c r="I21" i="43"/>
  <c r="G21" i="46"/>
  <c r="I22" i="35"/>
  <c r="N5" i="38"/>
  <c r="O5" i="38" s="1"/>
  <c r="D23" i="41"/>
  <c r="H21" i="42"/>
  <c r="N17" i="44"/>
  <c r="O17" i="44" s="1"/>
  <c r="N19" i="45"/>
  <c r="O19" i="45" s="1"/>
  <c r="M21" i="46"/>
  <c r="N17" i="46"/>
  <c r="O17" i="46" s="1"/>
  <c r="N15" i="44"/>
  <c r="O15" i="44" s="1"/>
  <c r="N17" i="45"/>
  <c r="O17" i="45" s="1"/>
  <c r="D22" i="35"/>
  <c r="G21" i="40"/>
  <c r="N5" i="36"/>
  <c r="O5" i="36" s="1"/>
  <c r="N11" i="37"/>
  <c r="O11" i="37" s="1"/>
  <c r="I21" i="40"/>
  <c r="G21" i="43"/>
  <c r="N21" i="43" s="1"/>
  <c r="O21" i="43" s="1"/>
  <c r="N17" i="39"/>
  <c r="O17" i="39" s="1"/>
  <c r="N19" i="43"/>
  <c r="O19" i="43" s="1"/>
  <c r="K21" i="40"/>
  <c r="J22" i="35"/>
  <c r="N20" i="34"/>
  <c r="O20" i="34" s="1"/>
  <c r="N11" i="42"/>
  <c r="O11" i="42" s="1"/>
  <c r="N11" i="43"/>
  <c r="O11" i="43" s="1"/>
  <c r="I21" i="45"/>
  <c r="E21" i="40"/>
  <c r="L21" i="43"/>
  <c r="L21" i="44"/>
  <c r="K21" i="37"/>
  <c r="M18" i="47"/>
  <c r="H21" i="43"/>
  <c r="N5" i="46"/>
  <c r="O5" i="46" s="1"/>
  <c r="D23" i="38"/>
  <c r="N19" i="44"/>
  <c r="O19" i="44" s="1"/>
  <c r="N17" i="42"/>
  <c r="O17" i="42" s="1"/>
  <c r="H21" i="36"/>
  <c r="N21" i="36" s="1"/>
  <c r="O21" i="36" s="1"/>
  <c r="J21" i="37"/>
  <c r="N17" i="37"/>
  <c r="O17" i="37" s="1"/>
  <c r="J23" i="38"/>
  <c r="J21" i="42"/>
  <c r="N17" i="43"/>
  <c r="O17" i="43" s="1"/>
  <c r="N18" i="35"/>
  <c r="O18" i="35" s="1"/>
  <c r="E21" i="37"/>
  <c r="M21" i="39"/>
  <c r="G23" i="41"/>
  <c r="K21" i="42"/>
  <c r="N15" i="42"/>
  <c r="O15" i="42" s="1"/>
  <c r="D21" i="44"/>
  <c r="N21" i="44" s="1"/>
  <c r="O21" i="44" s="1"/>
  <c r="D18" i="47"/>
  <c r="E23" i="41"/>
  <c r="K22" i="34"/>
  <c r="N20" i="33"/>
  <c r="O20" i="33" s="1"/>
  <c r="N12" i="35"/>
  <c r="O12" i="35" s="1"/>
  <c r="N19" i="39"/>
  <c r="O19" i="39" s="1"/>
  <c r="H23" i="41"/>
  <c r="N17" i="41"/>
  <c r="O17" i="41" s="1"/>
  <c r="L21" i="42"/>
  <c r="E18" i="47"/>
  <c r="J21" i="44"/>
  <c r="M21" i="44"/>
  <c r="N18" i="47"/>
  <c r="I22" i="34"/>
  <c r="N5" i="39"/>
  <c r="O5" i="39" s="1"/>
  <c r="N19" i="41"/>
  <c r="O19" i="41" s="1"/>
  <c r="I21" i="42"/>
  <c r="N5" i="43"/>
  <c r="O5" i="43" s="1"/>
  <c r="F23" i="41"/>
  <c r="J21" i="45"/>
  <c r="N5" i="33"/>
  <c r="O5" i="33" s="1"/>
  <c r="E22" i="33"/>
  <c r="M22" i="34"/>
  <c r="G22" i="35"/>
  <c r="M22" i="35"/>
  <c r="D21" i="36"/>
  <c r="M23" i="38"/>
  <c r="I23" i="41"/>
  <c r="N23" i="41" s="1"/>
  <c r="O23" i="41" s="1"/>
  <c r="M21" i="42"/>
  <c r="N19" i="42"/>
  <c r="O19" i="42" s="1"/>
  <c r="M21" i="45"/>
  <c r="F21" i="46"/>
  <c r="F18" i="47"/>
  <c r="F21" i="40"/>
  <c r="J18" i="47"/>
  <c r="G21" i="39"/>
  <c r="I21" i="37"/>
  <c r="I23" i="38"/>
  <c r="L22" i="33"/>
  <c r="E21" i="36"/>
  <c r="L23" i="38"/>
  <c r="H23" i="38"/>
  <c r="N8" i="40"/>
  <c r="O8" i="40" s="1"/>
  <c r="N15" i="40"/>
  <c r="O15" i="40" s="1"/>
  <c r="J23" i="41"/>
  <c r="N21" i="41"/>
  <c r="O21" i="41" s="1"/>
  <c r="G21" i="44"/>
  <c r="G18" i="47"/>
  <c r="O8" i="47"/>
  <c r="P8" i="47" s="1"/>
  <c r="O16" i="47"/>
  <c r="P16" i="47" s="1"/>
  <c r="O14" i="47"/>
  <c r="P14" i="47" s="1"/>
  <c r="O5" i="47"/>
  <c r="P5" i="47" s="1"/>
  <c r="D22" i="34"/>
  <c r="N12" i="34"/>
  <c r="O12" i="34" s="1"/>
  <c r="N5" i="37"/>
  <c r="O5" i="37" s="1"/>
  <c r="F21" i="37"/>
  <c r="H21" i="40"/>
  <c r="D22" i="33"/>
  <c r="N8" i="35"/>
  <c r="O8" i="35" s="1"/>
  <c r="N8" i="34"/>
  <c r="O8" i="34" s="1"/>
  <c r="H22" i="34"/>
  <c r="N16" i="34"/>
  <c r="O16" i="34" s="1"/>
  <c r="N18" i="34"/>
  <c r="O18" i="34" s="1"/>
  <c r="L21" i="36"/>
  <c r="N8" i="42"/>
  <c r="O8" i="42" s="1"/>
  <c r="F21" i="42"/>
  <c r="N13" i="38"/>
  <c r="O13" i="38" s="1"/>
  <c r="L21" i="40"/>
  <c r="N5" i="40"/>
  <c r="O5" i="40" s="1"/>
  <c r="N18" i="33"/>
  <c r="O18" i="33" s="1"/>
  <c r="M22" i="33"/>
  <c r="F22" i="35"/>
  <c r="N16" i="35"/>
  <c r="O16" i="35" s="1"/>
  <c r="N17" i="38"/>
  <c r="O17" i="38" s="1"/>
  <c r="L21" i="39"/>
  <c r="N11" i="36"/>
  <c r="O11" i="36" s="1"/>
  <c r="K23" i="38"/>
  <c r="L22" i="35"/>
  <c r="N5" i="35"/>
  <c r="O5" i="35" s="1"/>
  <c r="N21" i="38"/>
  <c r="O21" i="38" s="1"/>
  <c r="D21" i="39"/>
  <c r="N11" i="39"/>
  <c r="O11" i="39" s="1"/>
  <c r="D21" i="40"/>
  <c r="N17" i="40"/>
  <c r="O17" i="40" s="1"/>
  <c r="L21" i="37"/>
  <c r="N15" i="37"/>
  <c r="O15" i="37" s="1"/>
  <c r="N8" i="39"/>
  <c r="O8" i="39" s="1"/>
  <c r="F21" i="39"/>
  <c r="N19" i="36"/>
  <c r="O19" i="36" s="1"/>
  <c r="N8" i="45"/>
  <c r="O8" i="45" s="1"/>
  <c r="N5" i="44"/>
  <c r="O5" i="44" s="1"/>
  <c r="N5" i="41"/>
  <c r="O5" i="41" s="1"/>
  <c r="D21" i="46"/>
  <c r="N5" i="42"/>
  <c r="O5" i="42" s="1"/>
  <c r="N8" i="43"/>
  <c r="O8" i="43" s="1"/>
  <c r="O10" i="47"/>
  <c r="P10" i="47" s="1"/>
  <c r="N8" i="46"/>
  <c r="O8" i="46" s="1"/>
  <c r="H21" i="46"/>
  <c r="N21" i="37" l="1"/>
  <c r="O21" i="37" s="1"/>
  <c r="N23" i="38"/>
  <c r="O23" i="38" s="1"/>
  <c r="N22" i="33"/>
  <c r="O22" i="33" s="1"/>
  <c r="N21" i="42"/>
  <c r="O21" i="42" s="1"/>
  <c r="N22" i="35"/>
  <c r="O22" i="35" s="1"/>
  <c r="O18" i="47"/>
  <c r="P18" i="47" s="1"/>
  <c r="N21" i="40"/>
  <c r="O21" i="40" s="1"/>
  <c r="N21" i="46"/>
  <c r="O21" i="46" s="1"/>
  <c r="N22" i="34"/>
  <c r="O22" i="34" s="1"/>
  <c r="N21" i="39"/>
  <c r="O21" i="39" s="1"/>
</calcChain>
</file>

<file path=xl/sharedStrings.xml><?xml version="1.0" encoding="utf-8"?>
<sst xmlns="http://schemas.openxmlformats.org/spreadsheetml/2006/main" count="633" uniqueCount="81">
  <si>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</si>
  <si>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</si>
  <si>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</si>
  <si>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</si>
  <si>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</si>
  <si>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</si>
  <si>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</si>
  <si>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</si>
  <si>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</si>
  <si>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</si>
  <si>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</si>
  <si>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</si>
  <si>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</si>
  <si>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</si>
  <si>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</si>
  <si>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</si>
  <si>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</si>
  <si>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</si>
  <si>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</si>
  <si>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</si>
  <si>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</si>
  <si>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</si>
  <si>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</si>
  <si>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</si>
  <si>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</si>
  <si>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</si>
  <si>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</si>
  <si>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</si>
  <si>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Other Physical Environment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</si>
  <si>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</si>
  <si>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</si>
  <si>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</si>
  <si>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</si>
  <si>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</si>
  <si>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</si>
  <si>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</si>
  <si>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Center Hill Expenditures Reported by Account Code and Fund Type</t>
  </si>
  <si>
    <t>Local Fiscal Year Ended September 30, 2010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</si>
  <si>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</si>
  <si>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</si>
  <si>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</si>
  <si>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</si>
  <si>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</si>
  <si>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</si>
  <si>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</si>
  <si>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</si>
  <si>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</si>
  <si>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Emergency and Disaster Relief Services</t>
  </si>
  <si>
    <t>2008 Municipal Population:</t>
  </si>
  <si>
    <t>Local Fiscal Year Ended September 30, 2014</t>
  </si>
  <si>
    <t>Garbage / Solid Waste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</si>
  <si>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</si>
  <si>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</si>
  <si>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</si>
  <si>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</si>
  <si>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</si>
  <si>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</si>
  <si>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</si>
  <si>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</si>
  <si>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</si>
  <si>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</si>
  <si>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</si>
  <si>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</si>
  <si>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</si>
  <si>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</si>
  <si>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</si>
  <si>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</si>
  <si>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</si>
  <si>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</si>
  <si>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</si>
  <si>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</si>
  <si>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</si>
  <si>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</si>
  <si>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</si>
  <si>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</si>
  <si>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</si>
  <si>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Inter-fund Group Transfers Out</t>
  </si>
  <si>
    <t>2022 Municipal Population:</t>
  </si>
  <si>
    <t>Local Fiscal Year Ended September 30, 2023</t>
  </si>
  <si>
    <t>Other General Government Services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</si>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</sst>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7CFB7-9735-43AD-98BB-BB92775B61A3}">
  <sheetPr>
    <pageSetUpPr fitToPage="1"/>
  </sheetPr>
  <dimension ref="A1:ED23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78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71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72</v>
      </c>
      <c r="N4" s="95" t="s">
        <v>5</v>
      </c>
      <c r="O4" s="95" t="s">
        <v>73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SUM(D6:D8)</f>
        <v>269118</v>
      </c>
      <c r="E5" s="100">
        <f>SUM(E6:E8)</f>
        <v>0</v>
      </c>
      <c r="F5" s="100">
        <f>SUM(F6:F8)</f>
        <v>0</v>
      </c>
      <c r="G5" s="100">
        <f>SUM(G6:G8)</f>
        <v>0</v>
      </c>
      <c r="H5" s="100">
        <f>SUM(H6:H8)</f>
        <v>0</v>
      </c>
      <c r="I5" s="100">
        <f>SUM(I6:I8)</f>
        <v>0</v>
      </c>
      <c r="J5" s="100">
        <f>SUM(J6:J8)</f>
        <v>0</v>
      </c>
      <c r="K5" s="100">
        <f>SUM(K6:K8)</f>
        <v>0</v>
      </c>
      <c r="L5" s="100">
        <f>SUM(L6:L8)</f>
        <v>0</v>
      </c>
      <c r="M5" s="100">
        <f>SUM(M6:M8)</f>
        <v>0</v>
      </c>
      <c r="N5" s="100">
        <f>SUM(N6:N8)</f>
        <v>0</v>
      </c>
      <c r="O5" s="101">
        <f>SUM(D5:N5)</f>
        <v>269118</v>
      </c>
      <c r="P5" s="102">
        <f>(O5/P$21)</f>
        <v>310.0437788018433</v>
      </c>
      <c r="Q5" s="103"/>
    </row>
    <row r="6" spans="1:134">
      <c r="A6" s="105"/>
      <c r="B6" s="106">
        <v>511</v>
      </c>
      <c r="C6" s="107" t="s">
        <v>19</v>
      </c>
      <c r="D6" s="108">
        <v>43597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43597</v>
      </c>
      <c r="P6" s="109">
        <f>(O6/P$21)</f>
        <v>50.226958525345623</v>
      </c>
      <c r="Q6" s="110"/>
    </row>
    <row r="7" spans="1:134">
      <c r="A7" s="105"/>
      <c r="B7" s="106">
        <v>513</v>
      </c>
      <c r="C7" s="107" t="s">
        <v>20</v>
      </c>
      <c r="D7" s="108">
        <v>207497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8" si="0">SUM(D7:N7)</f>
        <v>207497</v>
      </c>
      <c r="P7" s="109">
        <f>(O7/P$21)</f>
        <v>239.05184331797236</v>
      </c>
      <c r="Q7" s="110"/>
    </row>
    <row r="8" spans="1:134">
      <c r="A8" s="105"/>
      <c r="B8" s="106">
        <v>519</v>
      </c>
      <c r="C8" s="107" t="s">
        <v>79</v>
      </c>
      <c r="D8" s="108">
        <v>18024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18024</v>
      </c>
      <c r="P8" s="109">
        <f>(O8/P$21)</f>
        <v>20.764976958525345</v>
      </c>
      <c r="Q8" s="110"/>
    </row>
    <row r="9" spans="1:134" ht="15.75">
      <c r="A9" s="111" t="s">
        <v>21</v>
      </c>
      <c r="B9" s="112"/>
      <c r="C9" s="113"/>
      <c r="D9" s="114">
        <f>SUM(D10:D10)</f>
        <v>190519</v>
      </c>
      <c r="E9" s="114">
        <f>SUM(E10:E10)</f>
        <v>0</v>
      </c>
      <c r="F9" s="114">
        <f>SUM(F10:F10)</f>
        <v>0</v>
      </c>
      <c r="G9" s="114">
        <f>SUM(G10:G10)</f>
        <v>0</v>
      </c>
      <c r="H9" s="114">
        <f>SUM(H10:H10)</f>
        <v>0</v>
      </c>
      <c r="I9" s="114">
        <f>SUM(I10:I10)</f>
        <v>0</v>
      </c>
      <c r="J9" s="114">
        <f>SUM(J10:J10)</f>
        <v>0</v>
      </c>
      <c r="K9" s="114">
        <f>SUM(K10:K10)</f>
        <v>0</v>
      </c>
      <c r="L9" s="114">
        <f>SUM(L10:L10)</f>
        <v>0</v>
      </c>
      <c r="M9" s="114">
        <f>SUM(M10:M10)</f>
        <v>0</v>
      </c>
      <c r="N9" s="114">
        <f>SUM(N10:N10)</f>
        <v>0</v>
      </c>
      <c r="O9" s="115">
        <f>SUM(D9:N9)</f>
        <v>190519</v>
      </c>
      <c r="P9" s="116">
        <f>(O9/P$21)</f>
        <v>219.49193548387098</v>
      </c>
      <c r="Q9" s="117"/>
    </row>
    <row r="10" spans="1:134">
      <c r="A10" s="105"/>
      <c r="B10" s="106">
        <v>521</v>
      </c>
      <c r="C10" s="107" t="s">
        <v>22</v>
      </c>
      <c r="D10" s="108">
        <v>190519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>SUM(D10:N10)</f>
        <v>190519</v>
      </c>
      <c r="P10" s="109">
        <f>(O10/P$21)</f>
        <v>219.49193548387098</v>
      </c>
      <c r="Q10" s="110"/>
    </row>
    <row r="11" spans="1:134" ht="15.75">
      <c r="A11" s="111" t="s">
        <v>25</v>
      </c>
      <c r="B11" s="112"/>
      <c r="C11" s="113"/>
      <c r="D11" s="114">
        <f>SUM(D12:D14)</f>
        <v>0</v>
      </c>
      <c r="E11" s="114">
        <f>SUM(E12:E14)</f>
        <v>13656</v>
      </c>
      <c r="F11" s="114">
        <f>SUM(F12:F14)</f>
        <v>0</v>
      </c>
      <c r="G11" s="114">
        <f>SUM(G12:G14)</f>
        <v>0</v>
      </c>
      <c r="H11" s="114">
        <f>SUM(H12:H14)</f>
        <v>0</v>
      </c>
      <c r="I11" s="114">
        <f>SUM(I12:I14)</f>
        <v>287049</v>
      </c>
      <c r="J11" s="114">
        <f>SUM(J12:J14)</f>
        <v>0</v>
      </c>
      <c r="K11" s="114">
        <f>SUM(K12:K14)</f>
        <v>0</v>
      </c>
      <c r="L11" s="114">
        <f>SUM(L12:L14)</f>
        <v>0</v>
      </c>
      <c r="M11" s="114">
        <f>SUM(M12:M14)</f>
        <v>0</v>
      </c>
      <c r="N11" s="114">
        <f>SUM(N12:N14)</f>
        <v>0</v>
      </c>
      <c r="O11" s="115">
        <f>SUM(D11:N11)</f>
        <v>300705</v>
      </c>
      <c r="P11" s="116">
        <f>(O11/P$21)</f>
        <v>346.43433179723502</v>
      </c>
      <c r="Q11" s="117"/>
    </row>
    <row r="12" spans="1:134">
      <c r="A12" s="105"/>
      <c r="B12" s="106">
        <v>533</v>
      </c>
      <c r="C12" s="107" t="s">
        <v>26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178236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ref="O12:O18" si="1">SUM(D12:N12)</f>
        <v>178236</v>
      </c>
      <c r="P12" s="109">
        <f>(O12/P$21)</f>
        <v>205.34101382488478</v>
      </c>
      <c r="Q12" s="110"/>
    </row>
    <row r="13" spans="1:134">
      <c r="A13" s="105"/>
      <c r="B13" s="106">
        <v>534</v>
      </c>
      <c r="C13" s="107" t="s">
        <v>27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8">
        <v>108813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si="1"/>
        <v>108813</v>
      </c>
      <c r="P13" s="109">
        <f>(O13/P$21)</f>
        <v>125.36059907834101</v>
      </c>
      <c r="Q13" s="110"/>
    </row>
    <row r="14" spans="1:134">
      <c r="A14" s="105"/>
      <c r="B14" s="106">
        <v>539</v>
      </c>
      <c r="C14" s="107" t="s">
        <v>28</v>
      </c>
      <c r="D14" s="108">
        <v>0</v>
      </c>
      <c r="E14" s="108">
        <v>13656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1"/>
        <v>13656</v>
      </c>
      <c r="P14" s="109">
        <f>(O14/P$21)</f>
        <v>15.732718894009217</v>
      </c>
      <c r="Q14" s="110"/>
    </row>
    <row r="15" spans="1:134" ht="15.75">
      <c r="A15" s="111" t="s">
        <v>29</v>
      </c>
      <c r="B15" s="112"/>
      <c r="C15" s="113"/>
      <c r="D15" s="114">
        <f>SUM(D16:D16)</f>
        <v>287916</v>
      </c>
      <c r="E15" s="114">
        <f>SUM(E16:E16)</f>
        <v>348660</v>
      </c>
      <c r="F15" s="114">
        <f>SUM(F16:F16)</f>
        <v>0</v>
      </c>
      <c r="G15" s="114">
        <f>SUM(G16:G16)</f>
        <v>0</v>
      </c>
      <c r="H15" s="114">
        <f>SUM(H16:H16)</f>
        <v>0</v>
      </c>
      <c r="I15" s="114">
        <f>SUM(I16:I16)</f>
        <v>0</v>
      </c>
      <c r="J15" s="114">
        <f>SUM(J16:J16)</f>
        <v>0</v>
      </c>
      <c r="K15" s="114">
        <f>SUM(K16:K16)</f>
        <v>0</v>
      </c>
      <c r="L15" s="114">
        <f>SUM(L16:L16)</f>
        <v>0</v>
      </c>
      <c r="M15" s="114">
        <f>SUM(M16:M16)</f>
        <v>0</v>
      </c>
      <c r="N15" s="114">
        <f>SUM(N16:N16)</f>
        <v>0</v>
      </c>
      <c r="O15" s="114">
        <f t="shared" si="1"/>
        <v>636576</v>
      </c>
      <c r="P15" s="116">
        <f>(O15/P$21)</f>
        <v>733.38248847926263</v>
      </c>
      <c r="Q15" s="117"/>
    </row>
    <row r="16" spans="1:134">
      <c r="A16" s="105"/>
      <c r="B16" s="106">
        <v>541</v>
      </c>
      <c r="C16" s="107" t="s">
        <v>30</v>
      </c>
      <c r="D16" s="108">
        <v>287916</v>
      </c>
      <c r="E16" s="108">
        <v>348660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si="1"/>
        <v>636576</v>
      </c>
      <c r="P16" s="109">
        <f>(O16/P$21)</f>
        <v>733.38248847926263</v>
      </c>
      <c r="Q16" s="110"/>
    </row>
    <row r="17" spans="1:120" ht="15.75">
      <c r="A17" s="111" t="s">
        <v>31</v>
      </c>
      <c r="B17" s="112"/>
      <c r="C17" s="113"/>
      <c r="D17" s="114">
        <f>SUM(D18:D18)</f>
        <v>44762</v>
      </c>
      <c r="E17" s="114">
        <f>SUM(E18:E18)</f>
        <v>0</v>
      </c>
      <c r="F17" s="114">
        <f>SUM(F18:F18)</f>
        <v>0</v>
      </c>
      <c r="G17" s="114">
        <f>SUM(G18:G18)</f>
        <v>0</v>
      </c>
      <c r="H17" s="114">
        <f>SUM(H18:H18)</f>
        <v>0</v>
      </c>
      <c r="I17" s="114">
        <f>SUM(I18:I18)</f>
        <v>0</v>
      </c>
      <c r="J17" s="114">
        <f>SUM(J18:J18)</f>
        <v>0</v>
      </c>
      <c r="K17" s="114">
        <f>SUM(K18:K18)</f>
        <v>0</v>
      </c>
      <c r="L17" s="114">
        <f>SUM(L18:L18)</f>
        <v>0</v>
      </c>
      <c r="M17" s="114">
        <f>SUM(M18:M18)</f>
        <v>0</v>
      </c>
      <c r="N17" s="114">
        <f>SUM(N18:N18)</f>
        <v>0</v>
      </c>
      <c r="O17" s="114">
        <f>SUM(D17:N17)</f>
        <v>44762</v>
      </c>
      <c r="P17" s="116">
        <f>(O17/P$21)</f>
        <v>51.569124423963132</v>
      </c>
      <c r="Q17" s="110"/>
    </row>
    <row r="18" spans="1:120" ht="15.75" thickBot="1">
      <c r="A18" s="105"/>
      <c r="B18" s="106">
        <v>572</v>
      </c>
      <c r="C18" s="107" t="s">
        <v>32</v>
      </c>
      <c r="D18" s="108">
        <v>44762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1"/>
        <v>44762</v>
      </c>
      <c r="P18" s="109">
        <f>(O18/P$21)</f>
        <v>51.569124423963132</v>
      </c>
      <c r="Q18" s="110"/>
    </row>
    <row r="19" spans="1:120" ht="16.5" thickBot="1">
      <c r="A19" s="118" t="s">
        <v>10</v>
      </c>
      <c r="B19" s="119"/>
      <c r="C19" s="120"/>
      <c r="D19" s="121">
        <f>SUM(D5,D9,D11,D15,D17)</f>
        <v>792315</v>
      </c>
      <c r="E19" s="121">
        <f t="shared" ref="E19:N19" si="2">SUM(E5,E9,E11,E15,E17)</f>
        <v>362316</v>
      </c>
      <c r="F19" s="121">
        <f t="shared" si="2"/>
        <v>0</v>
      </c>
      <c r="G19" s="121">
        <f t="shared" si="2"/>
        <v>0</v>
      </c>
      <c r="H19" s="121">
        <f t="shared" si="2"/>
        <v>0</v>
      </c>
      <c r="I19" s="121">
        <f t="shared" si="2"/>
        <v>287049</v>
      </c>
      <c r="J19" s="121">
        <f t="shared" si="2"/>
        <v>0</v>
      </c>
      <c r="K19" s="121">
        <f t="shared" si="2"/>
        <v>0</v>
      </c>
      <c r="L19" s="121">
        <f t="shared" si="2"/>
        <v>0</v>
      </c>
      <c r="M19" s="121">
        <f t="shared" si="2"/>
        <v>0</v>
      </c>
      <c r="N19" s="121">
        <f t="shared" si="2"/>
        <v>0</v>
      </c>
      <c r="O19" s="121">
        <f>SUM(D19:N19)</f>
        <v>1441680</v>
      </c>
      <c r="P19" s="122">
        <f>(O19/P$21)</f>
        <v>1660.9216589861751</v>
      </c>
      <c r="Q19" s="103"/>
      <c r="R19" s="12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</row>
    <row r="20" spans="1:120">
      <c r="A20" s="124"/>
      <c r="B20" s="125"/>
      <c r="C20" s="125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7"/>
    </row>
    <row r="21" spans="1:120">
      <c r="A21" s="128"/>
      <c r="B21" s="129"/>
      <c r="C21" s="129"/>
      <c r="D21" s="130"/>
      <c r="E21" s="130"/>
      <c r="F21" s="130"/>
      <c r="G21" s="130"/>
      <c r="H21" s="130"/>
      <c r="I21" s="130"/>
      <c r="J21" s="130"/>
      <c r="K21" s="130"/>
      <c r="L21" s="130"/>
      <c r="M21" s="133" t="s">
        <v>80</v>
      </c>
      <c r="N21" s="133"/>
      <c r="O21" s="133"/>
      <c r="P21" s="131">
        <v>868</v>
      </c>
    </row>
    <row r="22" spans="1:120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6"/>
    </row>
    <row r="23" spans="1:120" ht="15.75" customHeight="1" thickBot="1">
      <c r="A23" s="137" t="s">
        <v>41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36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SUM(D6:D7)</f>
        <v>262563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1" si="1">SUM(D5:M5)</f>
        <v>262563</v>
      </c>
      <c r="O5" s="58">
        <f t="shared" ref="O5:O21" si="2">(N5/O$23)</f>
        <v>269.5718685831622</v>
      </c>
      <c r="P5" s="59"/>
    </row>
    <row r="6" spans="1:133">
      <c r="A6" s="61"/>
      <c r="B6" s="62">
        <v>511</v>
      </c>
      <c r="C6" s="63" t="s">
        <v>19</v>
      </c>
      <c r="D6" s="64">
        <v>43620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43620</v>
      </c>
      <c r="O6" s="65">
        <f t="shared" si="2"/>
        <v>44.784394250513344</v>
      </c>
      <c r="P6" s="66"/>
    </row>
    <row r="7" spans="1:133">
      <c r="A7" s="61"/>
      <c r="B7" s="62">
        <v>513</v>
      </c>
      <c r="C7" s="63" t="s">
        <v>20</v>
      </c>
      <c r="D7" s="64">
        <v>218943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218943</v>
      </c>
      <c r="O7" s="65">
        <f t="shared" si="2"/>
        <v>224.78747433264888</v>
      </c>
      <c r="P7" s="66"/>
    </row>
    <row r="8" spans="1:133" ht="15.75">
      <c r="A8" s="67" t="s">
        <v>21</v>
      </c>
      <c r="B8" s="68"/>
      <c r="C8" s="69"/>
      <c r="D8" s="70">
        <f t="shared" ref="D8:M8" si="3">SUM(D9:D10)</f>
        <v>142869</v>
      </c>
      <c r="E8" s="70">
        <f t="shared" si="3"/>
        <v>0</v>
      </c>
      <c r="F8" s="70">
        <f t="shared" si="3"/>
        <v>0</v>
      </c>
      <c r="G8" s="70">
        <f t="shared" si="3"/>
        <v>0</v>
      </c>
      <c r="H8" s="70">
        <f t="shared" si="3"/>
        <v>0</v>
      </c>
      <c r="I8" s="70">
        <f t="shared" si="3"/>
        <v>0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1"/>
        <v>142869</v>
      </c>
      <c r="O8" s="72">
        <f t="shared" si="2"/>
        <v>146.68275154004107</v>
      </c>
      <c r="P8" s="73"/>
    </row>
    <row r="9" spans="1:133">
      <c r="A9" s="61"/>
      <c r="B9" s="62">
        <v>521</v>
      </c>
      <c r="C9" s="63" t="s">
        <v>22</v>
      </c>
      <c r="D9" s="64">
        <v>134226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134226</v>
      </c>
      <c r="O9" s="65">
        <f t="shared" si="2"/>
        <v>137.80903490759755</v>
      </c>
      <c r="P9" s="66"/>
    </row>
    <row r="10" spans="1:133">
      <c r="A10" s="61"/>
      <c r="B10" s="62">
        <v>524</v>
      </c>
      <c r="C10" s="63" t="s">
        <v>24</v>
      </c>
      <c r="D10" s="64">
        <v>8643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8643</v>
      </c>
      <c r="O10" s="65">
        <f t="shared" si="2"/>
        <v>8.8737166324435321</v>
      </c>
      <c r="P10" s="66"/>
    </row>
    <row r="11" spans="1:133" ht="15.75">
      <c r="A11" s="67" t="s">
        <v>25</v>
      </c>
      <c r="B11" s="68"/>
      <c r="C11" s="69"/>
      <c r="D11" s="70">
        <f t="shared" ref="D11:M11" si="4">SUM(D12:D14)</f>
        <v>0</v>
      </c>
      <c r="E11" s="70">
        <f t="shared" si="4"/>
        <v>12268</v>
      </c>
      <c r="F11" s="70">
        <f t="shared" si="4"/>
        <v>0</v>
      </c>
      <c r="G11" s="70">
        <f t="shared" si="4"/>
        <v>0</v>
      </c>
      <c r="H11" s="70">
        <f t="shared" si="4"/>
        <v>0</v>
      </c>
      <c r="I11" s="70">
        <f t="shared" si="4"/>
        <v>254989</v>
      </c>
      <c r="J11" s="70">
        <f t="shared" si="4"/>
        <v>0</v>
      </c>
      <c r="K11" s="70">
        <f t="shared" si="4"/>
        <v>0</v>
      </c>
      <c r="L11" s="70">
        <f t="shared" si="4"/>
        <v>0</v>
      </c>
      <c r="M11" s="70">
        <f t="shared" si="4"/>
        <v>0</v>
      </c>
      <c r="N11" s="71">
        <f t="shared" si="1"/>
        <v>267257</v>
      </c>
      <c r="O11" s="72">
        <f t="shared" si="2"/>
        <v>274.39117043121149</v>
      </c>
      <c r="P11" s="73"/>
    </row>
    <row r="12" spans="1:133">
      <c r="A12" s="61"/>
      <c r="B12" s="62">
        <v>533</v>
      </c>
      <c r="C12" s="63" t="s">
        <v>26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169053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169053</v>
      </c>
      <c r="O12" s="65">
        <f t="shared" si="2"/>
        <v>173.56570841889118</v>
      </c>
      <c r="P12" s="66"/>
    </row>
    <row r="13" spans="1:133">
      <c r="A13" s="61"/>
      <c r="B13" s="62">
        <v>534</v>
      </c>
      <c r="C13" s="63" t="s">
        <v>50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85936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85936</v>
      </c>
      <c r="O13" s="65">
        <f t="shared" si="2"/>
        <v>88.22997946611909</v>
      </c>
      <c r="P13" s="66"/>
    </row>
    <row r="14" spans="1:133">
      <c r="A14" s="61"/>
      <c r="B14" s="62">
        <v>539</v>
      </c>
      <c r="C14" s="63" t="s">
        <v>28</v>
      </c>
      <c r="D14" s="64">
        <v>0</v>
      </c>
      <c r="E14" s="64">
        <v>12268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12268</v>
      </c>
      <c r="O14" s="65">
        <f t="shared" si="2"/>
        <v>12.595482546201232</v>
      </c>
      <c r="P14" s="66"/>
    </row>
    <row r="15" spans="1:133" ht="15.75">
      <c r="A15" s="67" t="s">
        <v>29</v>
      </c>
      <c r="B15" s="68"/>
      <c r="C15" s="69"/>
      <c r="D15" s="70">
        <f t="shared" ref="D15:M15" si="5">SUM(D16:D16)</f>
        <v>0</v>
      </c>
      <c r="E15" s="70">
        <f t="shared" si="5"/>
        <v>190629</v>
      </c>
      <c r="F15" s="70">
        <f t="shared" si="5"/>
        <v>0</v>
      </c>
      <c r="G15" s="70">
        <f t="shared" si="5"/>
        <v>0</v>
      </c>
      <c r="H15" s="70">
        <f t="shared" si="5"/>
        <v>0</v>
      </c>
      <c r="I15" s="70">
        <f t="shared" si="5"/>
        <v>0</v>
      </c>
      <c r="J15" s="70">
        <f t="shared" si="5"/>
        <v>0</v>
      </c>
      <c r="K15" s="70">
        <f t="shared" si="5"/>
        <v>0</v>
      </c>
      <c r="L15" s="70">
        <f t="shared" si="5"/>
        <v>0</v>
      </c>
      <c r="M15" s="70">
        <f t="shared" si="5"/>
        <v>0</v>
      </c>
      <c r="N15" s="70">
        <f t="shared" si="1"/>
        <v>190629</v>
      </c>
      <c r="O15" s="72">
        <f t="shared" si="2"/>
        <v>195.71765913757702</v>
      </c>
      <c r="P15" s="73"/>
    </row>
    <row r="16" spans="1:133">
      <c r="A16" s="61"/>
      <c r="B16" s="62">
        <v>541</v>
      </c>
      <c r="C16" s="63" t="s">
        <v>51</v>
      </c>
      <c r="D16" s="64">
        <v>0</v>
      </c>
      <c r="E16" s="64">
        <v>190629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190629</v>
      </c>
      <c r="O16" s="65">
        <f t="shared" si="2"/>
        <v>195.71765913757702</v>
      </c>
      <c r="P16" s="66"/>
    </row>
    <row r="17" spans="1:119" ht="15.75">
      <c r="A17" s="67" t="s">
        <v>31</v>
      </c>
      <c r="B17" s="68"/>
      <c r="C17" s="69"/>
      <c r="D17" s="70">
        <f t="shared" ref="D17:M17" si="6">SUM(D18:D18)</f>
        <v>43512</v>
      </c>
      <c r="E17" s="70">
        <f t="shared" si="6"/>
        <v>0</v>
      </c>
      <c r="F17" s="70">
        <f t="shared" si="6"/>
        <v>0</v>
      </c>
      <c r="G17" s="70">
        <f t="shared" si="6"/>
        <v>0</v>
      </c>
      <c r="H17" s="70">
        <f t="shared" si="6"/>
        <v>0</v>
      </c>
      <c r="I17" s="70">
        <f t="shared" si="6"/>
        <v>0</v>
      </c>
      <c r="J17" s="70">
        <f t="shared" si="6"/>
        <v>0</v>
      </c>
      <c r="K17" s="70">
        <f t="shared" si="6"/>
        <v>0</v>
      </c>
      <c r="L17" s="70">
        <f t="shared" si="6"/>
        <v>0</v>
      </c>
      <c r="M17" s="70">
        <f t="shared" si="6"/>
        <v>0</v>
      </c>
      <c r="N17" s="70">
        <f t="shared" si="1"/>
        <v>43512</v>
      </c>
      <c r="O17" s="72">
        <f t="shared" si="2"/>
        <v>44.673511293634498</v>
      </c>
      <c r="P17" s="66"/>
    </row>
    <row r="18" spans="1:119">
      <c r="A18" s="61"/>
      <c r="B18" s="62">
        <v>572</v>
      </c>
      <c r="C18" s="63" t="s">
        <v>52</v>
      </c>
      <c r="D18" s="64">
        <v>43512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43512</v>
      </c>
      <c r="O18" s="65">
        <f t="shared" si="2"/>
        <v>44.673511293634498</v>
      </c>
      <c r="P18" s="66"/>
    </row>
    <row r="19" spans="1:119" ht="15.75">
      <c r="A19" s="67" t="s">
        <v>53</v>
      </c>
      <c r="B19" s="68"/>
      <c r="C19" s="69"/>
      <c r="D19" s="70">
        <f t="shared" ref="D19:M19" si="7">SUM(D20:D20)</f>
        <v>133037</v>
      </c>
      <c r="E19" s="70">
        <f t="shared" si="7"/>
        <v>0</v>
      </c>
      <c r="F19" s="70">
        <f t="shared" si="7"/>
        <v>0</v>
      </c>
      <c r="G19" s="70">
        <f t="shared" si="7"/>
        <v>0</v>
      </c>
      <c r="H19" s="70">
        <f t="shared" si="7"/>
        <v>0</v>
      </c>
      <c r="I19" s="70">
        <f t="shared" si="7"/>
        <v>0</v>
      </c>
      <c r="J19" s="70">
        <f t="shared" si="7"/>
        <v>0</v>
      </c>
      <c r="K19" s="70">
        <f t="shared" si="7"/>
        <v>0</v>
      </c>
      <c r="L19" s="70">
        <f t="shared" si="7"/>
        <v>0</v>
      </c>
      <c r="M19" s="70">
        <f t="shared" si="7"/>
        <v>0</v>
      </c>
      <c r="N19" s="70">
        <f t="shared" si="1"/>
        <v>133037</v>
      </c>
      <c r="O19" s="72">
        <f t="shared" si="2"/>
        <v>136.58829568788502</v>
      </c>
      <c r="P19" s="66"/>
    </row>
    <row r="20" spans="1:119" ht="15.75" thickBot="1">
      <c r="A20" s="61"/>
      <c r="B20" s="62">
        <v>581</v>
      </c>
      <c r="C20" s="63" t="s">
        <v>54</v>
      </c>
      <c r="D20" s="64">
        <v>133037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133037</v>
      </c>
      <c r="O20" s="65">
        <f t="shared" si="2"/>
        <v>136.58829568788502</v>
      </c>
      <c r="P20" s="66"/>
    </row>
    <row r="21" spans="1:119" ht="16.5" thickBot="1">
      <c r="A21" s="74" t="s">
        <v>10</v>
      </c>
      <c r="B21" s="75"/>
      <c r="C21" s="76"/>
      <c r="D21" s="77">
        <f>SUM(D5,D8,D11,D15,D17,D19)</f>
        <v>581981</v>
      </c>
      <c r="E21" s="77">
        <f t="shared" ref="E21:M21" si="8">SUM(E5,E8,E11,E15,E17,E19)</f>
        <v>202897</v>
      </c>
      <c r="F21" s="77">
        <f t="shared" si="8"/>
        <v>0</v>
      </c>
      <c r="G21" s="77">
        <f t="shared" si="8"/>
        <v>0</v>
      </c>
      <c r="H21" s="77">
        <f t="shared" si="8"/>
        <v>0</v>
      </c>
      <c r="I21" s="77">
        <f t="shared" si="8"/>
        <v>254989</v>
      </c>
      <c r="J21" s="77">
        <f t="shared" si="8"/>
        <v>0</v>
      </c>
      <c r="K21" s="77">
        <f t="shared" si="8"/>
        <v>0</v>
      </c>
      <c r="L21" s="77">
        <f t="shared" si="8"/>
        <v>0</v>
      </c>
      <c r="M21" s="77">
        <f t="shared" si="8"/>
        <v>0</v>
      </c>
      <c r="N21" s="77">
        <f t="shared" si="1"/>
        <v>1039867</v>
      </c>
      <c r="O21" s="78">
        <f t="shared" si="2"/>
        <v>1067.6252566735113</v>
      </c>
      <c r="P21" s="59"/>
      <c r="Q21" s="79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</row>
    <row r="22" spans="1:119">
      <c r="A22" s="81"/>
      <c r="B22" s="82"/>
      <c r="C22" s="82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4"/>
    </row>
    <row r="23" spans="1:119">
      <c r="A23" s="85"/>
      <c r="B23" s="86"/>
      <c r="C23" s="86"/>
      <c r="D23" s="87"/>
      <c r="E23" s="87"/>
      <c r="F23" s="87"/>
      <c r="G23" s="87"/>
      <c r="H23" s="87"/>
      <c r="I23" s="87"/>
      <c r="J23" s="87"/>
      <c r="K23" s="87"/>
      <c r="L23" s="171" t="s">
        <v>55</v>
      </c>
      <c r="M23" s="171"/>
      <c r="N23" s="171"/>
      <c r="O23" s="88">
        <v>974</v>
      </c>
    </row>
    <row r="24" spans="1:119">
      <c r="A24" s="172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4"/>
    </row>
    <row r="25" spans="1:119" ht="15.75" customHeight="1" thickBot="1">
      <c r="A25" s="175" t="s">
        <v>41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7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192692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192692</v>
      </c>
      <c r="O5" s="30">
        <f t="shared" ref="O5:O21" si="2">(N5/O$23)</f>
        <v>201.77172774869109</v>
      </c>
      <c r="P5" s="6"/>
    </row>
    <row r="6" spans="1:133">
      <c r="A6" s="12"/>
      <c r="B6" s="42">
        <v>511</v>
      </c>
      <c r="C6" s="19" t="s">
        <v>19</v>
      </c>
      <c r="D6" s="43">
        <v>42196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42196</v>
      </c>
      <c r="O6" s="44">
        <f t="shared" si="2"/>
        <v>44.184293193717281</v>
      </c>
      <c r="P6" s="9"/>
    </row>
    <row r="7" spans="1:133">
      <c r="A7" s="12"/>
      <c r="B7" s="42">
        <v>513</v>
      </c>
      <c r="C7" s="19" t="s">
        <v>20</v>
      </c>
      <c r="D7" s="43">
        <v>150496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150496</v>
      </c>
      <c r="O7" s="44">
        <f t="shared" si="2"/>
        <v>157.58743455497381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146377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146377</v>
      </c>
      <c r="O8" s="41">
        <f t="shared" si="2"/>
        <v>153.27434554973823</v>
      </c>
      <c r="P8" s="10"/>
    </row>
    <row r="9" spans="1:133">
      <c r="A9" s="12"/>
      <c r="B9" s="42">
        <v>521</v>
      </c>
      <c r="C9" s="19" t="s">
        <v>22</v>
      </c>
      <c r="D9" s="43">
        <v>132189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132189</v>
      </c>
      <c r="O9" s="44">
        <f t="shared" si="2"/>
        <v>138.41780104712041</v>
      </c>
      <c r="P9" s="9"/>
    </row>
    <row r="10" spans="1:133">
      <c r="A10" s="12"/>
      <c r="B10" s="42">
        <v>524</v>
      </c>
      <c r="C10" s="19" t="s">
        <v>24</v>
      </c>
      <c r="D10" s="43">
        <v>14188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14188</v>
      </c>
      <c r="O10" s="44">
        <f t="shared" si="2"/>
        <v>14.856544502617801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SUM(D12:D14)</f>
        <v>0</v>
      </c>
      <c r="E11" s="29">
        <f t="shared" si="4"/>
        <v>12006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232608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244614</v>
      </c>
      <c r="O11" s="41">
        <f t="shared" si="2"/>
        <v>256.14031413612565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145409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145409</v>
      </c>
      <c r="O12" s="44">
        <f t="shared" si="2"/>
        <v>152.26073298429318</v>
      </c>
      <c r="P12" s="9"/>
    </row>
    <row r="13" spans="1:133">
      <c r="A13" s="12"/>
      <c r="B13" s="42">
        <v>534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87199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87199</v>
      </c>
      <c r="O13" s="44">
        <f t="shared" si="2"/>
        <v>91.307853403141365</v>
      </c>
      <c r="P13" s="9"/>
    </row>
    <row r="14" spans="1:133">
      <c r="A14" s="12"/>
      <c r="B14" s="42">
        <v>539</v>
      </c>
      <c r="C14" s="19" t="s">
        <v>28</v>
      </c>
      <c r="D14" s="43">
        <v>0</v>
      </c>
      <c r="E14" s="43">
        <v>12006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12006</v>
      </c>
      <c r="O14" s="44">
        <f t="shared" si="2"/>
        <v>12.571727748691099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0</v>
      </c>
      <c r="E15" s="29">
        <f t="shared" si="5"/>
        <v>173293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173293</v>
      </c>
      <c r="O15" s="41">
        <f t="shared" si="2"/>
        <v>181.45863874345551</v>
      </c>
      <c r="P15" s="10"/>
    </row>
    <row r="16" spans="1:133">
      <c r="A16" s="12"/>
      <c r="B16" s="42">
        <v>541</v>
      </c>
      <c r="C16" s="19" t="s">
        <v>30</v>
      </c>
      <c r="D16" s="43">
        <v>0</v>
      </c>
      <c r="E16" s="43">
        <v>173293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173293</v>
      </c>
      <c r="O16" s="44">
        <f t="shared" si="2"/>
        <v>181.45863874345551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46048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46048</v>
      </c>
      <c r="O17" s="41">
        <f t="shared" si="2"/>
        <v>48.217801047120417</v>
      </c>
      <c r="P17" s="9"/>
    </row>
    <row r="18" spans="1:119">
      <c r="A18" s="12"/>
      <c r="B18" s="42">
        <v>572</v>
      </c>
      <c r="C18" s="19" t="s">
        <v>32</v>
      </c>
      <c r="D18" s="43">
        <v>46048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46048</v>
      </c>
      <c r="O18" s="44">
        <f t="shared" si="2"/>
        <v>48.217801047120417</v>
      </c>
      <c r="P18" s="9"/>
    </row>
    <row r="19" spans="1:119" ht="15.75">
      <c r="A19" s="26" t="s">
        <v>34</v>
      </c>
      <c r="B19" s="27"/>
      <c r="C19" s="28"/>
      <c r="D19" s="29">
        <f t="shared" ref="D19:M19" si="7">SUM(D20:D20)</f>
        <v>118635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118635</v>
      </c>
      <c r="O19" s="41">
        <f t="shared" si="2"/>
        <v>124.22513089005236</v>
      </c>
      <c r="P19" s="9"/>
    </row>
    <row r="20" spans="1:119" ht="15.75" thickBot="1">
      <c r="A20" s="12"/>
      <c r="B20" s="42">
        <v>581</v>
      </c>
      <c r="C20" s="19" t="s">
        <v>33</v>
      </c>
      <c r="D20" s="43">
        <v>118635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118635</v>
      </c>
      <c r="O20" s="44">
        <f t="shared" si="2"/>
        <v>124.22513089005236</v>
      </c>
      <c r="P20" s="9"/>
    </row>
    <row r="21" spans="1:119" ht="16.5" thickBot="1">
      <c r="A21" s="13" t="s">
        <v>10</v>
      </c>
      <c r="B21" s="21"/>
      <c r="C21" s="20"/>
      <c r="D21" s="14">
        <f>SUM(D5,D8,D11,D15,D17,D19)</f>
        <v>503752</v>
      </c>
      <c r="E21" s="14">
        <f t="shared" ref="E21:M21" si="8">SUM(E5,E8,E11,E15,E17,E19)</f>
        <v>185299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232608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921659</v>
      </c>
      <c r="O21" s="35">
        <f t="shared" si="2"/>
        <v>965.08795811518326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45</v>
      </c>
      <c r="M23" s="157"/>
      <c r="N23" s="157"/>
      <c r="O23" s="39">
        <v>955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41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594444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594444</v>
      </c>
      <c r="O5" s="30">
        <f t="shared" ref="O5:O21" si="2">(N5/O$23)</f>
        <v>629.70762711864404</v>
      </c>
      <c r="P5" s="6"/>
    </row>
    <row r="6" spans="1:133">
      <c r="A6" s="12"/>
      <c r="B6" s="42">
        <v>511</v>
      </c>
      <c r="C6" s="19" t="s">
        <v>19</v>
      </c>
      <c r="D6" s="43">
        <v>29424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29424</v>
      </c>
      <c r="O6" s="44">
        <f t="shared" si="2"/>
        <v>31.16949152542373</v>
      </c>
      <c r="P6" s="9"/>
    </row>
    <row r="7" spans="1:133">
      <c r="A7" s="12"/>
      <c r="B7" s="42">
        <v>513</v>
      </c>
      <c r="C7" s="19" t="s">
        <v>20</v>
      </c>
      <c r="D7" s="43">
        <v>565020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565020</v>
      </c>
      <c r="O7" s="44">
        <f t="shared" si="2"/>
        <v>598.53813559322032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196296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196296</v>
      </c>
      <c r="O8" s="41">
        <f t="shared" si="2"/>
        <v>207.9406779661017</v>
      </c>
      <c r="P8" s="10"/>
    </row>
    <row r="9" spans="1:133">
      <c r="A9" s="12"/>
      <c r="B9" s="42">
        <v>521</v>
      </c>
      <c r="C9" s="19" t="s">
        <v>22</v>
      </c>
      <c r="D9" s="43">
        <v>184550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184550</v>
      </c>
      <c r="O9" s="44">
        <f t="shared" si="2"/>
        <v>195.49788135593221</v>
      </c>
      <c r="P9" s="9"/>
    </row>
    <row r="10" spans="1:133">
      <c r="A10" s="12"/>
      <c r="B10" s="42">
        <v>524</v>
      </c>
      <c r="C10" s="19" t="s">
        <v>24</v>
      </c>
      <c r="D10" s="43">
        <v>11746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11746</v>
      </c>
      <c r="O10" s="44">
        <f t="shared" si="2"/>
        <v>12.442796610169491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SUM(D12:D14)</f>
        <v>0</v>
      </c>
      <c r="E11" s="29">
        <f t="shared" si="4"/>
        <v>12282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214785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227067</v>
      </c>
      <c r="O11" s="41">
        <f t="shared" si="2"/>
        <v>240.53707627118644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129612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129612</v>
      </c>
      <c r="O12" s="44">
        <f t="shared" si="2"/>
        <v>137.30084745762713</v>
      </c>
      <c r="P12" s="9"/>
    </row>
    <row r="13" spans="1:133">
      <c r="A13" s="12"/>
      <c r="B13" s="42">
        <v>534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85173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85173</v>
      </c>
      <c r="O13" s="44">
        <f t="shared" si="2"/>
        <v>90.225635593220332</v>
      </c>
      <c r="P13" s="9"/>
    </row>
    <row r="14" spans="1:133">
      <c r="A14" s="12"/>
      <c r="B14" s="42">
        <v>539</v>
      </c>
      <c r="C14" s="19" t="s">
        <v>28</v>
      </c>
      <c r="D14" s="43">
        <v>0</v>
      </c>
      <c r="E14" s="43">
        <v>12282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12282</v>
      </c>
      <c r="O14" s="44">
        <f t="shared" si="2"/>
        <v>13.010593220338983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0</v>
      </c>
      <c r="E15" s="29">
        <f t="shared" si="5"/>
        <v>171220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171220</v>
      </c>
      <c r="O15" s="41">
        <f t="shared" si="2"/>
        <v>181.37711864406779</v>
      </c>
      <c r="P15" s="10"/>
    </row>
    <row r="16" spans="1:133">
      <c r="A16" s="12"/>
      <c r="B16" s="42">
        <v>541</v>
      </c>
      <c r="C16" s="19" t="s">
        <v>30</v>
      </c>
      <c r="D16" s="43">
        <v>0</v>
      </c>
      <c r="E16" s="43">
        <v>171220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171220</v>
      </c>
      <c r="O16" s="44">
        <f t="shared" si="2"/>
        <v>181.37711864406779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64517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64517</v>
      </c>
      <c r="O17" s="41">
        <f t="shared" si="2"/>
        <v>68.344279661016955</v>
      </c>
      <c r="P17" s="9"/>
    </row>
    <row r="18" spans="1:119">
      <c r="A18" s="12"/>
      <c r="B18" s="42">
        <v>572</v>
      </c>
      <c r="C18" s="19" t="s">
        <v>32</v>
      </c>
      <c r="D18" s="43">
        <v>64517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64517</v>
      </c>
      <c r="O18" s="44">
        <f t="shared" si="2"/>
        <v>68.344279661016955</v>
      </c>
      <c r="P18" s="9"/>
    </row>
    <row r="19" spans="1:119" ht="15.75">
      <c r="A19" s="26" t="s">
        <v>34</v>
      </c>
      <c r="B19" s="27"/>
      <c r="C19" s="28"/>
      <c r="D19" s="29">
        <f t="shared" ref="D19:M19" si="7">SUM(D20:D20)</f>
        <v>119645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119645</v>
      </c>
      <c r="O19" s="41">
        <f t="shared" si="2"/>
        <v>126.74258474576271</v>
      </c>
      <c r="P19" s="9"/>
    </row>
    <row r="20" spans="1:119" ht="15.75" thickBot="1">
      <c r="A20" s="12"/>
      <c r="B20" s="42">
        <v>581</v>
      </c>
      <c r="C20" s="19" t="s">
        <v>33</v>
      </c>
      <c r="D20" s="43">
        <v>119645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119645</v>
      </c>
      <c r="O20" s="44">
        <f t="shared" si="2"/>
        <v>126.74258474576271</v>
      </c>
      <c r="P20" s="9"/>
    </row>
    <row r="21" spans="1:119" ht="16.5" thickBot="1">
      <c r="A21" s="13" t="s">
        <v>10</v>
      </c>
      <c r="B21" s="21"/>
      <c r="C21" s="20"/>
      <c r="D21" s="14">
        <f>SUM(D5,D8,D11,D15,D17,D19)</f>
        <v>974902</v>
      </c>
      <c r="E21" s="14">
        <f t="shared" ref="E21:M21" si="8">SUM(E5,E8,E11,E15,E17,E19)</f>
        <v>183502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214785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1373189</v>
      </c>
      <c r="O21" s="35">
        <f t="shared" si="2"/>
        <v>1454.6493644067796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43</v>
      </c>
      <c r="M23" s="157"/>
      <c r="N23" s="157"/>
      <c r="O23" s="39">
        <v>944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41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566126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566126</v>
      </c>
      <c r="O5" s="30">
        <f t="shared" ref="O5:O22" si="2">(N5/O$24)</f>
        <v>588.48856548856554</v>
      </c>
      <c r="P5" s="6"/>
    </row>
    <row r="6" spans="1:133">
      <c r="A6" s="12"/>
      <c r="B6" s="42">
        <v>511</v>
      </c>
      <c r="C6" s="19" t="s">
        <v>19</v>
      </c>
      <c r="D6" s="43">
        <v>33437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33437</v>
      </c>
      <c r="O6" s="44">
        <f t="shared" si="2"/>
        <v>34.757796257796258</v>
      </c>
      <c r="P6" s="9"/>
    </row>
    <row r="7" spans="1:133">
      <c r="A7" s="12"/>
      <c r="B7" s="42">
        <v>513</v>
      </c>
      <c r="C7" s="19" t="s">
        <v>20</v>
      </c>
      <c r="D7" s="43">
        <v>532689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532689</v>
      </c>
      <c r="O7" s="44">
        <f t="shared" si="2"/>
        <v>553.73076923076928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179632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179632</v>
      </c>
      <c r="O8" s="41">
        <f t="shared" si="2"/>
        <v>186.72765072765074</v>
      </c>
      <c r="P8" s="10"/>
    </row>
    <row r="9" spans="1:133">
      <c r="A9" s="12"/>
      <c r="B9" s="42">
        <v>521</v>
      </c>
      <c r="C9" s="19" t="s">
        <v>22</v>
      </c>
      <c r="D9" s="43">
        <v>169338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169338</v>
      </c>
      <c r="O9" s="44">
        <f t="shared" si="2"/>
        <v>176.02702702702703</v>
      </c>
      <c r="P9" s="9"/>
    </row>
    <row r="10" spans="1:133">
      <c r="A10" s="12"/>
      <c r="B10" s="42">
        <v>522</v>
      </c>
      <c r="C10" s="19" t="s">
        <v>23</v>
      </c>
      <c r="D10" s="43">
        <v>298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298</v>
      </c>
      <c r="O10" s="44">
        <f t="shared" si="2"/>
        <v>0.30977130977130979</v>
      </c>
      <c r="P10" s="9"/>
    </row>
    <row r="11" spans="1:133">
      <c r="A11" s="12"/>
      <c r="B11" s="42">
        <v>524</v>
      </c>
      <c r="C11" s="19" t="s">
        <v>24</v>
      </c>
      <c r="D11" s="43">
        <v>9996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9996</v>
      </c>
      <c r="O11" s="44">
        <f t="shared" si="2"/>
        <v>10.390852390852391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0</v>
      </c>
      <c r="E12" s="29">
        <f t="shared" si="4"/>
        <v>10710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246712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257422</v>
      </c>
      <c r="O12" s="41">
        <f t="shared" si="2"/>
        <v>267.59043659043658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156385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156385</v>
      </c>
      <c r="O13" s="44">
        <f t="shared" si="2"/>
        <v>162.56237006237006</v>
      </c>
      <c r="P13" s="9"/>
    </row>
    <row r="14" spans="1:133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90327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90327</v>
      </c>
      <c r="O14" s="44">
        <f t="shared" si="2"/>
        <v>93.895010395010388</v>
      </c>
      <c r="P14" s="9"/>
    </row>
    <row r="15" spans="1:133">
      <c r="A15" s="12"/>
      <c r="B15" s="42">
        <v>539</v>
      </c>
      <c r="C15" s="19" t="s">
        <v>28</v>
      </c>
      <c r="D15" s="43">
        <v>0</v>
      </c>
      <c r="E15" s="43">
        <v>10710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10710</v>
      </c>
      <c r="O15" s="44">
        <f t="shared" si="2"/>
        <v>11.133056133056133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170543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170543</v>
      </c>
      <c r="O16" s="41">
        <f t="shared" si="2"/>
        <v>177.27962577962577</v>
      </c>
      <c r="P16" s="10"/>
    </row>
    <row r="17" spans="1:119">
      <c r="A17" s="12"/>
      <c r="B17" s="42">
        <v>541</v>
      </c>
      <c r="C17" s="19" t="s">
        <v>30</v>
      </c>
      <c r="D17" s="43">
        <v>0</v>
      </c>
      <c r="E17" s="43">
        <v>170543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170543</v>
      </c>
      <c r="O17" s="44">
        <f t="shared" si="2"/>
        <v>177.27962577962577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32421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32421</v>
      </c>
      <c r="O18" s="41">
        <f t="shared" si="2"/>
        <v>33.701663201663202</v>
      </c>
      <c r="P18" s="9"/>
    </row>
    <row r="19" spans="1:119">
      <c r="A19" s="12"/>
      <c r="B19" s="42">
        <v>572</v>
      </c>
      <c r="C19" s="19" t="s">
        <v>32</v>
      </c>
      <c r="D19" s="43">
        <v>32421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32421</v>
      </c>
      <c r="O19" s="44">
        <f t="shared" si="2"/>
        <v>33.701663201663202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125744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125744</v>
      </c>
      <c r="O20" s="41">
        <f t="shared" si="2"/>
        <v>130.71101871101871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125744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125744</v>
      </c>
      <c r="O21" s="44">
        <f t="shared" si="2"/>
        <v>130.71101871101871</v>
      </c>
      <c r="P21" s="9"/>
    </row>
    <row r="22" spans="1:119" ht="16.5" thickBot="1">
      <c r="A22" s="13" t="s">
        <v>10</v>
      </c>
      <c r="B22" s="21"/>
      <c r="C22" s="20"/>
      <c r="D22" s="14">
        <f>SUM(D5,D8,D12,D16,D18,D20)</f>
        <v>903923</v>
      </c>
      <c r="E22" s="14">
        <f t="shared" ref="E22:M22" si="8">SUM(E5,E8,E12,E16,E18,E20)</f>
        <v>181253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246712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1331888</v>
      </c>
      <c r="O22" s="35">
        <f t="shared" si="2"/>
        <v>1384.4989604989605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40</v>
      </c>
      <c r="M24" s="157"/>
      <c r="N24" s="157"/>
      <c r="O24" s="39">
        <v>962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41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332330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332330</v>
      </c>
      <c r="O5" s="30">
        <f t="shared" ref="O5:O22" si="2">(N5/O$24)</f>
        <v>336.36639676113361</v>
      </c>
      <c r="P5" s="6"/>
    </row>
    <row r="6" spans="1:133">
      <c r="A6" s="12"/>
      <c r="B6" s="42">
        <v>511</v>
      </c>
      <c r="C6" s="19" t="s">
        <v>19</v>
      </c>
      <c r="D6" s="43">
        <v>38271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38271</v>
      </c>
      <c r="O6" s="44">
        <f t="shared" si="2"/>
        <v>38.73582995951417</v>
      </c>
      <c r="P6" s="9"/>
    </row>
    <row r="7" spans="1:133">
      <c r="A7" s="12"/>
      <c r="B7" s="42">
        <v>513</v>
      </c>
      <c r="C7" s="19" t="s">
        <v>20</v>
      </c>
      <c r="D7" s="43">
        <v>294059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294059</v>
      </c>
      <c r="O7" s="44">
        <f t="shared" si="2"/>
        <v>297.63056680161941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199023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199023</v>
      </c>
      <c r="O8" s="41">
        <f t="shared" si="2"/>
        <v>201.4402834008097</v>
      </c>
      <c r="P8" s="10"/>
    </row>
    <row r="9" spans="1:133">
      <c r="A9" s="12"/>
      <c r="B9" s="42">
        <v>521</v>
      </c>
      <c r="C9" s="19" t="s">
        <v>22</v>
      </c>
      <c r="D9" s="43">
        <v>187305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187305</v>
      </c>
      <c r="O9" s="44">
        <f t="shared" si="2"/>
        <v>189.57995951417004</v>
      </c>
      <c r="P9" s="9"/>
    </row>
    <row r="10" spans="1:133">
      <c r="A10" s="12"/>
      <c r="B10" s="42">
        <v>522</v>
      </c>
      <c r="C10" s="19" t="s">
        <v>23</v>
      </c>
      <c r="D10" s="43">
        <v>298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298</v>
      </c>
      <c r="O10" s="44">
        <f t="shared" si="2"/>
        <v>0.30161943319838058</v>
      </c>
      <c r="P10" s="9"/>
    </row>
    <row r="11" spans="1:133">
      <c r="A11" s="12"/>
      <c r="B11" s="42">
        <v>524</v>
      </c>
      <c r="C11" s="19" t="s">
        <v>24</v>
      </c>
      <c r="D11" s="43">
        <v>11420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11420</v>
      </c>
      <c r="O11" s="44">
        <f t="shared" si="2"/>
        <v>11.558704453441296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0</v>
      </c>
      <c r="E12" s="29">
        <f t="shared" si="4"/>
        <v>11270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237409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248679</v>
      </c>
      <c r="O12" s="41">
        <f t="shared" si="2"/>
        <v>251.6993927125506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152105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152105</v>
      </c>
      <c r="O13" s="44">
        <f t="shared" si="2"/>
        <v>153.95242914979758</v>
      </c>
      <c r="P13" s="9"/>
    </row>
    <row r="14" spans="1:133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85304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85304</v>
      </c>
      <c r="O14" s="44">
        <f t="shared" si="2"/>
        <v>86.340080971659916</v>
      </c>
      <c r="P14" s="9"/>
    </row>
    <row r="15" spans="1:133">
      <c r="A15" s="12"/>
      <c r="B15" s="42">
        <v>539</v>
      </c>
      <c r="C15" s="19" t="s">
        <v>28</v>
      </c>
      <c r="D15" s="43">
        <v>0</v>
      </c>
      <c r="E15" s="43">
        <v>11270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11270</v>
      </c>
      <c r="O15" s="44">
        <f t="shared" si="2"/>
        <v>11.406882591093117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166094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166094</v>
      </c>
      <c r="O16" s="41">
        <f t="shared" si="2"/>
        <v>168.11133603238866</v>
      </c>
      <c r="P16" s="10"/>
    </row>
    <row r="17" spans="1:119">
      <c r="A17" s="12"/>
      <c r="B17" s="42">
        <v>541</v>
      </c>
      <c r="C17" s="19" t="s">
        <v>30</v>
      </c>
      <c r="D17" s="43">
        <v>0</v>
      </c>
      <c r="E17" s="43">
        <v>166094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166094</v>
      </c>
      <c r="O17" s="44">
        <f t="shared" si="2"/>
        <v>168.11133603238866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165952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165952</v>
      </c>
      <c r="O18" s="41">
        <f t="shared" si="2"/>
        <v>167.96761133603238</v>
      </c>
      <c r="P18" s="9"/>
    </row>
    <row r="19" spans="1:119">
      <c r="A19" s="12"/>
      <c r="B19" s="42">
        <v>572</v>
      </c>
      <c r="C19" s="19" t="s">
        <v>32</v>
      </c>
      <c r="D19" s="43">
        <v>165952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165952</v>
      </c>
      <c r="O19" s="44">
        <f t="shared" si="2"/>
        <v>167.96761133603238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108817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7054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115871</v>
      </c>
      <c r="O20" s="41">
        <f t="shared" si="2"/>
        <v>117.27834008097166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108817</v>
      </c>
      <c r="E21" s="43">
        <v>0</v>
      </c>
      <c r="F21" s="43">
        <v>0</v>
      </c>
      <c r="G21" s="43">
        <v>0</v>
      </c>
      <c r="H21" s="43">
        <v>0</v>
      </c>
      <c r="I21" s="43">
        <v>7054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115871</v>
      </c>
      <c r="O21" s="44">
        <f t="shared" si="2"/>
        <v>117.27834008097166</v>
      </c>
      <c r="P21" s="9"/>
    </row>
    <row r="22" spans="1:119" ht="16.5" thickBot="1">
      <c r="A22" s="13" t="s">
        <v>10</v>
      </c>
      <c r="B22" s="21"/>
      <c r="C22" s="20"/>
      <c r="D22" s="14">
        <f>SUM(D5,D8,D12,D16,D18,D20)</f>
        <v>806122</v>
      </c>
      <c r="E22" s="14">
        <f t="shared" ref="E22:M22" si="8">SUM(E5,E8,E12,E16,E18,E20)</f>
        <v>177364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244463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1227949</v>
      </c>
      <c r="O22" s="35">
        <f t="shared" si="2"/>
        <v>1242.8633603238866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38</v>
      </c>
      <c r="M24" s="157"/>
      <c r="N24" s="157"/>
      <c r="O24" s="39">
        <v>988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" customHeight="1">
      <c r="A26" s="195"/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196"/>
      <c r="O26" s="197"/>
    </row>
    <row r="27" spans="1:119" ht="15.75" thickBot="1">
      <c r="A27" s="159" t="s">
        <v>41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1">
    <mergeCell ref="L24:N24"/>
    <mergeCell ref="A25:O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293876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293876</v>
      </c>
      <c r="O5" s="30">
        <f t="shared" ref="O5:O22" si="2">(N5/O$24)</f>
        <v>319.08360477741587</v>
      </c>
      <c r="P5" s="6"/>
    </row>
    <row r="6" spans="1:133">
      <c r="A6" s="12"/>
      <c r="B6" s="42">
        <v>511</v>
      </c>
      <c r="C6" s="19" t="s">
        <v>19</v>
      </c>
      <c r="D6" s="43">
        <v>57457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57457</v>
      </c>
      <c r="O6" s="44">
        <f t="shared" si="2"/>
        <v>62.385450597176984</v>
      </c>
      <c r="P6" s="9"/>
    </row>
    <row r="7" spans="1:133">
      <c r="A7" s="12"/>
      <c r="B7" s="42">
        <v>513</v>
      </c>
      <c r="C7" s="19" t="s">
        <v>20</v>
      </c>
      <c r="D7" s="43">
        <v>236419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236419</v>
      </c>
      <c r="O7" s="44">
        <f t="shared" si="2"/>
        <v>256.69815418023887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207984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207984</v>
      </c>
      <c r="O8" s="41">
        <f t="shared" si="2"/>
        <v>225.82410423452768</v>
      </c>
      <c r="P8" s="10"/>
    </row>
    <row r="9" spans="1:133">
      <c r="A9" s="12"/>
      <c r="B9" s="42">
        <v>521</v>
      </c>
      <c r="C9" s="19" t="s">
        <v>22</v>
      </c>
      <c r="D9" s="43">
        <v>193903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193903</v>
      </c>
      <c r="O9" s="44">
        <f t="shared" si="2"/>
        <v>210.53528773072748</v>
      </c>
      <c r="P9" s="9"/>
    </row>
    <row r="10" spans="1:133">
      <c r="A10" s="12"/>
      <c r="B10" s="42">
        <v>522</v>
      </c>
      <c r="C10" s="19" t="s">
        <v>23</v>
      </c>
      <c r="D10" s="43">
        <v>364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364</v>
      </c>
      <c r="O10" s="44">
        <f t="shared" si="2"/>
        <v>0.39522258414766559</v>
      </c>
      <c r="P10" s="9"/>
    </row>
    <row r="11" spans="1:133">
      <c r="A11" s="12"/>
      <c r="B11" s="42">
        <v>524</v>
      </c>
      <c r="C11" s="19" t="s">
        <v>24</v>
      </c>
      <c r="D11" s="43">
        <v>13717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13717</v>
      </c>
      <c r="O11" s="44">
        <f t="shared" si="2"/>
        <v>14.893593919652552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0</v>
      </c>
      <c r="E12" s="29">
        <f t="shared" si="4"/>
        <v>11349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251728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263077</v>
      </c>
      <c r="O12" s="41">
        <f t="shared" si="2"/>
        <v>285.64277958740502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154857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154857</v>
      </c>
      <c r="O13" s="44">
        <f t="shared" si="2"/>
        <v>168.14006514657981</v>
      </c>
      <c r="P13" s="9"/>
    </row>
    <row r="14" spans="1:133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96871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96871</v>
      </c>
      <c r="O14" s="44">
        <f t="shared" si="2"/>
        <v>105.18023887079262</v>
      </c>
      <c r="P14" s="9"/>
    </row>
    <row r="15" spans="1:133">
      <c r="A15" s="12"/>
      <c r="B15" s="42">
        <v>539</v>
      </c>
      <c r="C15" s="19" t="s">
        <v>28</v>
      </c>
      <c r="D15" s="43">
        <v>0</v>
      </c>
      <c r="E15" s="43">
        <v>11349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11349</v>
      </c>
      <c r="O15" s="44">
        <f t="shared" si="2"/>
        <v>12.322475570032573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176892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176892</v>
      </c>
      <c r="O16" s="41">
        <f t="shared" si="2"/>
        <v>192.06514657980455</v>
      </c>
      <c r="P16" s="10"/>
    </row>
    <row r="17" spans="1:119">
      <c r="A17" s="12"/>
      <c r="B17" s="42">
        <v>541</v>
      </c>
      <c r="C17" s="19" t="s">
        <v>30</v>
      </c>
      <c r="D17" s="43">
        <v>0</v>
      </c>
      <c r="E17" s="43">
        <v>176892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176892</v>
      </c>
      <c r="O17" s="44">
        <f t="shared" si="2"/>
        <v>192.06514657980455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88433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88433</v>
      </c>
      <c r="O18" s="41">
        <f t="shared" si="2"/>
        <v>96.018458197611295</v>
      </c>
      <c r="P18" s="9"/>
    </row>
    <row r="19" spans="1:119">
      <c r="A19" s="12"/>
      <c r="B19" s="42">
        <v>572</v>
      </c>
      <c r="C19" s="19" t="s">
        <v>32</v>
      </c>
      <c r="D19" s="43">
        <v>88433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88433</v>
      </c>
      <c r="O19" s="44">
        <f t="shared" si="2"/>
        <v>96.018458197611295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150719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150719</v>
      </c>
      <c r="O20" s="41">
        <f t="shared" si="2"/>
        <v>163.6471226927253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150719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150719</v>
      </c>
      <c r="O21" s="44">
        <f t="shared" si="2"/>
        <v>163.6471226927253</v>
      </c>
      <c r="P21" s="9"/>
    </row>
    <row r="22" spans="1:119" ht="16.5" thickBot="1">
      <c r="A22" s="13" t="s">
        <v>10</v>
      </c>
      <c r="B22" s="21"/>
      <c r="C22" s="20"/>
      <c r="D22" s="14">
        <f>SUM(D5,D8,D12,D16,D18,D20)</f>
        <v>741012</v>
      </c>
      <c r="E22" s="14">
        <f t="shared" ref="E22:M22" si="8">SUM(E5,E8,E12,E16,E18,E20)</f>
        <v>188241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251728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1180981</v>
      </c>
      <c r="O22" s="35">
        <f t="shared" si="2"/>
        <v>1282.2812160694896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35</v>
      </c>
      <c r="M24" s="157"/>
      <c r="N24" s="157"/>
      <c r="O24" s="39">
        <v>921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thickBot="1">
      <c r="A26" s="159" t="s">
        <v>41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A26:O26"/>
    <mergeCell ref="A25:O25"/>
    <mergeCell ref="L24:N2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450308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450308</v>
      </c>
      <c r="O5" s="30">
        <f t="shared" ref="O5:O23" si="2">(N5/O$25)</f>
        <v>488.93376764386534</v>
      </c>
      <c r="P5" s="6"/>
    </row>
    <row r="6" spans="1:133">
      <c r="A6" s="12"/>
      <c r="B6" s="42">
        <v>511</v>
      </c>
      <c r="C6" s="19" t="s">
        <v>19</v>
      </c>
      <c r="D6" s="43">
        <v>42131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42131</v>
      </c>
      <c r="O6" s="44">
        <f t="shared" si="2"/>
        <v>45.74484256243214</v>
      </c>
      <c r="P6" s="9"/>
    </row>
    <row r="7" spans="1:133">
      <c r="A7" s="12"/>
      <c r="B7" s="42">
        <v>513</v>
      </c>
      <c r="C7" s="19" t="s">
        <v>20</v>
      </c>
      <c r="D7" s="43">
        <v>408177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408177</v>
      </c>
      <c r="O7" s="44">
        <f t="shared" si="2"/>
        <v>443.18892508143324</v>
      </c>
      <c r="P7" s="9"/>
    </row>
    <row r="8" spans="1:133" ht="15.75">
      <c r="A8" s="26" t="s">
        <v>21</v>
      </c>
      <c r="B8" s="27"/>
      <c r="C8" s="28"/>
      <c r="D8" s="29">
        <f t="shared" ref="D8:M8" si="3">SUM(D9:D12)</f>
        <v>257591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257591</v>
      </c>
      <c r="O8" s="41">
        <f t="shared" si="2"/>
        <v>279.68621064060801</v>
      </c>
      <c r="P8" s="10"/>
    </row>
    <row r="9" spans="1:133">
      <c r="A9" s="12"/>
      <c r="B9" s="42">
        <v>521</v>
      </c>
      <c r="C9" s="19" t="s">
        <v>22</v>
      </c>
      <c r="D9" s="43">
        <v>207242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207242</v>
      </c>
      <c r="O9" s="44">
        <f t="shared" si="2"/>
        <v>225.0184581976113</v>
      </c>
      <c r="P9" s="9"/>
    </row>
    <row r="10" spans="1:133">
      <c r="A10" s="12"/>
      <c r="B10" s="42">
        <v>522</v>
      </c>
      <c r="C10" s="19" t="s">
        <v>23</v>
      </c>
      <c r="D10" s="43">
        <v>364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364</v>
      </c>
      <c r="O10" s="44">
        <f t="shared" si="2"/>
        <v>0.39522258414766559</v>
      </c>
      <c r="P10" s="9"/>
    </row>
    <row r="11" spans="1:133">
      <c r="A11" s="12"/>
      <c r="B11" s="42">
        <v>524</v>
      </c>
      <c r="C11" s="19" t="s">
        <v>24</v>
      </c>
      <c r="D11" s="43">
        <v>38985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38985</v>
      </c>
      <c r="O11" s="44">
        <f t="shared" si="2"/>
        <v>42.328990228013026</v>
      </c>
      <c r="P11" s="9"/>
    </row>
    <row r="12" spans="1:133">
      <c r="A12" s="12"/>
      <c r="B12" s="42">
        <v>525</v>
      </c>
      <c r="C12" s="19" t="s">
        <v>47</v>
      </c>
      <c r="D12" s="43">
        <v>11000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11000</v>
      </c>
      <c r="O12" s="44">
        <f t="shared" si="2"/>
        <v>11.943539630836048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SUM(D14:D16)</f>
        <v>0</v>
      </c>
      <c r="E13" s="29">
        <f t="shared" si="4"/>
        <v>11924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222338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234262</v>
      </c>
      <c r="O13" s="41">
        <f t="shared" si="2"/>
        <v>254.35613463626493</v>
      </c>
      <c r="P13" s="10"/>
    </row>
    <row r="14" spans="1:133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150334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150334</v>
      </c>
      <c r="O14" s="44">
        <f t="shared" si="2"/>
        <v>163.22909880564603</v>
      </c>
      <c r="P14" s="9"/>
    </row>
    <row r="15" spans="1:133">
      <c r="A15" s="12"/>
      <c r="B15" s="42">
        <v>534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72004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72004</v>
      </c>
      <c r="O15" s="44">
        <f t="shared" si="2"/>
        <v>78.180238870792621</v>
      </c>
      <c r="P15" s="9"/>
    </row>
    <row r="16" spans="1:133">
      <c r="A16" s="12"/>
      <c r="B16" s="42">
        <v>539</v>
      </c>
      <c r="C16" s="19" t="s">
        <v>28</v>
      </c>
      <c r="D16" s="43">
        <v>0</v>
      </c>
      <c r="E16" s="43">
        <v>11924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11924</v>
      </c>
      <c r="O16" s="44">
        <f t="shared" si="2"/>
        <v>12.946796959826276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0</v>
      </c>
      <c r="E17" s="29">
        <f t="shared" si="5"/>
        <v>192102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192102</v>
      </c>
      <c r="O17" s="41">
        <f t="shared" si="2"/>
        <v>208.57980456026058</v>
      </c>
      <c r="P17" s="10"/>
    </row>
    <row r="18" spans="1:119">
      <c r="A18" s="12"/>
      <c r="B18" s="42">
        <v>541</v>
      </c>
      <c r="C18" s="19" t="s">
        <v>30</v>
      </c>
      <c r="D18" s="43">
        <v>0</v>
      </c>
      <c r="E18" s="43">
        <v>192102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192102</v>
      </c>
      <c r="O18" s="44">
        <f t="shared" si="2"/>
        <v>208.57980456026058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SUM(D20:D20)</f>
        <v>80502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80502</v>
      </c>
      <c r="O19" s="41">
        <f t="shared" si="2"/>
        <v>87.407166123778495</v>
      </c>
      <c r="P19" s="9"/>
    </row>
    <row r="20" spans="1:119">
      <c r="A20" s="12"/>
      <c r="B20" s="42">
        <v>572</v>
      </c>
      <c r="C20" s="19" t="s">
        <v>32</v>
      </c>
      <c r="D20" s="43">
        <v>80502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80502</v>
      </c>
      <c r="O20" s="44">
        <f t="shared" si="2"/>
        <v>87.407166123778495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145120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5509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150629</v>
      </c>
      <c r="O21" s="41">
        <f t="shared" si="2"/>
        <v>163.54940282301845</v>
      </c>
      <c r="P21" s="9"/>
    </row>
    <row r="22" spans="1:119" ht="15.75" thickBot="1">
      <c r="A22" s="12"/>
      <c r="B22" s="42">
        <v>581</v>
      </c>
      <c r="C22" s="19" t="s">
        <v>33</v>
      </c>
      <c r="D22" s="43">
        <v>145120</v>
      </c>
      <c r="E22" s="43">
        <v>0</v>
      </c>
      <c r="F22" s="43">
        <v>0</v>
      </c>
      <c r="G22" s="43">
        <v>0</v>
      </c>
      <c r="H22" s="43">
        <v>0</v>
      </c>
      <c r="I22" s="43">
        <v>5509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150629</v>
      </c>
      <c r="O22" s="44">
        <f t="shared" si="2"/>
        <v>163.54940282301845</v>
      </c>
      <c r="P22" s="9"/>
    </row>
    <row r="23" spans="1:119" ht="16.5" thickBot="1">
      <c r="A23" s="13" t="s">
        <v>10</v>
      </c>
      <c r="B23" s="21"/>
      <c r="C23" s="20"/>
      <c r="D23" s="14">
        <f>SUM(D5,D8,D13,D17,D19,D21)</f>
        <v>933521</v>
      </c>
      <c r="E23" s="14">
        <f t="shared" ref="E23:M23" si="8">SUM(E5,E8,E13,E17,E19,E21)</f>
        <v>204026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227847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1365394</v>
      </c>
      <c r="O23" s="35">
        <f t="shared" si="2"/>
        <v>1482.5124864277959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48</v>
      </c>
      <c r="M25" s="157"/>
      <c r="N25" s="157"/>
      <c r="O25" s="39">
        <v>921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41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265303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265303</v>
      </c>
      <c r="O5" s="30">
        <f t="shared" ref="O5:O23" si="2">(N5/O$25)</f>
        <v>290.90241228070175</v>
      </c>
      <c r="P5" s="6"/>
    </row>
    <row r="6" spans="1:133">
      <c r="A6" s="12"/>
      <c r="B6" s="42">
        <v>511</v>
      </c>
      <c r="C6" s="19" t="s">
        <v>19</v>
      </c>
      <c r="D6" s="43">
        <v>49092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49092</v>
      </c>
      <c r="O6" s="44">
        <f t="shared" si="2"/>
        <v>53.828947368421055</v>
      </c>
      <c r="P6" s="9"/>
    </row>
    <row r="7" spans="1:133">
      <c r="A7" s="12"/>
      <c r="B7" s="42">
        <v>513</v>
      </c>
      <c r="C7" s="19" t="s">
        <v>20</v>
      </c>
      <c r="D7" s="43">
        <v>216211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216211</v>
      </c>
      <c r="O7" s="44">
        <f t="shared" si="2"/>
        <v>237.07346491228071</v>
      </c>
      <c r="P7" s="9"/>
    </row>
    <row r="8" spans="1:133" ht="15.75">
      <c r="A8" s="26" t="s">
        <v>21</v>
      </c>
      <c r="B8" s="27"/>
      <c r="C8" s="28"/>
      <c r="D8" s="29">
        <f t="shared" ref="D8:M8" si="3">SUM(D9:D12)</f>
        <v>1085626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1085626</v>
      </c>
      <c r="O8" s="41">
        <f t="shared" si="2"/>
        <v>1190.3793859649122</v>
      </c>
      <c r="P8" s="10"/>
    </row>
    <row r="9" spans="1:133">
      <c r="A9" s="12"/>
      <c r="B9" s="42">
        <v>521</v>
      </c>
      <c r="C9" s="19" t="s">
        <v>22</v>
      </c>
      <c r="D9" s="43">
        <v>272717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272717</v>
      </c>
      <c r="O9" s="44">
        <f t="shared" si="2"/>
        <v>299.03179824561403</v>
      </c>
      <c r="P9" s="9"/>
    </row>
    <row r="10" spans="1:133">
      <c r="A10" s="12"/>
      <c r="B10" s="42">
        <v>522</v>
      </c>
      <c r="C10" s="19" t="s">
        <v>23</v>
      </c>
      <c r="D10" s="43">
        <v>364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364</v>
      </c>
      <c r="O10" s="44">
        <f t="shared" si="2"/>
        <v>0.39912280701754388</v>
      </c>
      <c r="P10" s="9"/>
    </row>
    <row r="11" spans="1:133">
      <c r="A11" s="12"/>
      <c r="B11" s="42">
        <v>524</v>
      </c>
      <c r="C11" s="19" t="s">
        <v>24</v>
      </c>
      <c r="D11" s="43">
        <v>15768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15768</v>
      </c>
      <c r="O11" s="44">
        <f t="shared" si="2"/>
        <v>17.289473684210527</v>
      </c>
      <c r="P11" s="9"/>
    </row>
    <row r="12" spans="1:133">
      <c r="A12" s="12"/>
      <c r="B12" s="42">
        <v>525</v>
      </c>
      <c r="C12" s="19" t="s">
        <v>47</v>
      </c>
      <c r="D12" s="43">
        <v>796777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796777</v>
      </c>
      <c r="O12" s="44">
        <f t="shared" si="2"/>
        <v>873.65899122807014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SUM(D14:D16)</f>
        <v>0</v>
      </c>
      <c r="E13" s="29">
        <f t="shared" si="4"/>
        <v>10637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232616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243253</v>
      </c>
      <c r="O13" s="41">
        <f t="shared" si="2"/>
        <v>266.72478070175441</v>
      </c>
      <c r="P13" s="10"/>
    </row>
    <row r="14" spans="1:133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152674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152674</v>
      </c>
      <c r="O14" s="44">
        <f t="shared" si="2"/>
        <v>167.40570175438597</v>
      </c>
      <c r="P14" s="9"/>
    </row>
    <row r="15" spans="1:133">
      <c r="A15" s="12"/>
      <c r="B15" s="42">
        <v>534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71503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71503</v>
      </c>
      <c r="O15" s="44">
        <f t="shared" si="2"/>
        <v>78.402412280701753</v>
      </c>
      <c r="P15" s="9"/>
    </row>
    <row r="16" spans="1:133">
      <c r="A16" s="12"/>
      <c r="B16" s="42">
        <v>539</v>
      </c>
      <c r="C16" s="19" t="s">
        <v>28</v>
      </c>
      <c r="D16" s="43">
        <v>0</v>
      </c>
      <c r="E16" s="43">
        <v>10637</v>
      </c>
      <c r="F16" s="43">
        <v>0</v>
      </c>
      <c r="G16" s="43">
        <v>0</v>
      </c>
      <c r="H16" s="43">
        <v>0</v>
      </c>
      <c r="I16" s="43">
        <v>8439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19076</v>
      </c>
      <c r="O16" s="44">
        <f t="shared" si="2"/>
        <v>20.916666666666668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0</v>
      </c>
      <c r="E17" s="29">
        <f t="shared" si="5"/>
        <v>238262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238262</v>
      </c>
      <c r="O17" s="41">
        <f t="shared" si="2"/>
        <v>261.25219298245617</v>
      </c>
      <c r="P17" s="10"/>
    </row>
    <row r="18" spans="1:119">
      <c r="A18" s="12"/>
      <c r="B18" s="42">
        <v>541</v>
      </c>
      <c r="C18" s="19" t="s">
        <v>30</v>
      </c>
      <c r="D18" s="43">
        <v>0</v>
      </c>
      <c r="E18" s="43">
        <v>238262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238262</v>
      </c>
      <c r="O18" s="44">
        <f t="shared" si="2"/>
        <v>261.25219298245617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SUM(D20:D20)</f>
        <v>30646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30646</v>
      </c>
      <c r="O19" s="41">
        <f t="shared" si="2"/>
        <v>33.603070175438596</v>
      </c>
      <c r="P19" s="9"/>
    </row>
    <row r="20" spans="1:119">
      <c r="A20" s="12"/>
      <c r="B20" s="42">
        <v>572</v>
      </c>
      <c r="C20" s="19" t="s">
        <v>32</v>
      </c>
      <c r="D20" s="43">
        <v>30646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30646</v>
      </c>
      <c r="O20" s="44">
        <f t="shared" si="2"/>
        <v>33.603070175438596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SUM(D22:D22)</f>
        <v>0</v>
      </c>
      <c r="E21" s="29">
        <f t="shared" si="7"/>
        <v>131417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8440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139857</v>
      </c>
      <c r="O21" s="41">
        <f t="shared" si="2"/>
        <v>153.35197368421052</v>
      </c>
      <c r="P21" s="9"/>
    </row>
    <row r="22" spans="1:119" ht="15.75" thickBot="1">
      <c r="A22" s="12"/>
      <c r="B22" s="42">
        <v>581</v>
      </c>
      <c r="C22" s="19" t="s">
        <v>33</v>
      </c>
      <c r="D22" s="43">
        <v>0</v>
      </c>
      <c r="E22" s="43">
        <v>131417</v>
      </c>
      <c r="F22" s="43">
        <v>0</v>
      </c>
      <c r="G22" s="43">
        <v>0</v>
      </c>
      <c r="H22" s="43">
        <v>0</v>
      </c>
      <c r="I22" s="43">
        <v>8440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139857</v>
      </c>
      <c r="O22" s="44">
        <f t="shared" si="2"/>
        <v>153.35197368421052</v>
      </c>
      <c r="P22" s="9"/>
    </row>
    <row r="23" spans="1:119" ht="16.5" thickBot="1">
      <c r="A23" s="13" t="s">
        <v>10</v>
      </c>
      <c r="B23" s="21"/>
      <c r="C23" s="20"/>
      <c r="D23" s="14">
        <f>SUM(D5,D8,D13,D17,D19,D21)</f>
        <v>1381575</v>
      </c>
      <c r="E23" s="14">
        <f t="shared" ref="E23:M23" si="8">SUM(E5,E8,E13,E17,E19,E21)</f>
        <v>380316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241056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2002947</v>
      </c>
      <c r="O23" s="35">
        <f t="shared" si="2"/>
        <v>2196.2138157894738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59</v>
      </c>
      <c r="M25" s="157"/>
      <c r="N25" s="157"/>
      <c r="O25" s="39">
        <v>912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41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71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72</v>
      </c>
      <c r="N4" s="32" t="s">
        <v>5</v>
      </c>
      <c r="O4" s="32" t="s">
        <v>73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291953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291953</v>
      </c>
      <c r="P5" s="30">
        <f t="shared" ref="P5:P20" si="1">(O5/P$22)</f>
        <v>340.6686114352392</v>
      </c>
      <c r="Q5" s="6"/>
    </row>
    <row r="6" spans="1:134">
      <c r="A6" s="12"/>
      <c r="B6" s="42">
        <v>511</v>
      </c>
      <c r="C6" s="19" t="s">
        <v>19</v>
      </c>
      <c r="D6" s="43">
        <v>129023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129023</v>
      </c>
      <c r="P6" s="44">
        <f t="shared" si="1"/>
        <v>150.55192532088682</v>
      </c>
      <c r="Q6" s="9"/>
    </row>
    <row r="7" spans="1:134">
      <c r="A7" s="12"/>
      <c r="B7" s="42">
        <v>513</v>
      </c>
      <c r="C7" s="19" t="s">
        <v>20</v>
      </c>
      <c r="D7" s="43">
        <v>162930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" si="2">SUM(D7:N7)</f>
        <v>162930</v>
      </c>
      <c r="P7" s="44">
        <f t="shared" si="1"/>
        <v>190.1166861143524</v>
      </c>
      <c r="Q7" s="9"/>
    </row>
    <row r="8" spans="1:134" ht="15.75">
      <c r="A8" s="26" t="s">
        <v>21</v>
      </c>
      <c r="B8" s="27"/>
      <c r="C8" s="28"/>
      <c r="D8" s="29">
        <f t="shared" ref="D8:N8" si="3">SUM(D9:D9)</f>
        <v>163917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>SUM(D8:N8)</f>
        <v>163917</v>
      </c>
      <c r="P8" s="41">
        <f t="shared" si="1"/>
        <v>191.26837806301049</v>
      </c>
      <c r="Q8" s="10"/>
    </row>
    <row r="9" spans="1:134">
      <c r="A9" s="12"/>
      <c r="B9" s="42">
        <v>521</v>
      </c>
      <c r="C9" s="19" t="s">
        <v>22</v>
      </c>
      <c r="D9" s="43">
        <v>163917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>SUM(D9:N9)</f>
        <v>163917</v>
      </c>
      <c r="P9" s="44">
        <f t="shared" si="1"/>
        <v>191.26837806301049</v>
      </c>
      <c r="Q9" s="9"/>
    </row>
    <row r="10" spans="1:134" ht="15.75">
      <c r="A10" s="26" t="s">
        <v>25</v>
      </c>
      <c r="B10" s="27"/>
      <c r="C10" s="28"/>
      <c r="D10" s="29">
        <f t="shared" ref="D10:N10" si="4">SUM(D11:D13)</f>
        <v>0</v>
      </c>
      <c r="E10" s="29">
        <f t="shared" si="4"/>
        <v>10030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257556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40">
        <f>SUM(D10:N10)</f>
        <v>267586</v>
      </c>
      <c r="P10" s="41">
        <f t="shared" si="1"/>
        <v>312.23570595099181</v>
      </c>
      <c r="Q10" s="10"/>
    </row>
    <row r="11" spans="1:134">
      <c r="A11" s="12"/>
      <c r="B11" s="42">
        <v>533</v>
      </c>
      <c r="C11" s="19" t="s">
        <v>26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153965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:O17" si="5">SUM(D11:N11)</f>
        <v>153965</v>
      </c>
      <c r="P11" s="44">
        <f t="shared" si="1"/>
        <v>179.65577596266044</v>
      </c>
      <c r="Q11" s="9"/>
    </row>
    <row r="12" spans="1:134">
      <c r="A12" s="12"/>
      <c r="B12" s="42">
        <v>534</v>
      </c>
      <c r="C12" s="19" t="s">
        <v>27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103591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5"/>
        <v>103591</v>
      </c>
      <c r="P12" s="44">
        <f t="shared" si="1"/>
        <v>120.87631271878647</v>
      </c>
      <c r="Q12" s="9"/>
    </row>
    <row r="13" spans="1:134">
      <c r="A13" s="12"/>
      <c r="B13" s="42">
        <v>539</v>
      </c>
      <c r="C13" s="19" t="s">
        <v>28</v>
      </c>
      <c r="D13" s="43">
        <v>0</v>
      </c>
      <c r="E13" s="43">
        <v>10030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5"/>
        <v>10030</v>
      </c>
      <c r="P13" s="44">
        <f t="shared" si="1"/>
        <v>11.703617269544925</v>
      </c>
      <c r="Q13" s="9"/>
    </row>
    <row r="14" spans="1:134" ht="15.75">
      <c r="A14" s="26" t="s">
        <v>29</v>
      </c>
      <c r="B14" s="27"/>
      <c r="C14" s="28"/>
      <c r="D14" s="29">
        <f t="shared" ref="D14:N14" si="6">SUM(D15:D15)</f>
        <v>0</v>
      </c>
      <c r="E14" s="29">
        <f t="shared" si="6"/>
        <v>377718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6"/>
        <v>0</v>
      </c>
      <c r="O14" s="29">
        <f t="shared" si="5"/>
        <v>377718</v>
      </c>
      <c r="P14" s="41">
        <f t="shared" si="1"/>
        <v>440.74445740956827</v>
      </c>
      <c r="Q14" s="10"/>
    </row>
    <row r="15" spans="1:134">
      <c r="A15" s="12"/>
      <c r="B15" s="42">
        <v>541</v>
      </c>
      <c r="C15" s="19" t="s">
        <v>30</v>
      </c>
      <c r="D15" s="43">
        <v>0</v>
      </c>
      <c r="E15" s="43">
        <v>377718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5"/>
        <v>377718</v>
      </c>
      <c r="P15" s="44">
        <f t="shared" si="1"/>
        <v>440.74445740956827</v>
      </c>
      <c r="Q15" s="9"/>
    </row>
    <row r="16" spans="1:134" ht="15.75">
      <c r="A16" s="26" t="s">
        <v>31</v>
      </c>
      <c r="B16" s="27"/>
      <c r="C16" s="28"/>
      <c r="D16" s="29">
        <f t="shared" ref="D16:N16" si="7">SUM(D17:D17)</f>
        <v>53999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7"/>
        <v>0</v>
      </c>
      <c r="O16" s="29">
        <f>SUM(D16:N16)</f>
        <v>53999</v>
      </c>
      <c r="P16" s="41">
        <f t="shared" si="1"/>
        <v>63.009334889148192</v>
      </c>
      <c r="Q16" s="9"/>
    </row>
    <row r="17" spans="1:120">
      <c r="A17" s="12"/>
      <c r="B17" s="42">
        <v>572</v>
      </c>
      <c r="C17" s="19" t="s">
        <v>32</v>
      </c>
      <c r="D17" s="43">
        <v>53999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5"/>
        <v>53999</v>
      </c>
      <c r="P17" s="44">
        <f t="shared" si="1"/>
        <v>63.009334889148192</v>
      </c>
      <c r="Q17" s="9"/>
    </row>
    <row r="18" spans="1:120" ht="15.75">
      <c r="A18" s="26" t="s">
        <v>34</v>
      </c>
      <c r="B18" s="27"/>
      <c r="C18" s="28"/>
      <c r="D18" s="29">
        <f t="shared" ref="D18:N18" si="8">SUM(D19:D19)</f>
        <v>319231</v>
      </c>
      <c r="E18" s="29">
        <f t="shared" si="8"/>
        <v>0</v>
      </c>
      <c r="F18" s="29">
        <f t="shared" si="8"/>
        <v>0</v>
      </c>
      <c r="G18" s="29">
        <f t="shared" si="8"/>
        <v>0</v>
      </c>
      <c r="H18" s="29">
        <f t="shared" si="8"/>
        <v>0</v>
      </c>
      <c r="I18" s="29">
        <f t="shared" si="8"/>
        <v>34443</v>
      </c>
      <c r="J18" s="29">
        <f t="shared" si="8"/>
        <v>0</v>
      </c>
      <c r="K18" s="29">
        <f t="shared" si="8"/>
        <v>0</v>
      </c>
      <c r="L18" s="29">
        <f t="shared" si="8"/>
        <v>0</v>
      </c>
      <c r="M18" s="29">
        <f t="shared" si="8"/>
        <v>0</v>
      </c>
      <c r="N18" s="29">
        <f t="shared" si="8"/>
        <v>0</v>
      </c>
      <c r="O18" s="29">
        <f>SUM(D18:N18)</f>
        <v>353674</v>
      </c>
      <c r="P18" s="41">
        <f t="shared" si="1"/>
        <v>412.68844807467912</v>
      </c>
      <c r="Q18" s="9"/>
    </row>
    <row r="19" spans="1:120" ht="15.75" thickBot="1">
      <c r="A19" s="12"/>
      <c r="B19" s="42">
        <v>581</v>
      </c>
      <c r="C19" s="19" t="s">
        <v>76</v>
      </c>
      <c r="D19" s="43">
        <v>319231</v>
      </c>
      <c r="E19" s="43">
        <v>0</v>
      </c>
      <c r="F19" s="43">
        <v>0</v>
      </c>
      <c r="G19" s="43">
        <v>0</v>
      </c>
      <c r="H19" s="43">
        <v>0</v>
      </c>
      <c r="I19" s="43">
        <v>34443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>SUM(D19:N19)</f>
        <v>353674</v>
      </c>
      <c r="P19" s="44">
        <f t="shared" si="1"/>
        <v>412.68844807467912</v>
      </c>
      <c r="Q19" s="9"/>
    </row>
    <row r="20" spans="1:120" ht="16.5" thickBot="1">
      <c r="A20" s="13" t="s">
        <v>10</v>
      </c>
      <c r="B20" s="21"/>
      <c r="C20" s="20"/>
      <c r="D20" s="14">
        <f>SUM(D5,D8,D10,D14,D16,D18)</f>
        <v>829100</v>
      </c>
      <c r="E20" s="14">
        <f t="shared" ref="E20:N20" si="9">SUM(E5,E8,E10,E14,E16,E18)</f>
        <v>387748</v>
      </c>
      <c r="F20" s="14">
        <f t="shared" si="9"/>
        <v>0</v>
      </c>
      <c r="G20" s="14">
        <f t="shared" si="9"/>
        <v>0</v>
      </c>
      <c r="H20" s="14">
        <f t="shared" si="9"/>
        <v>0</v>
      </c>
      <c r="I20" s="14">
        <f t="shared" si="9"/>
        <v>291999</v>
      </c>
      <c r="J20" s="14">
        <f t="shared" si="9"/>
        <v>0</v>
      </c>
      <c r="K20" s="14">
        <f t="shared" si="9"/>
        <v>0</v>
      </c>
      <c r="L20" s="14">
        <f t="shared" si="9"/>
        <v>0</v>
      </c>
      <c r="M20" s="14">
        <f t="shared" si="9"/>
        <v>0</v>
      </c>
      <c r="N20" s="14">
        <f t="shared" si="9"/>
        <v>0</v>
      </c>
      <c r="O20" s="14">
        <f>SUM(D20:N20)</f>
        <v>1508847</v>
      </c>
      <c r="P20" s="35">
        <f t="shared" si="1"/>
        <v>1760.6149358226371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157" t="s">
        <v>77</v>
      </c>
      <c r="N22" s="157"/>
      <c r="O22" s="157"/>
      <c r="P22" s="39">
        <v>857</v>
      </c>
    </row>
    <row r="23" spans="1:120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6"/>
    </row>
    <row r="24" spans="1:120" ht="15.75" customHeight="1" thickBot="1">
      <c r="A24" s="159" t="s">
        <v>41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9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71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72</v>
      </c>
      <c r="N4" s="32" t="s">
        <v>5</v>
      </c>
      <c r="O4" s="32" t="s">
        <v>73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132839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132839</v>
      </c>
      <c r="P5" s="30">
        <f t="shared" ref="P5:P18" si="1">(O5/P$20)</f>
        <v>156.46525323910484</v>
      </c>
      <c r="Q5" s="6"/>
    </row>
    <row r="6" spans="1:134">
      <c r="A6" s="12"/>
      <c r="B6" s="42">
        <v>511</v>
      </c>
      <c r="C6" s="19" t="s">
        <v>19</v>
      </c>
      <c r="D6" s="43">
        <v>30126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30126</v>
      </c>
      <c r="P6" s="44">
        <f t="shared" si="1"/>
        <v>35.484098939929332</v>
      </c>
      <c r="Q6" s="9"/>
    </row>
    <row r="7" spans="1:134">
      <c r="A7" s="12"/>
      <c r="B7" s="42">
        <v>513</v>
      </c>
      <c r="C7" s="19" t="s">
        <v>20</v>
      </c>
      <c r="D7" s="43">
        <v>102713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" si="2">SUM(D7:N7)</f>
        <v>102713</v>
      </c>
      <c r="P7" s="44">
        <f t="shared" si="1"/>
        <v>120.9811542991755</v>
      </c>
      <c r="Q7" s="9"/>
    </row>
    <row r="8" spans="1:134" ht="15.75">
      <c r="A8" s="26" t="s">
        <v>21</v>
      </c>
      <c r="B8" s="27"/>
      <c r="C8" s="28"/>
      <c r="D8" s="29">
        <f t="shared" ref="D8:N8" si="3">SUM(D9:D9)</f>
        <v>488898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>SUM(D8:N8)</f>
        <v>488898</v>
      </c>
      <c r="P8" s="41">
        <f t="shared" si="1"/>
        <v>575.85159010600705</v>
      </c>
      <c r="Q8" s="10"/>
    </row>
    <row r="9" spans="1:134">
      <c r="A9" s="12"/>
      <c r="B9" s="42">
        <v>521</v>
      </c>
      <c r="C9" s="19" t="s">
        <v>22</v>
      </c>
      <c r="D9" s="43">
        <v>488898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>SUM(D9:N9)</f>
        <v>488898</v>
      </c>
      <c r="P9" s="44">
        <f t="shared" si="1"/>
        <v>575.85159010600705</v>
      </c>
      <c r="Q9" s="9"/>
    </row>
    <row r="10" spans="1:134" ht="15.75">
      <c r="A10" s="26" t="s">
        <v>25</v>
      </c>
      <c r="B10" s="27"/>
      <c r="C10" s="28"/>
      <c r="D10" s="29">
        <f t="shared" ref="D10:N10" si="4">SUM(D11:D13)</f>
        <v>0</v>
      </c>
      <c r="E10" s="29">
        <f t="shared" si="4"/>
        <v>10345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277873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40">
        <f>SUM(D10:N10)</f>
        <v>288218</v>
      </c>
      <c r="P10" s="41">
        <f t="shared" si="1"/>
        <v>339.47938751472321</v>
      </c>
      <c r="Q10" s="10"/>
    </row>
    <row r="11" spans="1:134">
      <c r="A11" s="12"/>
      <c r="B11" s="42">
        <v>533</v>
      </c>
      <c r="C11" s="19" t="s">
        <v>26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158588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:O13" si="5">SUM(D11:N11)</f>
        <v>158588</v>
      </c>
      <c r="P11" s="44">
        <f t="shared" si="1"/>
        <v>186.79387514723203</v>
      </c>
      <c r="Q11" s="9"/>
    </row>
    <row r="12" spans="1:134">
      <c r="A12" s="12"/>
      <c r="B12" s="42">
        <v>534</v>
      </c>
      <c r="C12" s="19" t="s">
        <v>27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119285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5"/>
        <v>119285</v>
      </c>
      <c r="P12" s="44">
        <f t="shared" si="1"/>
        <v>140.50058892815076</v>
      </c>
      <c r="Q12" s="9"/>
    </row>
    <row r="13" spans="1:134">
      <c r="A13" s="12"/>
      <c r="B13" s="42">
        <v>539</v>
      </c>
      <c r="C13" s="19" t="s">
        <v>28</v>
      </c>
      <c r="D13" s="43">
        <v>0</v>
      </c>
      <c r="E13" s="43">
        <v>10345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5"/>
        <v>10345</v>
      </c>
      <c r="P13" s="44">
        <f t="shared" si="1"/>
        <v>12.1849234393404</v>
      </c>
      <c r="Q13" s="9"/>
    </row>
    <row r="14" spans="1:134" ht="15.75">
      <c r="A14" s="26" t="s">
        <v>29</v>
      </c>
      <c r="B14" s="27"/>
      <c r="C14" s="28"/>
      <c r="D14" s="29">
        <f t="shared" ref="D14:N14" si="6">SUM(D15:D15)</f>
        <v>0</v>
      </c>
      <c r="E14" s="29">
        <f t="shared" si="6"/>
        <v>300374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6"/>
        <v>0</v>
      </c>
      <c r="O14" s="29">
        <f t="shared" ref="O14:O15" si="7">SUM(D14:N14)</f>
        <v>300374</v>
      </c>
      <c r="P14" s="41">
        <f t="shared" si="1"/>
        <v>353.79740871613666</v>
      </c>
      <c r="Q14" s="10"/>
    </row>
    <row r="15" spans="1:134">
      <c r="A15" s="12"/>
      <c r="B15" s="42">
        <v>541</v>
      </c>
      <c r="C15" s="19" t="s">
        <v>30</v>
      </c>
      <c r="D15" s="43">
        <v>0</v>
      </c>
      <c r="E15" s="43">
        <v>300374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7"/>
        <v>300374</v>
      </c>
      <c r="P15" s="44">
        <f t="shared" si="1"/>
        <v>353.79740871613666</v>
      </c>
      <c r="Q15" s="9"/>
    </row>
    <row r="16" spans="1:134" ht="15.75">
      <c r="A16" s="26" t="s">
        <v>31</v>
      </c>
      <c r="B16" s="27"/>
      <c r="C16" s="28"/>
      <c r="D16" s="29">
        <f t="shared" ref="D16:N16" si="8">SUM(D17:D17)</f>
        <v>50200</v>
      </c>
      <c r="E16" s="29">
        <f t="shared" si="8"/>
        <v>0</v>
      </c>
      <c r="F16" s="29">
        <f t="shared" si="8"/>
        <v>0</v>
      </c>
      <c r="G16" s="29">
        <f t="shared" si="8"/>
        <v>0</v>
      </c>
      <c r="H16" s="29">
        <f t="shared" si="8"/>
        <v>0</v>
      </c>
      <c r="I16" s="29">
        <f t="shared" si="8"/>
        <v>0</v>
      </c>
      <c r="J16" s="29">
        <f t="shared" si="8"/>
        <v>0</v>
      </c>
      <c r="K16" s="29">
        <f t="shared" si="8"/>
        <v>0</v>
      </c>
      <c r="L16" s="29">
        <f t="shared" si="8"/>
        <v>0</v>
      </c>
      <c r="M16" s="29">
        <f t="shared" si="8"/>
        <v>0</v>
      </c>
      <c r="N16" s="29">
        <f t="shared" si="8"/>
        <v>0</v>
      </c>
      <c r="O16" s="29">
        <f>SUM(D16:N16)</f>
        <v>50200</v>
      </c>
      <c r="P16" s="41">
        <f t="shared" si="1"/>
        <v>59.128386336866903</v>
      </c>
      <c r="Q16" s="9"/>
    </row>
    <row r="17" spans="1:120" ht="15.75" thickBot="1">
      <c r="A17" s="12"/>
      <c r="B17" s="42">
        <v>572</v>
      </c>
      <c r="C17" s="19" t="s">
        <v>32</v>
      </c>
      <c r="D17" s="43">
        <v>50200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" si="9">SUM(D17:N17)</f>
        <v>50200</v>
      </c>
      <c r="P17" s="44">
        <f t="shared" si="1"/>
        <v>59.128386336866903</v>
      </c>
      <c r="Q17" s="9"/>
    </row>
    <row r="18" spans="1:120" ht="16.5" thickBot="1">
      <c r="A18" s="13" t="s">
        <v>10</v>
      </c>
      <c r="B18" s="21"/>
      <c r="C18" s="20"/>
      <c r="D18" s="14">
        <f>SUM(D5,D8,D10,D14,D16)</f>
        <v>671937</v>
      </c>
      <c r="E18" s="14">
        <f t="shared" ref="E18:N18" si="10">SUM(E5,E8,E10,E14,E16)</f>
        <v>310719</v>
      </c>
      <c r="F18" s="14">
        <f t="shared" si="10"/>
        <v>0</v>
      </c>
      <c r="G18" s="14">
        <f t="shared" si="10"/>
        <v>0</v>
      </c>
      <c r="H18" s="14">
        <f t="shared" si="10"/>
        <v>0</v>
      </c>
      <c r="I18" s="14">
        <f t="shared" si="10"/>
        <v>277873</v>
      </c>
      <c r="J18" s="14">
        <f t="shared" si="10"/>
        <v>0</v>
      </c>
      <c r="K18" s="14">
        <f t="shared" si="10"/>
        <v>0</v>
      </c>
      <c r="L18" s="14">
        <f t="shared" si="10"/>
        <v>0</v>
      </c>
      <c r="M18" s="14">
        <f t="shared" si="10"/>
        <v>0</v>
      </c>
      <c r="N18" s="14">
        <f t="shared" si="10"/>
        <v>0</v>
      </c>
      <c r="O18" s="14">
        <f>SUM(D18:N18)</f>
        <v>1260529</v>
      </c>
      <c r="P18" s="35">
        <f t="shared" si="1"/>
        <v>1484.7220259128387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157" t="s">
        <v>74</v>
      </c>
      <c r="N20" s="157"/>
      <c r="O20" s="157"/>
      <c r="P20" s="39">
        <v>849</v>
      </c>
    </row>
    <row r="21" spans="1:120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6"/>
    </row>
    <row r="22" spans="1:120" ht="15.75" customHeight="1" thickBot="1">
      <c r="A22" s="159" t="s">
        <v>41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9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702559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702559</v>
      </c>
      <c r="O5" s="30">
        <f t="shared" ref="O5:O21" si="2">(N5/O$23)</f>
        <v>603.57302405498285</v>
      </c>
      <c r="P5" s="6"/>
    </row>
    <row r="6" spans="1:133">
      <c r="A6" s="12"/>
      <c r="B6" s="42">
        <v>511</v>
      </c>
      <c r="C6" s="19" t="s">
        <v>19</v>
      </c>
      <c r="D6" s="43">
        <v>33066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33066</v>
      </c>
      <c r="O6" s="44">
        <f t="shared" si="2"/>
        <v>28.407216494845361</v>
      </c>
      <c r="P6" s="9"/>
    </row>
    <row r="7" spans="1:133">
      <c r="A7" s="12"/>
      <c r="B7" s="42">
        <v>513</v>
      </c>
      <c r="C7" s="19" t="s">
        <v>20</v>
      </c>
      <c r="D7" s="43">
        <v>669493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669493</v>
      </c>
      <c r="O7" s="44">
        <f t="shared" si="2"/>
        <v>575.16580756013741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214951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214951</v>
      </c>
      <c r="O8" s="41">
        <f t="shared" si="2"/>
        <v>184.66580756013747</v>
      </c>
      <c r="P8" s="10"/>
    </row>
    <row r="9" spans="1:133">
      <c r="A9" s="12"/>
      <c r="B9" s="42">
        <v>521</v>
      </c>
      <c r="C9" s="19" t="s">
        <v>22</v>
      </c>
      <c r="D9" s="43">
        <v>190660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190660</v>
      </c>
      <c r="O9" s="44">
        <f t="shared" si="2"/>
        <v>163.79725085910653</v>
      </c>
      <c r="P9" s="9"/>
    </row>
    <row r="10" spans="1:133">
      <c r="A10" s="12"/>
      <c r="B10" s="42">
        <v>524</v>
      </c>
      <c r="C10" s="19" t="s">
        <v>24</v>
      </c>
      <c r="D10" s="43">
        <v>24291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24291</v>
      </c>
      <c r="O10" s="44">
        <f t="shared" si="2"/>
        <v>20.868556701030929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SUM(D12:D14)</f>
        <v>0</v>
      </c>
      <c r="E11" s="29">
        <f t="shared" si="4"/>
        <v>10145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228665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238810</v>
      </c>
      <c r="O11" s="41">
        <f t="shared" si="2"/>
        <v>205.16323024054984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134969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134969</v>
      </c>
      <c r="O12" s="44">
        <f t="shared" si="2"/>
        <v>115.95274914089347</v>
      </c>
      <c r="P12" s="9"/>
    </row>
    <row r="13" spans="1:133">
      <c r="A13" s="12"/>
      <c r="B13" s="42">
        <v>534</v>
      </c>
      <c r="C13" s="19" t="s">
        <v>50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93696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93696</v>
      </c>
      <c r="O13" s="44">
        <f t="shared" si="2"/>
        <v>80.494845360824741</v>
      </c>
      <c r="P13" s="9"/>
    </row>
    <row r="14" spans="1:133">
      <c r="A14" s="12"/>
      <c r="B14" s="42">
        <v>539</v>
      </c>
      <c r="C14" s="19" t="s">
        <v>28</v>
      </c>
      <c r="D14" s="43">
        <v>0</v>
      </c>
      <c r="E14" s="43">
        <v>10145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10145</v>
      </c>
      <c r="O14" s="44">
        <f t="shared" si="2"/>
        <v>8.7156357388316152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0</v>
      </c>
      <c r="E15" s="29">
        <f t="shared" si="5"/>
        <v>294100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294100</v>
      </c>
      <c r="O15" s="41">
        <f t="shared" si="2"/>
        <v>252.66323024054984</v>
      </c>
      <c r="P15" s="10"/>
    </row>
    <row r="16" spans="1:133">
      <c r="A16" s="12"/>
      <c r="B16" s="42">
        <v>541</v>
      </c>
      <c r="C16" s="19" t="s">
        <v>51</v>
      </c>
      <c r="D16" s="43">
        <v>0</v>
      </c>
      <c r="E16" s="43">
        <v>294100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294100</v>
      </c>
      <c r="O16" s="44">
        <f t="shared" si="2"/>
        <v>252.66323024054984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38690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38690</v>
      </c>
      <c r="O17" s="41">
        <f t="shared" si="2"/>
        <v>33.238831615120276</v>
      </c>
      <c r="P17" s="9"/>
    </row>
    <row r="18" spans="1:119">
      <c r="A18" s="12"/>
      <c r="B18" s="42">
        <v>572</v>
      </c>
      <c r="C18" s="19" t="s">
        <v>52</v>
      </c>
      <c r="D18" s="43">
        <v>38690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38690</v>
      </c>
      <c r="O18" s="44">
        <f t="shared" si="2"/>
        <v>33.238831615120276</v>
      </c>
      <c r="P18" s="9"/>
    </row>
    <row r="19" spans="1:119" ht="15.75">
      <c r="A19" s="26" t="s">
        <v>53</v>
      </c>
      <c r="B19" s="27"/>
      <c r="C19" s="28"/>
      <c r="D19" s="29">
        <f t="shared" ref="D19:M19" si="7">SUM(D20:D20)</f>
        <v>208489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39018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247507</v>
      </c>
      <c r="O19" s="41">
        <f t="shared" si="2"/>
        <v>212.63487972508591</v>
      </c>
      <c r="P19" s="9"/>
    </row>
    <row r="20" spans="1:119" ht="15.75" thickBot="1">
      <c r="A20" s="12"/>
      <c r="B20" s="42">
        <v>581</v>
      </c>
      <c r="C20" s="19" t="s">
        <v>54</v>
      </c>
      <c r="D20" s="43">
        <v>208489</v>
      </c>
      <c r="E20" s="43">
        <v>0</v>
      </c>
      <c r="F20" s="43">
        <v>0</v>
      </c>
      <c r="G20" s="43">
        <v>0</v>
      </c>
      <c r="H20" s="43">
        <v>0</v>
      </c>
      <c r="I20" s="43">
        <v>39018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247507</v>
      </c>
      <c r="O20" s="44">
        <f t="shared" si="2"/>
        <v>212.63487972508591</v>
      </c>
      <c r="P20" s="9"/>
    </row>
    <row r="21" spans="1:119" ht="16.5" thickBot="1">
      <c r="A21" s="13" t="s">
        <v>10</v>
      </c>
      <c r="B21" s="21"/>
      <c r="C21" s="20"/>
      <c r="D21" s="14">
        <f>SUM(D5,D8,D11,D15,D17,D19)</f>
        <v>1164689</v>
      </c>
      <c r="E21" s="14">
        <f t="shared" ref="E21:M21" si="8">SUM(E5,E8,E11,E15,E17,E19)</f>
        <v>304245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267683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1736617</v>
      </c>
      <c r="O21" s="35">
        <f t="shared" si="2"/>
        <v>1491.9390034364262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69</v>
      </c>
      <c r="M23" s="157"/>
      <c r="N23" s="157"/>
      <c r="O23" s="39">
        <v>1164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41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213177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213177</v>
      </c>
      <c r="O5" s="30">
        <f t="shared" ref="O5:O21" si="2">(N5/O$23)</f>
        <v>185.69425087108013</v>
      </c>
      <c r="P5" s="6"/>
    </row>
    <row r="6" spans="1:133">
      <c r="A6" s="12"/>
      <c r="B6" s="42">
        <v>511</v>
      </c>
      <c r="C6" s="19" t="s">
        <v>19</v>
      </c>
      <c r="D6" s="43">
        <v>51038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51038</v>
      </c>
      <c r="O6" s="44">
        <f t="shared" si="2"/>
        <v>44.458188153310104</v>
      </c>
      <c r="P6" s="9"/>
    </row>
    <row r="7" spans="1:133">
      <c r="A7" s="12"/>
      <c r="B7" s="42">
        <v>513</v>
      </c>
      <c r="C7" s="19" t="s">
        <v>20</v>
      </c>
      <c r="D7" s="43">
        <v>162139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162139</v>
      </c>
      <c r="O7" s="44">
        <f t="shared" si="2"/>
        <v>141.23606271777004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203881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203881</v>
      </c>
      <c r="O8" s="41">
        <f t="shared" si="2"/>
        <v>177.59668989547038</v>
      </c>
      <c r="P8" s="10"/>
    </row>
    <row r="9" spans="1:133">
      <c r="A9" s="12"/>
      <c r="B9" s="42">
        <v>521</v>
      </c>
      <c r="C9" s="19" t="s">
        <v>22</v>
      </c>
      <c r="D9" s="43">
        <v>190087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190087</v>
      </c>
      <c r="O9" s="44">
        <f t="shared" si="2"/>
        <v>165.58101045296166</v>
      </c>
      <c r="P9" s="9"/>
    </row>
    <row r="10" spans="1:133">
      <c r="A10" s="12"/>
      <c r="B10" s="42">
        <v>524</v>
      </c>
      <c r="C10" s="19" t="s">
        <v>24</v>
      </c>
      <c r="D10" s="43">
        <v>13794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13794</v>
      </c>
      <c r="O10" s="44">
        <f t="shared" si="2"/>
        <v>12.015679442508711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SUM(D12:D14)</f>
        <v>0</v>
      </c>
      <c r="E11" s="29">
        <f t="shared" si="4"/>
        <v>17744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249688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267432</v>
      </c>
      <c r="O11" s="41">
        <f t="shared" si="2"/>
        <v>232.95470383275261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155557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155557</v>
      </c>
      <c r="O12" s="44">
        <f t="shared" si="2"/>
        <v>135.50261324041813</v>
      </c>
      <c r="P12" s="9"/>
    </row>
    <row r="13" spans="1:133">
      <c r="A13" s="12"/>
      <c r="B13" s="42">
        <v>534</v>
      </c>
      <c r="C13" s="19" t="s">
        <v>50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94131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94131</v>
      </c>
      <c r="O13" s="44">
        <f t="shared" si="2"/>
        <v>81.995644599303134</v>
      </c>
      <c r="P13" s="9"/>
    </row>
    <row r="14" spans="1:133">
      <c r="A14" s="12"/>
      <c r="B14" s="42">
        <v>539</v>
      </c>
      <c r="C14" s="19" t="s">
        <v>28</v>
      </c>
      <c r="D14" s="43">
        <v>0</v>
      </c>
      <c r="E14" s="43">
        <v>17744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17744</v>
      </c>
      <c r="O14" s="44">
        <f t="shared" si="2"/>
        <v>15.456445993031359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0</v>
      </c>
      <c r="E15" s="29">
        <f t="shared" si="5"/>
        <v>246334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246334</v>
      </c>
      <c r="O15" s="41">
        <f t="shared" si="2"/>
        <v>214.57665505226481</v>
      </c>
      <c r="P15" s="10"/>
    </row>
    <row r="16" spans="1:133">
      <c r="A16" s="12"/>
      <c r="B16" s="42">
        <v>541</v>
      </c>
      <c r="C16" s="19" t="s">
        <v>51</v>
      </c>
      <c r="D16" s="43">
        <v>0</v>
      </c>
      <c r="E16" s="43">
        <v>246334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246334</v>
      </c>
      <c r="O16" s="44">
        <f t="shared" si="2"/>
        <v>214.57665505226481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43440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43440</v>
      </c>
      <c r="O17" s="41">
        <f t="shared" si="2"/>
        <v>37.839721254355403</v>
      </c>
      <c r="P17" s="9"/>
    </row>
    <row r="18" spans="1:119">
      <c r="A18" s="12"/>
      <c r="B18" s="42">
        <v>572</v>
      </c>
      <c r="C18" s="19" t="s">
        <v>52</v>
      </c>
      <c r="D18" s="43">
        <v>43440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43440</v>
      </c>
      <c r="O18" s="44">
        <f t="shared" si="2"/>
        <v>37.839721254355403</v>
      </c>
      <c r="P18" s="9"/>
    </row>
    <row r="19" spans="1:119" ht="15.75">
      <c r="A19" s="26" t="s">
        <v>53</v>
      </c>
      <c r="B19" s="27"/>
      <c r="C19" s="28"/>
      <c r="D19" s="29">
        <f t="shared" ref="D19:M19" si="7">SUM(D20:D20)</f>
        <v>118422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12773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131195</v>
      </c>
      <c r="O19" s="41">
        <f t="shared" si="2"/>
        <v>114.28135888501743</v>
      </c>
      <c r="P19" s="9"/>
    </row>
    <row r="20" spans="1:119" ht="15.75" thickBot="1">
      <c r="A20" s="12"/>
      <c r="B20" s="42">
        <v>581</v>
      </c>
      <c r="C20" s="19" t="s">
        <v>54</v>
      </c>
      <c r="D20" s="43">
        <v>118422</v>
      </c>
      <c r="E20" s="43">
        <v>0</v>
      </c>
      <c r="F20" s="43">
        <v>0</v>
      </c>
      <c r="G20" s="43">
        <v>0</v>
      </c>
      <c r="H20" s="43">
        <v>0</v>
      </c>
      <c r="I20" s="43">
        <v>12773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131195</v>
      </c>
      <c r="O20" s="44">
        <f t="shared" si="2"/>
        <v>114.28135888501743</v>
      </c>
      <c r="P20" s="9"/>
    </row>
    <row r="21" spans="1:119" ht="16.5" thickBot="1">
      <c r="A21" s="13" t="s">
        <v>10</v>
      </c>
      <c r="B21" s="21"/>
      <c r="C21" s="20"/>
      <c r="D21" s="14">
        <f>SUM(D5,D8,D11,D15,D17,D19)</f>
        <v>578920</v>
      </c>
      <c r="E21" s="14">
        <f t="shared" ref="E21:M21" si="8">SUM(E5,E8,E11,E15,E17,E19)</f>
        <v>264078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262461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1105459</v>
      </c>
      <c r="O21" s="35">
        <f t="shared" si="2"/>
        <v>962.94337979094075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67</v>
      </c>
      <c r="M23" s="157"/>
      <c r="N23" s="157"/>
      <c r="O23" s="39">
        <v>1148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41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171450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171450</v>
      </c>
      <c r="O5" s="30">
        <f t="shared" ref="O5:O21" si="2">(N5/O$23)</f>
        <v>155.72207084468664</v>
      </c>
      <c r="P5" s="6"/>
    </row>
    <row r="6" spans="1:133">
      <c r="A6" s="12"/>
      <c r="B6" s="42">
        <v>511</v>
      </c>
      <c r="C6" s="19" t="s">
        <v>19</v>
      </c>
      <c r="D6" s="43">
        <v>34307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34307</v>
      </c>
      <c r="O6" s="44">
        <f t="shared" si="2"/>
        <v>31.15985467756585</v>
      </c>
      <c r="P6" s="9"/>
    </row>
    <row r="7" spans="1:133">
      <c r="A7" s="12"/>
      <c r="B7" s="42">
        <v>513</v>
      </c>
      <c r="C7" s="19" t="s">
        <v>20</v>
      </c>
      <c r="D7" s="43">
        <v>137143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137143</v>
      </c>
      <c r="O7" s="44">
        <f t="shared" si="2"/>
        <v>124.56221616712079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233901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233901</v>
      </c>
      <c r="O8" s="41">
        <f t="shared" si="2"/>
        <v>212.44414168937331</v>
      </c>
      <c r="P8" s="10"/>
    </row>
    <row r="9" spans="1:133">
      <c r="A9" s="12"/>
      <c r="B9" s="42">
        <v>521</v>
      </c>
      <c r="C9" s="19" t="s">
        <v>22</v>
      </c>
      <c r="D9" s="43">
        <v>203893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203893</v>
      </c>
      <c r="O9" s="44">
        <f t="shared" si="2"/>
        <v>185.188919164396</v>
      </c>
      <c r="P9" s="9"/>
    </row>
    <row r="10" spans="1:133">
      <c r="A10" s="12"/>
      <c r="B10" s="42">
        <v>524</v>
      </c>
      <c r="C10" s="19" t="s">
        <v>24</v>
      </c>
      <c r="D10" s="43">
        <v>30008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30008</v>
      </c>
      <c r="O10" s="44">
        <f t="shared" si="2"/>
        <v>27.255222524977292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SUM(D12:D14)</f>
        <v>0</v>
      </c>
      <c r="E11" s="29">
        <f t="shared" si="4"/>
        <v>10992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249262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260254</v>
      </c>
      <c r="O11" s="41">
        <f t="shared" si="2"/>
        <v>236.3796548592189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160782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160782</v>
      </c>
      <c r="O12" s="44">
        <f t="shared" si="2"/>
        <v>146.03269754768391</v>
      </c>
      <c r="P12" s="9"/>
    </row>
    <row r="13" spans="1:133">
      <c r="A13" s="12"/>
      <c r="B13" s="42">
        <v>534</v>
      </c>
      <c r="C13" s="19" t="s">
        <v>50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88480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88480</v>
      </c>
      <c r="O13" s="44">
        <f t="shared" si="2"/>
        <v>80.363306085376934</v>
      </c>
      <c r="P13" s="9"/>
    </row>
    <row r="14" spans="1:133">
      <c r="A14" s="12"/>
      <c r="B14" s="42">
        <v>539</v>
      </c>
      <c r="C14" s="19" t="s">
        <v>28</v>
      </c>
      <c r="D14" s="43">
        <v>0</v>
      </c>
      <c r="E14" s="43">
        <v>10992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10992</v>
      </c>
      <c r="O14" s="44">
        <f t="shared" si="2"/>
        <v>9.9836512261580381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0</v>
      </c>
      <c r="E15" s="29">
        <f t="shared" si="5"/>
        <v>257438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257438</v>
      </c>
      <c r="O15" s="41">
        <f t="shared" si="2"/>
        <v>233.82198001816531</v>
      </c>
      <c r="P15" s="10"/>
    </row>
    <row r="16" spans="1:133">
      <c r="A16" s="12"/>
      <c r="B16" s="42">
        <v>541</v>
      </c>
      <c r="C16" s="19" t="s">
        <v>51</v>
      </c>
      <c r="D16" s="43">
        <v>0</v>
      </c>
      <c r="E16" s="43">
        <v>257438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257438</v>
      </c>
      <c r="O16" s="44">
        <f t="shared" si="2"/>
        <v>233.82198001816531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39906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39906</v>
      </c>
      <c r="O17" s="41">
        <f t="shared" si="2"/>
        <v>36.245231607629428</v>
      </c>
      <c r="P17" s="9"/>
    </row>
    <row r="18" spans="1:119">
      <c r="A18" s="12"/>
      <c r="B18" s="42">
        <v>572</v>
      </c>
      <c r="C18" s="19" t="s">
        <v>52</v>
      </c>
      <c r="D18" s="43">
        <v>39906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39906</v>
      </c>
      <c r="O18" s="44">
        <f t="shared" si="2"/>
        <v>36.245231607629428</v>
      </c>
      <c r="P18" s="9"/>
    </row>
    <row r="19" spans="1:119" ht="15.75">
      <c r="A19" s="26" t="s">
        <v>53</v>
      </c>
      <c r="B19" s="27"/>
      <c r="C19" s="28"/>
      <c r="D19" s="29">
        <f t="shared" ref="D19:M19" si="7">SUM(D20:D20)</f>
        <v>176975</v>
      </c>
      <c r="E19" s="29">
        <f t="shared" si="7"/>
        <v>61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8494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185530</v>
      </c>
      <c r="O19" s="41">
        <f t="shared" si="2"/>
        <v>168.5104450499546</v>
      </c>
      <c r="P19" s="9"/>
    </row>
    <row r="20" spans="1:119" ht="15.75" thickBot="1">
      <c r="A20" s="12"/>
      <c r="B20" s="42">
        <v>581</v>
      </c>
      <c r="C20" s="19" t="s">
        <v>54</v>
      </c>
      <c r="D20" s="43">
        <v>176975</v>
      </c>
      <c r="E20" s="43">
        <v>61</v>
      </c>
      <c r="F20" s="43">
        <v>0</v>
      </c>
      <c r="G20" s="43">
        <v>0</v>
      </c>
      <c r="H20" s="43">
        <v>0</v>
      </c>
      <c r="I20" s="43">
        <v>8494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185530</v>
      </c>
      <c r="O20" s="44">
        <f t="shared" si="2"/>
        <v>168.5104450499546</v>
      </c>
      <c r="P20" s="9"/>
    </row>
    <row r="21" spans="1:119" ht="16.5" thickBot="1">
      <c r="A21" s="13" t="s">
        <v>10</v>
      </c>
      <c r="B21" s="21"/>
      <c r="C21" s="20"/>
      <c r="D21" s="14">
        <f>SUM(D5,D8,D11,D15,D17,D19)</f>
        <v>622232</v>
      </c>
      <c r="E21" s="14">
        <f t="shared" ref="E21:M21" si="8">SUM(E5,E8,E11,E15,E17,E19)</f>
        <v>268491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257756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1148479</v>
      </c>
      <c r="O21" s="35">
        <f t="shared" si="2"/>
        <v>1043.1235240690282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65</v>
      </c>
      <c r="M23" s="157"/>
      <c r="N23" s="157"/>
      <c r="O23" s="39">
        <v>1101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41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237083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237083</v>
      </c>
      <c r="O5" s="30">
        <f t="shared" ref="O5:O21" si="2">(N5/O$23)</f>
        <v>221.15951492537314</v>
      </c>
      <c r="P5" s="6"/>
    </row>
    <row r="6" spans="1:133">
      <c r="A6" s="12"/>
      <c r="B6" s="42">
        <v>511</v>
      </c>
      <c r="C6" s="19" t="s">
        <v>19</v>
      </c>
      <c r="D6" s="43">
        <v>106484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106484</v>
      </c>
      <c r="O6" s="44">
        <f t="shared" si="2"/>
        <v>99.332089552238813</v>
      </c>
      <c r="P6" s="9"/>
    </row>
    <row r="7" spans="1:133">
      <c r="A7" s="12"/>
      <c r="B7" s="42">
        <v>513</v>
      </c>
      <c r="C7" s="19" t="s">
        <v>20</v>
      </c>
      <c r="D7" s="43">
        <v>130599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130599</v>
      </c>
      <c r="O7" s="44">
        <f t="shared" si="2"/>
        <v>121.82742537313433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194265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194265</v>
      </c>
      <c r="O8" s="41">
        <f t="shared" si="2"/>
        <v>181.21735074626866</v>
      </c>
      <c r="P8" s="10"/>
    </row>
    <row r="9" spans="1:133">
      <c r="A9" s="12"/>
      <c r="B9" s="42">
        <v>521</v>
      </c>
      <c r="C9" s="19" t="s">
        <v>22</v>
      </c>
      <c r="D9" s="43">
        <v>178966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178966</v>
      </c>
      <c r="O9" s="44">
        <f t="shared" si="2"/>
        <v>166.94589552238807</v>
      </c>
      <c r="P9" s="9"/>
    </row>
    <row r="10" spans="1:133">
      <c r="A10" s="12"/>
      <c r="B10" s="42">
        <v>524</v>
      </c>
      <c r="C10" s="19" t="s">
        <v>24</v>
      </c>
      <c r="D10" s="43">
        <v>15299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15299</v>
      </c>
      <c r="O10" s="44">
        <f t="shared" si="2"/>
        <v>14.271455223880597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SUM(D12:D14)</f>
        <v>0</v>
      </c>
      <c r="E11" s="29">
        <f t="shared" si="4"/>
        <v>10491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254303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264794</v>
      </c>
      <c r="O11" s="41">
        <f t="shared" si="2"/>
        <v>247.00932835820896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163110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163110</v>
      </c>
      <c r="O12" s="44">
        <f t="shared" si="2"/>
        <v>152.15485074626866</v>
      </c>
      <c r="P12" s="9"/>
    </row>
    <row r="13" spans="1:133">
      <c r="A13" s="12"/>
      <c r="B13" s="42">
        <v>534</v>
      </c>
      <c r="C13" s="19" t="s">
        <v>50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91193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91193</v>
      </c>
      <c r="O13" s="44">
        <f t="shared" si="2"/>
        <v>85.068097014925371</v>
      </c>
      <c r="P13" s="9"/>
    </row>
    <row r="14" spans="1:133">
      <c r="A14" s="12"/>
      <c r="B14" s="42">
        <v>539</v>
      </c>
      <c r="C14" s="19" t="s">
        <v>28</v>
      </c>
      <c r="D14" s="43">
        <v>0</v>
      </c>
      <c r="E14" s="43">
        <v>10491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10491</v>
      </c>
      <c r="O14" s="44">
        <f t="shared" si="2"/>
        <v>9.7863805970149258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0</v>
      </c>
      <c r="E15" s="29">
        <f t="shared" si="5"/>
        <v>383792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383792</v>
      </c>
      <c r="O15" s="41">
        <f t="shared" si="2"/>
        <v>358.0149253731343</v>
      </c>
      <c r="P15" s="10"/>
    </row>
    <row r="16" spans="1:133">
      <c r="A16" s="12"/>
      <c r="B16" s="42">
        <v>541</v>
      </c>
      <c r="C16" s="19" t="s">
        <v>51</v>
      </c>
      <c r="D16" s="43">
        <v>0</v>
      </c>
      <c r="E16" s="43">
        <v>383792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383792</v>
      </c>
      <c r="O16" s="44">
        <f t="shared" si="2"/>
        <v>358.0149253731343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37292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37292</v>
      </c>
      <c r="O17" s="41">
        <f t="shared" si="2"/>
        <v>34.787313432835823</v>
      </c>
      <c r="P17" s="9"/>
    </row>
    <row r="18" spans="1:119">
      <c r="A18" s="12"/>
      <c r="B18" s="42">
        <v>572</v>
      </c>
      <c r="C18" s="19" t="s">
        <v>52</v>
      </c>
      <c r="D18" s="43">
        <v>37292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37292</v>
      </c>
      <c r="O18" s="44">
        <f t="shared" si="2"/>
        <v>34.787313432835823</v>
      </c>
      <c r="P18" s="9"/>
    </row>
    <row r="19" spans="1:119" ht="15.75">
      <c r="A19" s="26" t="s">
        <v>53</v>
      </c>
      <c r="B19" s="27"/>
      <c r="C19" s="28"/>
      <c r="D19" s="29">
        <f t="shared" ref="D19:M19" si="7">SUM(D20:D20)</f>
        <v>129258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1229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130487</v>
      </c>
      <c r="O19" s="41">
        <f t="shared" si="2"/>
        <v>121.72294776119404</v>
      </c>
      <c r="P19" s="9"/>
    </row>
    <row r="20" spans="1:119" ht="15.75" thickBot="1">
      <c r="A20" s="12"/>
      <c r="B20" s="42">
        <v>581</v>
      </c>
      <c r="C20" s="19" t="s">
        <v>54</v>
      </c>
      <c r="D20" s="43">
        <v>129258</v>
      </c>
      <c r="E20" s="43">
        <v>0</v>
      </c>
      <c r="F20" s="43">
        <v>0</v>
      </c>
      <c r="G20" s="43">
        <v>0</v>
      </c>
      <c r="H20" s="43">
        <v>0</v>
      </c>
      <c r="I20" s="43">
        <v>1229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130487</v>
      </c>
      <c r="O20" s="44">
        <f t="shared" si="2"/>
        <v>121.72294776119404</v>
      </c>
      <c r="P20" s="9"/>
    </row>
    <row r="21" spans="1:119" ht="16.5" thickBot="1">
      <c r="A21" s="13" t="s">
        <v>10</v>
      </c>
      <c r="B21" s="21"/>
      <c r="C21" s="20"/>
      <c r="D21" s="14">
        <f>SUM(D5,D8,D11,D15,D17,D19)</f>
        <v>597898</v>
      </c>
      <c r="E21" s="14">
        <f t="shared" ref="E21:M21" si="8">SUM(E5,E8,E11,E15,E17,E19)</f>
        <v>394283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255532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1247713</v>
      </c>
      <c r="O21" s="35">
        <f t="shared" si="2"/>
        <v>1163.9113805970148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63</v>
      </c>
      <c r="M23" s="157"/>
      <c r="N23" s="157"/>
      <c r="O23" s="39">
        <v>1072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41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522636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522636</v>
      </c>
      <c r="O5" s="30">
        <f t="shared" ref="O5:O21" si="2">(N5/O$23)</f>
        <v>492.58812441093306</v>
      </c>
      <c r="P5" s="6"/>
    </row>
    <row r="6" spans="1:133">
      <c r="A6" s="12"/>
      <c r="B6" s="42">
        <v>511</v>
      </c>
      <c r="C6" s="19" t="s">
        <v>19</v>
      </c>
      <c r="D6" s="43">
        <v>34823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34823</v>
      </c>
      <c r="O6" s="44">
        <f t="shared" si="2"/>
        <v>32.820923656927427</v>
      </c>
      <c r="P6" s="9"/>
    </row>
    <row r="7" spans="1:133">
      <c r="A7" s="12"/>
      <c r="B7" s="42">
        <v>513</v>
      </c>
      <c r="C7" s="19" t="s">
        <v>20</v>
      </c>
      <c r="D7" s="43">
        <v>487813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487813</v>
      </c>
      <c r="O7" s="44">
        <f t="shared" si="2"/>
        <v>459.76720075400567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232921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232921</v>
      </c>
      <c r="O8" s="41">
        <f t="shared" si="2"/>
        <v>219.52968897266729</v>
      </c>
      <c r="P8" s="10"/>
    </row>
    <row r="9" spans="1:133">
      <c r="A9" s="12"/>
      <c r="B9" s="42">
        <v>521</v>
      </c>
      <c r="C9" s="19" t="s">
        <v>22</v>
      </c>
      <c r="D9" s="43">
        <v>194410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194410</v>
      </c>
      <c r="O9" s="44">
        <f t="shared" si="2"/>
        <v>183.23279924599436</v>
      </c>
      <c r="P9" s="9"/>
    </row>
    <row r="10" spans="1:133">
      <c r="A10" s="12"/>
      <c r="B10" s="42">
        <v>524</v>
      </c>
      <c r="C10" s="19" t="s">
        <v>24</v>
      </c>
      <c r="D10" s="43">
        <v>38511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38511</v>
      </c>
      <c r="O10" s="44">
        <f t="shared" si="2"/>
        <v>36.296889726672951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SUM(D12:D14)</f>
        <v>0</v>
      </c>
      <c r="E11" s="29">
        <f t="shared" si="4"/>
        <v>11509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222065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233574</v>
      </c>
      <c r="O11" s="41">
        <f t="shared" si="2"/>
        <v>220.14514608859565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133941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133941</v>
      </c>
      <c r="O12" s="44">
        <f t="shared" si="2"/>
        <v>126.24033930254477</v>
      </c>
      <c r="P12" s="9"/>
    </row>
    <row r="13" spans="1:133">
      <c r="A13" s="12"/>
      <c r="B13" s="42">
        <v>534</v>
      </c>
      <c r="C13" s="19" t="s">
        <v>50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88124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88124</v>
      </c>
      <c r="O13" s="44">
        <f t="shared" si="2"/>
        <v>83.05749293119699</v>
      </c>
      <c r="P13" s="9"/>
    </row>
    <row r="14" spans="1:133">
      <c r="A14" s="12"/>
      <c r="B14" s="42">
        <v>539</v>
      </c>
      <c r="C14" s="19" t="s">
        <v>28</v>
      </c>
      <c r="D14" s="43">
        <v>0</v>
      </c>
      <c r="E14" s="43">
        <v>11509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11509</v>
      </c>
      <c r="O14" s="44">
        <f t="shared" si="2"/>
        <v>10.847313854853912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0</v>
      </c>
      <c r="E15" s="29">
        <f t="shared" si="5"/>
        <v>218001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218001</v>
      </c>
      <c r="O15" s="41">
        <f t="shared" si="2"/>
        <v>205.46748350612629</v>
      </c>
      <c r="P15" s="10"/>
    </row>
    <row r="16" spans="1:133">
      <c r="A16" s="12"/>
      <c r="B16" s="42">
        <v>541</v>
      </c>
      <c r="C16" s="19" t="s">
        <v>51</v>
      </c>
      <c r="D16" s="43">
        <v>0</v>
      </c>
      <c r="E16" s="43">
        <v>218001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218001</v>
      </c>
      <c r="O16" s="44">
        <f t="shared" si="2"/>
        <v>205.46748350612629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53003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53003</v>
      </c>
      <c r="O17" s="41">
        <f t="shared" si="2"/>
        <v>49.955702167766255</v>
      </c>
      <c r="P17" s="9"/>
    </row>
    <row r="18" spans="1:119">
      <c r="A18" s="12"/>
      <c r="B18" s="42">
        <v>572</v>
      </c>
      <c r="C18" s="19" t="s">
        <v>52</v>
      </c>
      <c r="D18" s="43">
        <v>53003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53003</v>
      </c>
      <c r="O18" s="44">
        <f t="shared" si="2"/>
        <v>49.955702167766255</v>
      </c>
      <c r="P18" s="9"/>
    </row>
    <row r="19" spans="1:119" ht="15.75">
      <c r="A19" s="26" t="s">
        <v>53</v>
      </c>
      <c r="B19" s="27"/>
      <c r="C19" s="28"/>
      <c r="D19" s="29">
        <f t="shared" ref="D19:M19" si="7">SUM(D20:D20)</f>
        <v>302688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10825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313513</v>
      </c>
      <c r="O19" s="41">
        <f t="shared" si="2"/>
        <v>295.48821866163996</v>
      </c>
      <c r="P19" s="9"/>
    </row>
    <row r="20" spans="1:119" ht="15.75" thickBot="1">
      <c r="A20" s="12"/>
      <c r="B20" s="42">
        <v>581</v>
      </c>
      <c r="C20" s="19" t="s">
        <v>54</v>
      </c>
      <c r="D20" s="43">
        <v>302688</v>
      </c>
      <c r="E20" s="43">
        <v>0</v>
      </c>
      <c r="F20" s="43">
        <v>0</v>
      </c>
      <c r="G20" s="43">
        <v>0</v>
      </c>
      <c r="H20" s="43">
        <v>0</v>
      </c>
      <c r="I20" s="43">
        <v>10825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313513</v>
      </c>
      <c r="O20" s="44">
        <f t="shared" si="2"/>
        <v>295.48821866163996</v>
      </c>
      <c r="P20" s="9"/>
    </row>
    <row r="21" spans="1:119" ht="16.5" thickBot="1">
      <c r="A21" s="13" t="s">
        <v>10</v>
      </c>
      <c r="B21" s="21"/>
      <c r="C21" s="20"/>
      <c r="D21" s="14">
        <f>SUM(D5,D8,D11,D15,D17,D19)</f>
        <v>1111248</v>
      </c>
      <c r="E21" s="14">
        <f t="shared" ref="E21:M21" si="8">SUM(E5,E8,E11,E15,E17,E19)</f>
        <v>229510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232890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1573648</v>
      </c>
      <c r="O21" s="35">
        <f t="shared" si="2"/>
        <v>1483.1743638077285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61</v>
      </c>
      <c r="M23" s="157"/>
      <c r="N23" s="157"/>
      <c r="O23" s="39">
        <v>1061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41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568239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568239</v>
      </c>
      <c r="O5" s="30">
        <f t="shared" ref="O5:O21" si="2">(N5/O$23)</f>
        <v>579.24464831804278</v>
      </c>
      <c r="P5" s="6"/>
    </row>
    <row r="6" spans="1:133">
      <c r="A6" s="12"/>
      <c r="B6" s="42">
        <v>511</v>
      </c>
      <c r="C6" s="19" t="s">
        <v>19</v>
      </c>
      <c r="D6" s="43">
        <v>78672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78672</v>
      </c>
      <c r="O6" s="44">
        <f t="shared" si="2"/>
        <v>80.195718654434245</v>
      </c>
      <c r="P6" s="9"/>
    </row>
    <row r="7" spans="1:133">
      <c r="A7" s="12"/>
      <c r="B7" s="42">
        <v>513</v>
      </c>
      <c r="C7" s="19" t="s">
        <v>20</v>
      </c>
      <c r="D7" s="43">
        <v>489567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489567</v>
      </c>
      <c r="O7" s="44">
        <f t="shared" si="2"/>
        <v>499.04892966360859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175925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175925</v>
      </c>
      <c r="O8" s="41">
        <f t="shared" si="2"/>
        <v>179.33231396534148</v>
      </c>
      <c r="P8" s="10"/>
    </row>
    <row r="9" spans="1:133">
      <c r="A9" s="12"/>
      <c r="B9" s="42">
        <v>521</v>
      </c>
      <c r="C9" s="19" t="s">
        <v>22</v>
      </c>
      <c r="D9" s="43">
        <v>164462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164462</v>
      </c>
      <c r="O9" s="44">
        <f t="shared" si="2"/>
        <v>167.6472986748216</v>
      </c>
      <c r="P9" s="9"/>
    </row>
    <row r="10" spans="1:133">
      <c r="A10" s="12"/>
      <c r="B10" s="42">
        <v>524</v>
      </c>
      <c r="C10" s="19" t="s">
        <v>24</v>
      </c>
      <c r="D10" s="43">
        <v>11463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11463</v>
      </c>
      <c r="O10" s="44">
        <f t="shared" si="2"/>
        <v>11.685015290519878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SUM(D12:D14)</f>
        <v>0</v>
      </c>
      <c r="E11" s="29">
        <f t="shared" si="4"/>
        <v>11769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209085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220854</v>
      </c>
      <c r="O11" s="41">
        <f t="shared" si="2"/>
        <v>225.131498470948</v>
      </c>
      <c r="P11" s="10"/>
    </row>
    <row r="12" spans="1:133">
      <c r="A12" s="12"/>
      <c r="B12" s="42">
        <v>533</v>
      </c>
      <c r="C12" s="19" t="s">
        <v>26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123067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123067</v>
      </c>
      <c r="O12" s="44">
        <f t="shared" si="2"/>
        <v>125.45056065239551</v>
      </c>
      <c r="P12" s="9"/>
    </row>
    <row r="13" spans="1:133">
      <c r="A13" s="12"/>
      <c r="B13" s="42">
        <v>534</v>
      </c>
      <c r="C13" s="19" t="s">
        <v>50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86018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86018</v>
      </c>
      <c r="O13" s="44">
        <f t="shared" si="2"/>
        <v>87.683995922528027</v>
      </c>
      <c r="P13" s="9"/>
    </row>
    <row r="14" spans="1:133">
      <c r="A14" s="12"/>
      <c r="B14" s="42">
        <v>539</v>
      </c>
      <c r="C14" s="19" t="s">
        <v>28</v>
      </c>
      <c r="D14" s="43">
        <v>0</v>
      </c>
      <c r="E14" s="43">
        <v>11769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11769</v>
      </c>
      <c r="O14" s="44">
        <f t="shared" si="2"/>
        <v>11.996941896024465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0</v>
      </c>
      <c r="E15" s="29">
        <f t="shared" si="5"/>
        <v>198096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198096</v>
      </c>
      <c r="O15" s="41">
        <f t="shared" si="2"/>
        <v>201.93272171253824</v>
      </c>
      <c r="P15" s="10"/>
    </row>
    <row r="16" spans="1:133">
      <c r="A16" s="12"/>
      <c r="B16" s="42">
        <v>541</v>
      </c>
      <c r="C16" s="19" t="s">
        <v>51</v>
      </c>
      <c r="D16" s="43">
        <v>0</v>
      </c>
      <c r="E16" s="43">
        <v>198096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198096</v>
      </c>
      <c r="O16" s="44">
        <f t="shared" si="2"/>
        <v>201.93272171253824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46274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46274</v>
      </c>
      <c r="O17" s="41">
        <f t="shared" si="2"/>
        <v>47.170234454638127</v>
      </c>
      <c r="P17" s="9"/>
    </row>
    <row r="18" spans="1:119">
      <c r="A18" s="12"/>
      <c r="B18" s="42">
        <v>572</v>
      </c>
      <c r="C18" s="19" t="s">
        <v>52</v>
      </c>
      <c r="D18" s="43">
        <v>46274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46274</v>
      </c>
      <c r="O18" s="44">
        <f t="shared" si="2"/>
        <v>47.170234454638127</v>
      </c>
      <c r="P18" s="9"/>
    </row>
    <row r="19" spans="1:119" ht="15.75">
      <c r="A19" s="26" t="s">
        <v>53</v>
      </c>
      <c r="B19" s="27"/>
      <c r="C19" s="28"/>
      <c r="D19" s="29">
        <f t="shared" ref="D19:M19" si="7">SUM(D20:D20)</f>
        <v>137667</v>
      </c>
      <c r="E19" s="29">
        <f t="shared" si="7"/>
        <v>205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137872</v>
      </c>
      <c r="O19" s="41">
        <f t="shared" si="2"/>
        <v>140.54230377166158</v>
      </c>
      <c r="P19" s="9"/>
    </row>
    <row r="20" spans="1:119" ht="15.75" thickBot="1">
      <c r="A20" s="12"/>
      <c r="B20" s="42">
        <v>581</v>
      </c>
      <c r="C20" s="19" t="s">
        <v>54</v>
      </c>
      <c r="D20" s="43">
        <v>137667</v>
      </c>
      <c r="E20" s="43">
        <v>205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137872</v>
      </c>
      <c r="O20" s="44">
        <f t="shared" si="2"/>
        <v>140.54230377166158</v>
      </c>
      <c r="P20" s="9"/>
    </row>
    <row r="21" spans="1:119" ht="16.5" thickBot="1">
      <c r="A21" s="13" t="s">
        <v>10</v>
      </c>
      <c r="B21" s="21"/>
      <c r="C21" s="20"/>
      <c r="D21" s="14">
        <f>SUM(D5,D8,D11,D15,D17,D19)</f>
        <v>928105</v>
      </c>
      <c r="E21" s="14">
        <f t="shared" ref="E21:M21" si="8">SUM(E5,E8,E11,E15,E17,E19)</f>
        <v>210070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209085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1347260</v>
      </c>
      <c r="O21" s="35">
        <f t="shared" si="2"/>
        <v>1373.3537206931703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57</v>
      </c>
      <c r="M23" s="157"/>
      <c r="N23" s="157"/>
      <c r="O23" s="39">
        <v>981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41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0" verticalDpi="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2024-10-18T18:28:53Z</cp:lastPrinted>
  <dcterms:created xsi:type="dcterms:W3CDTF">2000-08-31T21:26:31Z</dcterms:created>
  <dcterms:modified xsi:type="dcterms:W3CDTF">2024-10-18T18:29:35Z</dcterms:modified>
</cp:coreProperties>
</file>