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5" documentId="11_C9E661D4F323A9236E834E74A82A5644F059B4E4" xr6:coauthVersionLast="47" xr6:coauthVersionMax="47" xr10:uidLastSave="{7769430D-E634-4D84-B3C3-93E2D7DA0E7F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'2007'!$A$1:$O$38</definedName>
    <definedName name="_xlnm.Print_Area" localSheetId="15">'2008'!$A$1:$O$36</definedName>
    <definedName name="_xlnm.Print_Area" localSheetId="14">'2009'!$A$1:$O$38</definedName>
    <definedName name="_xlnm.Print_Area" localSheetId="13">'2010'!$A$1:$O$41</definedName>
    <definedName name="_xlnm.Print_Area" localSheetId="12">'2011'!$A$1:$O$42</definedName>
    <definedName name="_xlnm.Print_Area" localSheetId="11">'2012'!$A$1:$O$38</definedName>
    <definedName name="_xlnm.Print_Area" localSheetId="10">'2013'!$A$1:$O$40</definedName>
    <definedName name="_xlnm.Print_Area" localSheetId="9">'2014'!$A$1:$O$40</definedName>
    <definedName name="_xlnm.Print_Area" localSheetId="8">'2015'!$A$1:$O$35</definedName>
    <definedName name="_xlnm.Print_Area" localSheetId="7">'2016'!$A$1:$O$35</definedName>
    <definedName name="_xlnm.Print_Area" localSheetId="6">'2017'!$A$1:$O$34</definedName>
    <definedName name="_xlnm.Print_Area" localSheetId="5">'2018'!$A$1:$O$35</definedName>
    <definedName name="_xlnm.Print_Area" localSheetId="4">'2019'!$A$1:$O$36</definedName>
    <definedName name="_xlnm.Print_Area" localSheetId="3">'2020'!$A$1:$O$36</definedName>
    <definedName name="_xlnm.Print_Area" localSheetId="2">'2021'!$A$1:$P$36</definedName>
    <definedName name="_xlnm.Print_Area" localSheetId="1">'2022'!$A$1:$P$38</definedName>
    <definedName name="_xlnm.Print_Area" localSheetId="0">'2023'!$A$1:$P$38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9" l="1"/>
  <c r="F34" i="49"/>
  <c r="G34" i="49"/>
  <c r="H34" i="49"/>
  <c r="I34" i="49"/>
  <c r="J34" i="49"/>
  <c r="K34" i="49"/>
  <c r="L34" i="49"/>
  <c r="M34" i="49"/>
  <c r="N34" i="49"/>
  <c r="D34" i="49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2" i="49" l="1"/>
  <c r="P32" i="49" s="1"/>
  <c r="O30" i="49"/>
  <c r="P30" i="49" s="1"/>
  <c r="O28" i="49"/>
  <c r="P28" i="49" s="1"/>
  <c r="O26" i="49"/>
  <c r="P26" i="49" s="1"/>
  <c r="O19" i="49"/>
  <c r="P19" i="49" s="1"/>
  <c r="O15" i="49"/>
  <c r="P15" i="49" s="1"/>
  <c r="O5" i="49"/>
  <c r="P5" i="49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4" i="49" l="1"/>
  <c r="P34" i="49" s="1"/>
  <c r="D34" i="48"/>
  <c r="E34" i="48"/>
  <c r="F34" i="48"/>
  <c r="H34" i="48"/>
  <c r="M34" i="48"/>
  <c r="I34" i="48"/>
  <c r="J34" i="48"/>
  <c r="L34" i="48"/>
  <c r="G34" i="48"/>
  <c r="K34" i="48"/>
  <c r="N34" i="48"/>
  <c r="O30" i="48"/>
  <c r="P30" i="48" s="1"/>
  <c r="O28" i="48"/>
  <c r="P28" i="48" s="1"/>
  <c r="O26" i="48"/>
  <c r="P26" i="48" s="1"/>
  <c r="O24" i="48"/>
  <c r="P24" i="48" s="1"/>
  <c r="O14" i="48"/>
  <c r="P14" i="48" s="1"/>
  <c r="O17" i="48"/>
  <c r="P17" i="48" s="1"/>
  <c r="O5" i="48"/>
  <c r="P5" i="48" s="1"/>
  <c r="O31" i="47"/>
  <c r="P31" i="47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N26" i="47"/>
  <c r="M26" i="47"/>
  <c r="L26" i="47"/>
  <c r="K26" i="47"/>
  <c r="J26" i="47"/>
  <c r="O26" i="47" s="1"/>
  <c r="P26" i="47" s="1"/>
  <c r="I26" i="47"/>
  <c r="H26" i="47"/>
  <c r="G26" i="47"/>
  <c r="F26" i="47"/>
  <c r="E26" i="47"/>
  <c r="D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N14" i="47"/>
  <c r="N32" i="47" s="1"/>
  <c r="M14" i="47"/>
  <c r="L14" i="47"/>
  <c r="K14" i="47"/>
  <c r="J14" i="47"/>
  <c r="I14" i="47"/>
  <c r="H14" i="47"/>
  <c r="G14" i="47"/>
  <c r="F14" i="47"/>
  <c r="E14" i="47"/>
  <c r="D14" i="47"/>
  <c r="O13" i="47"/>
  <c r="P13" i="47"/>
  <c r="O12" i="47"/>
  <c r="P12" i="47" s="1"/>
  <c r="O11" i="47"/>
  <c r="P11" i="47"/>
  <c r="O10" i="47"/>
  <c r="P10" i="47" s="1"/>
  <c r="O9" i="47"/>
  <c r="P9" i="47" s="1"/>
  <c r="O8" i="47"/>
  <c r="P8" i="47" s="1"/>
  <c r="O7" i="47"/>
  <c r="P7" i="47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31" i="46"/>
  <c r="O31" i="46"/>
  <c r="N30" i="46"/>
  <c r="O30" i="46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N22" i="46"/>
  <c r="O22" i="46"/>
  <c r="N21" i="46"/>
  <c r="O21" i="46" s="1"/>
  <c r="N20" i="46"/>
  <c r="O20" i="46" s="1"/>
  <c r="N19" i="46"/>
  <c r="O19" i="46"/>
  <c r="N18" i="46"/>
  <c r="O18" i="46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/>
  <c r="M5" i="46"/>
  <c r="L5" i="46"/>
  <c r="K5" i="46"/>
  <c r="J5" i="46"/>
  <c r="I5" i="46"/>
  <c r="I32" i="46" s="1"/>
  <c r="H5" i="46"/>
  <c r="H32" i="46" s="1"/>
  <c r="G5" i="46"/>
  <c r="F5" i="46"/>
  <c r="E5" i="46"/>
  <c r="D5" i="46"/>
  <c r="N31" i="45"/>
  <c r="O31" i="45" s="1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N21" i="45"/>
  <c r="O21" i="45" s="1"/>
  <c r="N20" i="45"/>
  <c r="O20" i="45"/>
  <c r="N19" i="45"/>
  <c r="O19" i="45" s="1"/>
  <c r="N18" i="45"/>
  <c r="O18" i="45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D31" i="44"/>
  <c r="N30" i="44"/>
  <c r="O30" i="44" s="1"/>
  <c r="N29" i="44"/>
  <c r="O29" i="44" s="1"/>
  <c r="N28" i="44"/>
  <c r="O28" i="44"/>
  <c r="M27" i="44"/>
  <c r="L27" i="44"/>
  <c r="K27" i="44"/>
  <c r="J27" i="44"/>
  <c r="I27" i="44"/>
  <c r="H27" i="44"/>
  <c r="G27" i="44"/>
  <c r="F27" i="44"/>
  <c r="E27" i="44"/>
  <c r="D27" i="44"/>
  <c r="N26" i="44"/>
  <c r="O26" i="44"/>
  <c r="M25" i="44"/>
  <c r="L25" i="44"/>
  <c r="K25" i="44"/>
  <c r="J25" i="44"/>
  <c r="I25" i="44"/>
  <c r="H25" i="44"/>
  <c r="H31" i="44" s="1"/>
  <c r="G25" i="44"/>
  <c r="G31" i="44" s="1"/>
  <c r="F25" i="44"/>
  <c r="N25" i="44" s="1"/>
  <c r="O25" i="44" s="1"/>
  <c r="E25" i="44"/>
  <c r="D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/>
  <c r="N20" i="44"/>
  <c r="O20" i="44" s="1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/>
  <c r="M13" i="44"/>
  <c r="L13" i="44"/>
  <c r="K13" i="44"/>
  <c r="J13" i="44"/>
  <c r="N13" i="44" s="1"/>
  <c r="O13" i="44" s="1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/>
  <c r="M5" i="44"/>
  <c r="M31" i="44" s="1"/>
  <c r="L5" i="44"/>
  <c r="K5" i="44"/>
  <c r="K31" i="44" s="1"/>
  <c r="J5" i="44"/>
  <c r="I5" i="44"/>
  <c r="H5" i="44"/>
  <c r="G5" i="44"/>
  <c r="F5" i="44"/>
  <c r="E5" i="44"/>
  <c r="D5" i="44"/>
  <c r="N29" i="43"/>
  <c r="O29" i="43" s="1"/>
  <c r="N28" i="43"/>
  <c r="O28" i="43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/>
  <c r="M24" i="43"/>
  <c r="L24" i="43"/>
  <c r="K24" i="43"/>
  <c r="J24" i="43"/>
  <c r="I24" i="43"/>
  <c r="H24" i="43"/>
  <c r="G24" i="43"/>
  <c r="F24" i="43"/>
  <c r="E24" i="43"/>
  <c r="D24" i="43"/>
  <c r="N24" i="43" s="1"/>
  <c r="O24" i="43" s="1"/>
  <c r="N23" i="43"/>
  <c r="O23" i="43"/>
  <c r="M22" i="43"/>
  <c r="L22" i="43"/>
  <c r="K22" i="43"/>
  <c r="J22" i="43"/>
  <c r="I22" i="43"/>
  <c r="H22" i="43"/>
  <c r="G22" i="43"/>
  <c r="F22" i="43"/>
  <c r="E22" i="43"/>
  <c r="D22" i="43"/>
  <c r="N21" i="43"/>
  <c r="O21" i="43"/>
  <c r="N20" i="43"/>
  <c r="O20" i="43" s="1"/>
  <c r="N19" i="43"/>
  <c r="O19" i="43"/>
  <c r="N18" i="43"/>
  <c r="O18" i="43" s="1"/>
  <c r="N17" i="43"/>
  <c r="O17" i="43" s="1"/>
  <c r="M16" i="43"/>
  <c r="L16" i="43"/>
  <c r="K16" i="43"/>
  <c r="J16" i="43"/>
  <c r="I16" i="43"/>
  <c r="I30" i="43" s="1"/>
  <c r="H16" i="43"/>
  <c r="G16" i="43"/>
  <c r="F16" i="43"/>
  <c r="E16" i="43"/>
  <c r="D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F30" i="43" s="1"/>
  <c r="E5" i="43"/>
  <c r="D5" i="43"/>
  <c r="N5" i="43" s="1"/>
  <c r="O5" i="43" s="1"/>
  <c r="F31" i="42"/>
  <c r="N30" i="42"/>
  <c r="O30" i="42" s="1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7" i="42" s="1"/>
  <c r="O27" i="42" s="1"/>
  <c r="N26" i="42"/>
  <c r="O26" i="42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3" i="42" s="1"/>
  <c r="O23" i="42" s="1"/>
  <c r="N22" i="42"/>
  <c r="O22" i="42"/>
  <c r="N21" i="42"/>
  <c r="O21" i="42" s="1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 s="1"/>
  <c r="N10" i="42"/>
  <c r="O10" i="42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33" i="41"/>
  <c r="O33" i="41"/>
  <c r="M32" i="41"/>
  <c r="L32" i="41"/>
  <c r="K32" i="41"/>
  <c r="J32" i="41"/>
  <c r="I32" i="41"/>
  <c r="H32" i="41"/>
  <c r="G32" i="41"/>
  <c r="N32" i="41" s="1"/>
  <c r="O32" i="41" s="1"/>
  <c r="F32" i="41"/>
  <c r="E32" i="41"/>
  <c r="D32" i="41"/>
  <c r="N31" i="41"/>
  <c r="O31" i="4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9" i="41" s="1"/>
  <c r="O29" i="41" s="1"/>
  <c r="N28" i="41"/>
  <c r="O28" i="41"/>
  <c r="M27" i="41"/>
  <c r="L27" i="41"/>
  <c r="K27" i="41"/>
  <c r="J27" i="41"/>
  <c r="I27" i="41"/>
  <c r="H27" i="41"/>
  <c r="G27" i="41"/>
  <c r="F27" i="41"/>
  <c r="E27" i="41"/>
  <c r="D27" i="41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30" i="40"/>
  <c r="O30" i="40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/>
  <c r="N20" i="40"/>
  <c r="O20" i="40"/>
  <c r="N19" i="40"/>
  <c r="O19" i="40" s="1"/>
  <c r="N18" i="40"/>
  <c r="O18" i="40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 s="1"/>
  <c r="N14" i="40"/>
  <c r="O14" i="40"/>
  <c r="M13" i="40"/>
  <c r="L13" i="40"/>
  <c r="K13" i="40"/>
  <c r="J13" i="40"/>
  <c r="I13" i="40"/>
  <c r="H13" i="40"/>
  <c r="N13" i="40" s="1"/>
  <c r="O13" i="40" s="1"/>
  <c r="G13" i="40"/>
  <c r="F13" i="40"/>
  <c r="E13" i="40"/>
  <c r="D13" i="40"/>
  <c r="N12" i="40"/>
  <c r="O12" i="40"/>
  <c r="N11" i="40"/>
  <c r="O11" i="40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L31" i="40" s="1"/>
  <c r="K5" i="40"/>
  <c r="K31" i="40"/>
  <c r="J5" i="40"/>
  <c r="J31" i="40" s="1"/>
  <c r="I5" i="40"/>
  <c r="H5" i="40"/>
  <c r="H31" i="40" s="1"/>
  <c r="G5" i="40"/>
  <c r="F5" i="40"/>
  <c r="E5" i="40"/>
  <c r="E31" i="40" s="1"/>
  <c r="D5" i="40"/>
  <c r="D5" i="38"/>
  <c r="D32" i="38" s="1"/>
  <c r="E5" i="38"/>
  <c r="F5" i="38"/>
  <c r="F32" i="38" s="1"/>
  <c r="G5" i="38"/>
  <c r="G32" i="38" s="1"/>
  <c r="H5" i="38"/>
  <c r="I5" i="38"/>
  <c r="J5" i="38"/>
  <c r="K5" i="38"/>
  <c r="L5" i="38"/>
  <c r="L32" i="38" s="1"/>
  <c r="M5" i="38"/>
  <c r="N6" i="38"/>
  <c r="O6" i="38" s="1"/>
  <c r="N7" i="38"/>
  <c r="O7" i="38" s="1"/>
  <c r="N8" i="38"/>
  <c r="O8" i="38" s="1"/>
  <c r="N9" i="38"/>
  <c r="O9" i="38"/>
  <c r="N10" i="38"/>
  <c r="O10" i="38" s="1"/>
  <c r="N11" i="38"/>
  <c r="O11" i="38"/>
  <c r="D12" i="38"/>
  <c r="E12" i="38"/>
  <c r="F12" i="38"/>
  <c r="G12" i="38"/>
  <c r="H12" i="38"/>
  <c r="I12" i="38"/>
  <c r="J12" i="38"/>
  <c r="K12" i="38"/>
  <c r="L12" i="38"/>
  <c r="M12" i="38"/>
  <c r="N13" i="38"/>
  <c r="O13" i="38"/>
  <c r="N14" i="38"/>
  <c r="O14" i="38" s="1"/>
  <c r="N15" i="38"/>
  <c r="O15" i="38" s="1"/>
  <c r="N16" i="38"/>
  <c r="O16" i="38" s="1"/>
  <c r="N17" i="38"/>
  <c r="O17" i="38"/>
  <c r="D18" i="38"/>
  <c r="E18" i="38"/>
  <c r="F18" i="38"/>
  <c r="G18" i="38"/>
  <c r="H18" i="38"/>
  <c r="I18" i="38"/>
  <c r="J18" i="38"/>
  <c r="K18" i="38"/>
  <c r="L18" i="38"/>
  <c r="M18" i="38"/>
  <c r="N19" i="38"/>
  <c r="O19" i="38" s="1"/>
  <c r="N20" i="38"/>
  <c r="O20" i="38" s="1"/>
  <c r="N21" i="38"/>
  <c r="O21" i="38"/>
  <c r="N22" i="38"/>
  <c r="O22" i="38" s="1"/>
  <c r="D23" i="38"/>
  <c r="E23" i="38"/>
  <c r="F23" i="38"/>
  <c r="G23" i="38"/>
  <c r="H23" i="38"/>
  <c r="I23" i="38"/>
  <c r="J23" i="38"/>
  <c r="K23" i="38"/>
  <c r="L23" i="38"/>
  <c r="M23" i="38"/>
  <c r="N24" i="38"/>
  <c r="O24" i="38" s="1"/>
  <c r="D25" i="38"/>
  <c r="E25" i="38"/>
  <c r="F25" i="38"/>
  <c r="G25" i="38"/>
  <c r="H25" i="38"/>
  <c r="I25" i="38"/>
  <c r="J25" i="38"/>
  <c r="J32" i="38" s="1"/>
  <c r="K25" i="38"/>
  <c r="L25" i="38"/>
  <c r="M25" i="38"/>
  <c r="N26" i="38"/>
  <c r="O26" i="38" s="1"/>
  <c r="D27" i="38"/>
  <c r="E27" i="38"/>
  <c r="F27" i="38"/>
  <c r="G27" i="38"/>
  <c r="H27" i="38"/>
  <c r="I27" i="38"/>
  <c r="J27" i="38"/>
  <c r="K27" i="38"/>
  <c r="L27" i="38"/>
  <c r="M27" i="38"/>
  <c r="N28" i="38"/>
  <c r="O28" i="38" s="1"/>
  <c r="D29" i="38"/>
  <c r="E29" i="38"/>
  <c r="F29" i="38"/>
  <c r="G29" i="38"/>
  <c r="H29" i="38"/>
  <c r="I29" i="38"/>
  <c r="J29" i="38"/>
  <c r="K29" i="38"/>
  <c r="L29" i="38"/>
  <c r="M29" i="38"/>
  <c r="N30" i="38"/>
  <c r="O30" i="38" s="1"/>
  <c r="N31" i="38"/>
  <c r="O31" i="38" s="1"/>
  <c r="D5" i="33"/>
  <c r="E5" i="33"/>
  <c r="F5" i="33"/>
  <c r="G5" i="33"/>
  <c r="H5" i="33"/>
  <c r="I5" i="33"/>
  <c r="J5" i="33"/>
  <c r="J34" i="33" s="1"/>
  <c r="K5" i="33"/>
  <c r="K34" i="33" s="1"/>
  <c r="L5" i="33"/>
  <c r="M5" i="33"/>
  <c r="M34" i="33" s="1"/>
  <c r="N6" i="33"/>
  <c r="O6" i="33" s="1"/>
  <c r="N7" i="33"/>
  <c r="O7" i="33" s="1"/>
  <c r="N8" i="33"/>
  <c r="O8" i="33" s="1"/>
  <c r="N9" i="33"/>
  <c r="O9" i="33" s="1"/>
  <c r="N10" i="33"/>
  <c r="O10" i="33" s="1"/>
  <c r="N11" i="33"/>
  <c r="O11" i="33"/>
  <c r="N12" i="33"/>
  <c r="O12" i="33" s="1"/>
  <c r="D13" i="33"/>
  <c r="E13" i="33"/>
  <c r="F13" i="33"/>
  <c r="G13" i="33"/>
  <c r="H13" i="33"/>
  <c r="I13" i="33"/>
  <c r="J13" i="33"/>
  <c r="K13" i="33"/>
  <c r="L13" i="33"/>
  <c r="M13" i="33"/>
  <c r="N14" i="33"/>
  <c r="O14" i="33" s="1"/>
  <c r="N15" i="33"/>
  <c r="O15" i="33"/>
  <c r="N16" i="33"/>
  <c r="O16" i="33" s="1"/>
  <c r="N17" i="33"/>
  <c r="O17" i="33" s="1"/>
  <c r="D18" i="33"/>
  <c r="E18" i="33"/>
  <c r="F18" i="33"/>
  <c r="G18" i="33"/>
  <c r="H18" i="33"/>
  <c r="I18" i="33"/>
  <c r="J18" i="33"/>
  <c r="K18" i="33"/>
  <c r="L18" i="33"/>
  <c r="M18" i="33"/>
  <c r="N19" i="33"/>
  <c r="O19" i="33"/>
  <c r="N20" i="33"/>
  <c r="O20" i="33" s="1"/>
  <c r="N21" i="33"/>
  <c r="O21" i="33" s="1"/>
  <c r="N22" i="33"/>
  <c r="O22" i="33"/>
  <c r="N23" i="33"/>
  <c r="O23" i="33" s="1"/>
  <c r="D24" i="33"/>
  <c r="E24" i="33"/>
  <c r="F24" i="33"/>
  <c r="G24" i="33"/>
  <c r="H24" i="33"/>
  <c r="I24" i="33"/>
  <c r="J24" i="33"/>
  <c r="K24" i="33"/>
  <c r="L24" i="33"/>
  <c r="M24" i="33"/>
  <c r="N25" i="33"/>
  <c r="O25" i="33" s="1"/>
  <c r="D26" i="33"/>
  <c r="E26" i="33"/>
  <c r="F26" i="33"/>
  <c r="G26" i="33"/>
  <c r="H26" i="33"/>
  <c r="I26" i="33"/>
  <c r="J26" i="33"/>
  <c r="K26" i="33"/>
  <c r="L26" i="33"/>
  <c r="M26" i="33"/>
  <c r="N27" i="33"/>
  <c r="O27" i="33" s="1"/>
  <c r="D28" i="33"/>
  <c r="E28" i="33"/>
  <c r="F28" i="33"/>
  <c r="G28" i="33"/>
  <c r="H28" i="33"/>
  <c r="I28" i="33"/>
  <c r="J28" i="33"/>
  <c r="K28" i="33"/>
  <c r="L28" i="33"/>
  <c r="M28" i="33"/>
  <c r="N29" i="33"/>
  <c r="O29" i="33"/>
  <c r="D30" i="33"/>
  <c r="N30" i="33" s="1"/>
  <c r="O30" i="33" s="1"/>
  <c r="E30" i="33"/>
  <c r="F30" i="33"/>
  <c r="G30" i="33"/>
  <c r="H30" i="33"/>
  <c r="I30" i="33"/>
  <c r="J30" i="33"/>
  <c r="K30" i="33"/>
  <c r="L30" i="33"/>
  <c r="M30" i="33"/>
  <c r="N31" i="33"/>
  <c r="O31" i="33" s="1"/>
  <c r="N32" i="33"/>
  <c r="O32" i="33" s="1"/>
  <c r="N33" i="33"/>
  <c r="O33" i="33"/>
  <c r="D5" i="34"/>
  <c r="D37" i="34" s="1"/>
  <c r="E5" i="34"/>
  <c r="F5" i="34"/>
  <c r="G5" i="34"/>
  <c r="H5" i="34"/>
  <c r="I5" i="34"/>
  <c r="J5" i="34"/>
  <c r="K5" i="34"/>
  <c r="L5" i="34"/>
  <c r="M5" i="34"/>
  <c r="N6" i="34"/>
  <c r="O6" i="34" s="1"/>
  <c r="N7" i="34"/>
  <c r="O7" i="34" s="1"/>
  <c r="N8" i="34"/>
  <c r="O8" i="34" s="1"/>
  <c r="N9" i="34"/>
  <c r="O9" i="34" s="1"/>
  <c r="N10" i="34"/>
  <c r="O10" i="34" s="1"/>
  <c r="N11" i="34"/>
  <c r="O11" i="34" s="1"/>
  <c r="N12" i="34"/>
  <c r="O12" i="34"/>
  <c r="N13" i="34"/>
  <c r="O13" i="34" s="1"/>
  <c r="D14" i="34"/>
  <c r="E14" i="34"/>
  <c r="F14" i="34"/>
  <c r="F37" i="34" s="1"/>
  <c r="G14" i="34"/>
  <c r="H14" i="34"/>
  <c r="I14" i="34"/>
  <c r="J14" i="34"/>
  <c r="K14" i="34"/>
  <c r="L14" i="34"/>
  <c r="M14" i="34"/>
  <c r="N15" i="34"/>
  <c r="O15" i="34" s="1"/>
  <c r="N16" i="34"/>
  <c r="O16" i="34" s="1"/>
  <c r="N17" i="34"/>
  <c r="O17" i="34"/>
  <c r="N18" i="34"/>
  <c r="O18" i="34" s="1"/>
  <c r="N19" i="34"/>
  <c r="O19" i="34" s="1"/>
  <c r="D20" i="34"/>
  <c r="E20" i="34"/>
  <c r="F20" i="34"/>
  <c r="G20" i="34"/>
  <c r="H20" i="34"/>
  <c r="I20" i="34"/>
  <c r="J20" i="34"/>
  <c r="K20" i="34"/>
  <c r="L20" i="34"/>
  <c r="M20" i="34"/>
  <c r="N21" i="34"/>
  <c r="O21" i="34" s="1"/>
  <c r="N22" i="34"/>
  <c r="O22" i="34" s="1"/>
  <c r="N23" i="34"/>
  <c r="O23" i="34" s="1"/>
  <c r="N24" i="34"/>
  <c r="O24" i="34" s="1"/>
  <c r="N25" i="34"/>
  <c r="O25" i="34" s="1"/>
  <c r="N26" i="34"/>
  <c r="O26" i="34"/>
  <c r="D27" i="34"/>
  <c r="E27" i="34"/>
  <c r="F27" i="34"/>
  <c r="G27" i="34"/>
  <c r="H27" i="34"/>
  <c r="I27" i="34"/>
  <c r="J27" i="34"/>
  <c r="K27" i="34"/>
  <c r="L27" i="34"/>
  <c r="M27" i="34"/>
  <c r="N28" i="34"/>
  <c r="O28" i="34" s="1"/>
  <c r="D29" i="34"/>
  <c r="E29" i="34"/>
  <c r="F29" i="34"/>
  <c r="G29" i="34"/>
  <c r="H29" i="34"/>
  <c r="I29" i="34"/>
  <c r="J29" i="34"/>
  <c r="K29" i="34"/>
  <c r="L29" i="34"/>
  <c r="M29" i="34"/>
  <c r="N30" i="34"/>
  <c r="O30" i="34" s="1"/>
  <c r="D31" i="34"/>
  <c r="E31" i="34"/>
  <c r="F31" i="34"/>
  <c r="G31" i="34"/>
  <c r="H31" i="34"/>
  <c r="I31" i="34"/>
  <c r="J31" i="34"/>
  <c r="K31" i="34"/>
  <c r="L31" i="34"/>
  <c r="M31" i="34"/>
  <c r="N31" i="34"/>
  <c r="O31" i="34" s="1"/>
  <c r="N32" i="34"/>
  <c r="O32" i="34" s="1"/>
  <c r="D33" i="34"/>
  <c r="E33" i="34"/>
  <c r="F33" i="34"/>
  <c r="G33" i="34"/>
  <c r="H33" i="34"/>
  <c r="I33" i="34"/>
  <c r="J33" i="34"/>
  <c r="K33" i="34"/>
  <c r="L33" i="34"/>
  <c r="M33" i="34"/>
  <c r="N34" i="34"/>
  <c r="O34" i="34" s="1"/>
  <c r="N35" i="34"/>
  <c r="O35" i="34" s="1"/>
  <c r="N36" i="34"/>
  <c r="O36" i="34" s="1"/>
  <c r="G37" i="34"/>
  <c r="D5" i="35"/>
  <c r="E5" i="35"/>
  <c r="F5" i="35"/>
  <c r="G5" i="35"/>
  <c r="G38" i="35" s="1"/>
  <c r="H5" i="35"/>
  <c r="I5" i="35"/>
  <c r="J5" i="35"/>
  <c r="K5" i="35"/>
  <c r="L5" i="35"/>
  <c r="M5" i="35"/>
  <c r="M38" i="35" s="1"/>
  <c r="N6" i="35"/>
  <c r="O6" i="35" s="1"/>
  <c r="N7" i="35"/>
  <c r="O7" i="35" s="1"/>
  <c r="N8" i="35"/>
  <c r="O8" i="35" s="1"/>
  <c r="N9" i="35"/>
  <c r="O9" i="35"/>
  <c r="N10" i="35"/>
  <c r="O10" i="35" s="1"/>
  <c r="N11" i="35"/>
  <c r="O11" i="35"/>
  <c r="N12" i="35"/>
  <c r="O12" i="35" s="1"/>
  <c r="N13" i="35"/>
  <c r="O13" i="35" s="1"/>
  <c r="D14" i="35"/>
  <c r="E14" i="35"/>
  <c r="F14" i="35"/>
  <c r="F38" i="35"/>
  <c r="G14" i="35"/>
  <c r="H14" i="35"/>
  <c r="I14" i="35"/>
  <c r="J14" i="35"/>
  <c r="K14" i="35"/>
  <c r="L14" i="35"/>
  <c r="M14" i="35"/>
  <c r="N15" i="35"/>
  <c r="O15" i="35"/>
  <c r="N16" i="35"/>
  <c r="O16" i="35" s="1"/>
  <c r="N17" i="35"/>
  <c r="O17" i="35"/>
  <c r="N18" i="35"/>
  <c r="O18" i="35" s="1"/>
  <c r="D19" i="35"/>
  <c r="E19" i="35"/>
  <c r="F19" i="35"/>
  <c r="G19" i="35"/>
  <c r="H19" i="35"/>
  <c r="I19" i="35"/>
  <c r="J19" i="35"/>
  <c r="K19" i="35"/>
  <c r="L19" i="35"/>
  <c r="M19" i="35"/>
  <c r="N20" i="35"/>
  <c r="O20" i="35" s="1"/>
  <c r="N21" i="35"/>
  <c r="O21" i="35" s="1"/>
  <c r="N22" i="35"/>
  <c r="O22" i="35" s="1"/>
  <c r="N23" i="35"/>
  <c r="O23" i="35" s="1"/>
  <c r="N24" i="35"/>
  <c r="O24" i="35" s="1"/>
  <c r="D25" i="35"/>
  <c r="E25" i="35"/>
  <c r="F25" i="35"/>
  <c r="G25" i="35"/>
  <c r="H25" i="35"/>
  <c r="I25" i="35"/>
  <c r="J25" i="35"/>
  <c r="K25" i="35"/>
  <c r="L25" i="35"/>
  <c r="M25" i="35"/>
  <c r="N26" i="35"/>
  <c r="O26" i="35" s="1"/>
  <c r="D27" i="35"/>
  <c r="E27" i="35"/>
  <c r="F27" i="35"/>
  <c r="G27" i="35"/>
  <c r="H27" i="35"/>
  <c r="I27" i="35"/>
  <c r="J27" i="35"/>
  <c r="K27" i="35"/>
  <c r="L27" i="35"/>
  <c r="M27" i="35"/>
  <c r="N28" i="35"/>
  <c r="O28" i="35" s="1"/>
  <c r="D29" i="35"/>
  <c r="E29" i="35"/>
  <c r="F29" i="35"/>
  <c r="G29" i="35"/>
  <c r="H29" i="35"/>
  <c r="H38" i="35"/>
  <c r="I29" i="35"/>
  <c r="J29" i="35"/>
  <c r="K29" i="35"/>
  <c r="L29" i="35"/>
  <c r="M29" i="35"/>
  <c r="N30" i="35"/>
  <c r="O30" i="35" s="1"/>
  <c r="D31" i="35"/>
  <c r="E31" i="35"/>
  <c r="F31" i="35"/>
  <c r="G31" i="35"/>
  <c r="H31" i="35"/>
  <c r="I31" i="35"/>
  <c r="J31" i="35"/>
  <c r="K31" i="35"/>
  <c r="L31" i="35"/>
  <c r="M31" i="35"/>
  <c r="N32" i="35"/>
  <c r="O32" i="35"/>
  <c r="N33" i="35"/>
  <c r="O33" i="35" s="1"/>
  <c r="N34" i="35"/>
  <c r="O34" i="35" s="1"/>
  <c r="N35" i="35"/>
  <c r="O35" i="35" s="1"/>
  <c r="N36" i="35"/>
  <c r="O36" i="35" s="1"/>
  <c r="N37" i="35"/>
  <c r="O37" i="35" s="1"/>
  <c r="D5" i="36"/>
  <c r="E5" i="36"/>
  <c r="F5" i="36"/>
  <c r="G5" i="36"/>
  <c r="H5" i="36"/>
  <c r="I5" i="36"/>
  <c r="J5" i="36"/>
  <c r="K5" i="36"/>
  <c r="L5" i="36"/>
  <c r="M5" i="36"/>
  <c r="N6" i="36"/>
  <c r="O6" i="36" s="1"/>
  <c r="N7" i="36"/>
  <c r="O7" i="36"/>
  <c r="N8" i="36"/>
  <c r="O8" i="36" s="1"/>
  <c r="N9" i="36"/>
  <c r="O9" i="36" s="1"/>
  <c r="N10" i="36"/>
  <c r="O10" i="36" s="1"/>
  <c r="N11" i="36"/>
  <c r="O11" i="36" s="1"/>
  <c r="N12" i="36"/>
  <c r="O12" i="36" s="1"/>
  <c r="N13" i="36"/>
  <c r="O13" i="36"/>
  <c r="D14" i="36"/>
  <c r="E14" i="36"/>
  <c r="F14" i="36"/>
  <c r="G14" i="36"/>
  <c r="H14" i="36"/>
  <c r="I14" i="36"/>
  <c r="J14" i="36"/>
  <c r="K14" i="36"/>
  <c r="L14" i="36"/>
  <c r="M14" i="36"/>
  <c r="N14" i="36"/>
  <c r="O14" i="36"/>
  <c r="N15" i="36"/>
  <c r="O15" i="36" s="1"/>
  <c r="N16" i="36"/>
  <c r="O16" i="36" s="1"/>
  <c r="N17" i="36"/>
  <c r="O17" i="36" s="1"/>
  <c r="D18" i="36"/>
  <c r="E18" i="36"/>
  <c r="F18" i="36"/>
  <c r="G18" i="36"/>
  <c r="H18" i="36"/>
  <c r="I18" i="36"/>
  <c r="J18" i="36"/>
  <c r="K18" i="36"/>
  <c r="L18" i="36"/>
  <c r="M18" i="36"/>
  <c r="N19" i="36"/>
  <c r="O19" i="36" s="1"/>
  <c r="N20" i="36"/>
  <c r="O20" i="36"/>
  <c r="N21" i="36"/>
  <c r="O21" i="36" s="1"/>
  <c r="N22" i="36"/>
  <c r="O22" i="36"/>
  <c r="N23" i="36"/>
  <c r="O23" i="36" s="1"/>
  <c r="D24" i="36"/>
  <c r="N24" i="36" s="1"/>
  <c r="O24" i="36" s="1"/>
  <c r="E24" i="36"/>
  <c r="F24" i="36"/>
  <c r="G24" i="36"/>
  <c r="H24" i="36"/>
  <c r="I24" i="36"/>
  <c r="J24" i="36"/>
  <c r="K24" i="36"/>
  <c r="L24" i="36"/>
  <c r="M24" i="36"/>
  <c r="N25" i="36"/>
  <c r="O25" i="36" s="1"/>
  <c r="D26" i="36"/>
  <c r="E26" i="36"/>
  <c r="F26" i="36"/>
  <c r="G26" i="36"/>
  <c r="H26" i="36"/>
  <c r="I26" i="36"/>
  <c r="J26" i="36"/>
  <c r="K26" i="36"/>
  <c r="L26" i="36"/>
  <c r="M26" i="36"/>
  <c r="N27" i="36"/>
  <c r="O27" i="36"/>
  <c r="D28" i="36"/>
  <c r="E28" i="36"/>
  <c r="F28" i="36"/>
  <c r="G28" i="36"/>
  <c r="H28" i="36"/>
  <c r="I28" i="36"/>
  <c r="J28" i="36"/>
  <c r="K28" i="36"/>
  <c r="L28" i="36"/>
  <c r="M28" i="36"/>
  <c r="N29" i="36"/>
  <c r="O29" i="36" s="1"/>
  <c r="D30" i="36"/>
  <c r="E30" i="36"/>
  <c r="E34" i="36" s="1"/>
  <c r="F30" i="36"/>
  <c r="G30" i="36"/>
  <c r="H30" i="36"/>
  <c r="I30" i="36"/>
  <c r="J30" i="36"/>
  <c r="K30" i="36"/>
  <c r="L30" i="36"/>
  <c r="M30" i="36"/>
  <c r="N31" i="36"/>
  <c r="O31" i="36" s="1"/>
  <c r="N32" i="36"/>
  <c r="O32" i="36" s="1"/>
  <c r="N33" i="36"/>
  <c r="O33" i="36" s="1"/>
  <c r="D5" i="37"/>
  <c r="E5" i="37"/>
  <c r="E36" i="37" s="1"/>
  <c r="F5" i="37"/>
  <c r="N5" i="37" s="1"/>
  <c r="O5" i="37" s="1"/>
  <c r="G5" i="37"/>
  <c r="H5" i="37"/>
  <c r="I5" i="37"/>
  <c r="J5" i="37"/>
  <c r="K5" i="37"/>
  <c r="L5" i="37"/>
  <c r="M5" i="37"/>
  <c r="N6" i="37"/>
  <c r="O6" i="37" s="1"/>
  <c r="N7" i="37"/>
  <c r="O7" i="37" s="1"/>
  <c r="N8" i="37"/>
  <c r="O8" i="37" s="1"/>
  <c r="N9" i="37"/>
  <c r="O9" i="37" s="1"/>
  <c r="N10" i="37"/>
  <c r="O10" i="37" s="1"/>
  <c r="N11" i="37"/>
  <c r="O11" i="37" s="1"/>
  <c r="N12" i="37"/>
  <c r="O12" i="37"/>
  <c r="N13" i="37"/>
  <c r="O13" i="37" s="1"/>
  <c r="D14" i="37"/>
  <c r="E14" i="37"/>
  <c r="F14" i="37"/>
  <c r="G14" i="37"/>
  <c r="H14" i="37"/>
  <c r="I14" i="37"/>
  <c r="J14" i="37"/>
  <c r="K14" i="37"/>
  <c r="K36" i="37" s="1"/>
  <c r="L14" i="37"/>
  <c r="L36" i="37" s="1"/>
  <c r="M14" i="37"/>
  <c r="N15" i="37"/>
  <c r="O15" i="37" s="1"/>
  <c r="N16" i="37"/>
  <c r="O16" i="37" s="1"/>
  <c r="N17" i="37"/>
  <c r="O17" i="37" s="1"/>
  <c r="N18" i="37"/>
  <c r="O18" i="37" s="1"/>
  <c r="D19" i="37"/>
  <c r="N19" i="37" s="1"/>
  <c r="O19" i="37" s="1"/>
  <c r="E19" i="37"/>
  <c r="F19" i="37"/>
  <c r="G19" i="37"/>
  <c r="H19" i="37"/>
  <c r="I19" i="37"/>
  <c r="J19" i="37"/>
  <c r="K19" i="37"/>
  <c r="L19" i="37"/>
  <c r="M19" i="37"/>
  <c r="N20" i="37"/>
  <c r="O20" i="37"/>
  <c r="N21" i="37"/>
  <c r="O21" i="37" s="1"/>
  <c r="N22" i="37"/>
  <c r="O22" i="37" s="1"/>
  <c r="N23" i="37"/>
  <c r="O23" i="37" s="1"/>
  <c r="N24" i="37"/>
  <c r="O24" i="37" s="1"/>
  <c r="D25" i="37"/>
  <c r="E25" i="37"/>
  <c r="F25" i="37"/>
  <c r="G25" i="37"/>
  <c r="H25" i="37"/>
  <c r="I25" i="37"/>
  <c r="J25" i="37"/>
  <c r="K25" i="37"/>
  <c r="L25" i="37"/>
  <c r="M25" i="37"/>
  <c r="N26" i="37"/>
  <c r="O26" i="37"/>
  <c r="D27" i="37"/>
  <c r="E27" i="37"/>
  <c r="F27" i="37"/>
  <c r="G27" i="37"/>
  <c r="N27" i="37" s="1"/>
  <c r="O27" i="37" s="1"/>
  <c r="H27" i="37"/>
  <c r="I27" i="37"/>
  <c r="J27" i="37"/>
  <c r="K27" i="37"/>
  <c r="L27" i="37"/>
  <c r="M27" i="37"/>
  <c r="N28" i="37"/>
  <c r="O28" i="37" s="1"/>
  <c r="D29" i="37"/>
  <c r="E29" i="37"/>
  <c r="F29" i="37"/>
  <c r="G29" i="37"/>
  <c r="H29" i="37"/>
  <c r="I29" i="37"/>
  <c r="J29" i="37"/>
  <c r="K29" i="37"/>
  <c r="L29" i="37"/>
  <c r="M29" i="37"/>
  <c r="N30" i="37"/>
  <c r="O30" i="37" s="1"/>
  <c r="N31" i="37"/>
  <c r="O31" i="37"/>
  <c r="D32" i="37"/>
  <c r="E32" i="37"/>
  <c r="F32" i="37"/>
  <c r="G32" i="37"/>
  <c r="H32" i="37"/>
  <c r="I32" i="37"/>
  <c r="J32" i="37"/>
  <c r="K32" i="37"/>
  <c r="L32" i="37"/>
  <c r="M32" i="37"/>
  <c r="N33" i="37"/>
  <c r="O33" i="37" s="1"/>
  <c r="N34" i="37"/>
  <c r="O34" i="37"/>
  <c r="N35" i="37"/>
  <c r="O35" i="37"/>
  <c r="D5" i="39"/>
  <c r="E5" i="39"/>
  <c r="E36" i="39" s="1"/>
  <c r="F5" i="39"/>
  <c r="G5" i="39"/>
  <c r="H5" i="39"/>
  <c r="H36" i="39" s="1"/>
  <c r="I5" i="39"/>
  <c r="I36" i="39" s="1"/>
  <c r="J5" i="39"/>
  <c r="K5" i="39"/>
  <c r="L5" i="39"/>
  <c r="M5" i="39"/>
  <c r="M36" i="39" s="1"/>
  <c r="N6" i="39"/>
  <c r="O6" i="39" s="1"/>
  <c r="N7" i="39"/>
  <c r="O7" i="39" s="1"/>
  <c r="N8" i="39"/>
  <c r="O8" i="39" s="1"/>
  <c r="N9" i="39"/>
  <c r="O9" i="39" s="1"/>
  <c r="N10" i="39"/>
  <c r="O10" i="39" s="1"/>
  <c r="N11" i="39"/>
  <c r="O11" i="39" s="1"/>
  <c r="N12" i="39"/>
  <c r="O12" i="39"/>
  <c r="N13" i="39"/>
  <c r="O13" i="39" s="1"/>
  <c r="D14" i="39"/>
  <c r="E14" i="39"/>
  <c r="F14" i="39"/>
  <c r="G14" i="39"/>
  <c r="H14" i="39"/>
  <c r="I14" i="39"/>
  <c r="J14" i="39"/>
  <c r="K14" i="39"/>
  <c r="L14" i="39"/>
  <c r="L36" i="39" s="1"/>
  <c r="M14" i="39"/>
  <c r="N15" i="39"/>
  <c r="O15" i="39"/>
  <c r="N16" i="39"/>
  <c r="O16" i="39" s="1"/>
  <c r="N17" i="39"/>
  <c r="O17" i="39" s="1"/>
  <c r="N18" i="39"/>
  <c r="O18" i="39" s="1"/>
  <c r="D19" i="39"/>
  <c r="E19" i="39"/>
  <c r="F19" i="39"/>
  <c r="N19" i="39" s="1"/>
  <c r="O19" i="39" s="1"/>
  <c r="G19" i="39"/>
  <c r="H19" i="39"/>
  <c r="I19" i="39"/>
  <c r="J19" i="39"/>
  <c r="K19" i="39"/>
  <c r="L19" i="39"/>
  <c r="M19" i="39"/>
  <c r="N20" i="39"/>
  <c r="O20" i="39" s="1"/>
  <c r="N21" i="39"/>
  <c r="O21" i="39" s="1"/>
  <c r="N22" i="39"/>
  <c r="O22" i="39" s="1"/>
  <c r="N23" i="39"/>
  <c r="O23" i="39" s="1"/>
  <c r="N24" i="39"/>
  <c r="O24" i="39" s="1"/>
  <c r="D25" i="39"/>
  <c r="E25" i="39"/>
  <c r="F25" i="39"/>
  <c r="G25" i="39"/>
  <c r="H25" i="39"/>
  <c r="I25" i="39"/>
  <c r="J25" i="39"/>
  <c r="K25" i="39"/>
  <c r="L25" i="39"/>
  <c r="M25" i="39"/>
  <c r="N26" i="39"/>
  <c r="O26" i="39" s="1"/>
  <c r="D27" i="39"/>
  <c r="E27" i="39"/>
  <c r="F27" i="39"/>
  <c r="G27" i="39"/>
  <c r="H27" i="39"/>
  <c r="I27" i="39"/>
  <c r="J27" i="39"/>
  <c r="K27" i="39"/>
  <c r="N27" i="39" s="1"/>
  <c r="O27" i="39" s="1"/>
  <c r="L27" i="39"/>
  <c r="M27" i="39"/>
  <c r="N28" i="39"/>
  <c r="O28" i="39"/>
  <c r="D29" i="39"/>
  <c r="E29" i="39"/>
  <c r="F29" i="39"/>
  <c r="G29" i="39"/>
  <c r="H29" i="39"/>
  <c r="I29" i="39"/>
  <c r="J29" i="39"/>
  <c r="K29" i="39"/>
  <c r="L29" i="39"/>
  <c r="M29" i="39"/>
  <c r="N30" i="39"/>
  <c r="O30" i="39" s="1"/>
  <c r="N31" i="39"/>
  <c r="O31" i="39"/>
  <c r="D32" i="39"/>
  <c r="E32" i="39"/>
  <c r="F32" i="39"/>
  <c r="G32" i="39"/>
  <c r="H32" i="39"/>
  <c r="I32" i="39"/>
  <c r="J32" i="39"/>
  <c r="K32" i="39"/>
  <c r="L32" i="39"/>
  <c r="M32" i="39"/>
  <c r="N33" i="39"/>
  <c r="O33" i="39" s="1"/>
  <c r="N34" i="39"/>
  <c r="O34" i="39" s="1"/>
  <c r="N35" i="39"/>
  <c r="O35" i="39" s="1"/>
  <c r="N27" i="40"/>
  <c r="O27" i="40" s="1"/>
  <c r="N23" i="44"/>
  <c r="O23" i="44" s="1"/>
  <c r="N27" i="44"/>
  <c r="O27" i="44"/>
  <c r="J36" i="39" l="1"/>
  <c r="N5" i="44"/>
  <c r="O5" i="44" s="1"/>
  <c r="N25" i="35"/>
  <c r="O25" i="35" s="1"/>
  <c r="K37" i="34"/>
  <c r="E32" i="45"/>
  <c r="I36" i="37"/>
  <c r="G34" i="36"/>
  <c r="E32" i="38"/>
  <c r="N17" i="40"/>
  <c r="O17" i="40" s="1"/>
  <c r="N19" i="41"/>
  <c r="O19" i="41" s="1"/>
  <c r="E31" i="42"/>
  <c r="N13" i="42"/>
  <c r="O13" i="42" s="1"/>
  <c r="I31" i="42"/>
  <c r="G36" i="39"/>
  <c r="L30" i="43"/>
  <c r="J34" i="41"/>
  <c r="G30" i="43"/>
  <c r="N29" i="35"/>
  <c r="O29" i="35" s="1"/>
  <c r="N24" i="45"/>
  <c r="O24" i="45" s="1"/>
  <c r="M32" i="46"/>
  <c r="K32" i="46"/>
  <c r="N32" i="39"/>
  <c r="O32" i="39" s="1"/>
  <c r="I32" i="38"/>
  <c r="I34" i="36"/>
  <c r="D31" i="42"/>
  <c r="H36" i="37"/>
  <c r="H32" i="45"/>
  <c r="G32" i="45"/>
  <c r="N29" i="37"/>
  <c r="O29" i="37" s="1"/>
  <c r="F34" i="36"/>
  <c r="L34" i="41"/>
  <c r="G31" i="42"/>
  <c r="I32" i="45"/>
  <c r="N17" i="46"/>
  <c r="O17" i="46" s="1"/>
  <c r="H32" i="47"/>
  <c r="F32" i="47"/>
  <c r="G32" i="46"/>
  <c r="N19" i="35"/>
  <c r="O19" i="35" s="1"/>
  <c r="N25" i="39"/>
  <c r="O25" i="39" s="1"/>
  <c r="N14" i="37"/>
  <c r="O14" i="37" s="1"/>
  <c r="H34" i="41"/>
  <c r="K30" i="43"/>
  <c r="F32" i="45"/>
  <c r="O28" i="47"/>
  <c r="P28" i="47" s="1"/>
  <c r="N5" i="36"/>
  <c r="O5" i="36" s="1"/>
  <c r="E38" i="35"/>
  <c r="N29" i="34"/>
  <c r="O29" i="34" s="1"/>
  <c r="N27" i="34"/>
  <c r="O27" i="34" s="1"/>
  <c r="I34" i="33"/>
  <c r="N13" i="33"/>
  <c r="O13" i="33" s="1"/>
  <c r="N18" i="38"/>
  <c r="O18" i="38" s="1"/>
  <c r="M34" i="41"/>
  <c r="K34" i="41"/>
  <c r="H31" i="42"/>
  <c r="L31" i="42"/>
  <c r="N22" i="43"/>
  <c r="O22" i="43" s="1"/>
  <c r="J32" i="45"/>
  <c r="N24" i="46"/>
  <c r="O24" i="46" s="1"/>
  <c r="I32" i="47"/>
  <c r="G32" i="47"/>
  <c r="O32" i="47" s="1"/>
  <c r="P32" i="47" s="1"/>
  <c r="J30" i="43"/>
  <c r="O17" i="47"/>
  <c r="P17" i="47" s="1"/>
  <c r="M36" i="37"/>
  <c r="D34" i="36"/>
  <c r="N31" i="35"/>
  <c r="O31" i="35" s="1"/>
  <c r="N25" i="42"/>
  <c r="O25" i="42" s="1"/>
  <c r="E30" i="43"/>
  <c r="E31" i="44"/>
  <c r="N14" i="45"/>
  <c r="O14" i="45" s="1"/>
  <c r="J32" i="47"/>
  <c r="D34" i="41"/>
  <c r="M30" i="43"/>
  <c r="N29" i="39"/>
  <c r="O29" i="39" s="1"/>
  <c r="L34" i="36"/>
  <c r="J37" i="34"/>
  <c r="J34" i="36"/>
  <c r="N26" i="33"/>
  <c r="O26" i="33" s="1"/>
  <c r="N14" i="41"/>
  <c r="O14" i="41" s="1"/>
  <c r="L38" i="35"/>
  <c r="F31" i="40"/>
  <c r="J31" i="42"/>
  <c r="F31" i="44"/>
  <c r="L31" i="44"/>
  <c r="N5" i="45"/>
  <c r="O5" i="45" s="1"/>
  <c r="K32" i="45"/>
  <c r="N28" i="46"/>
  <c r="O28" i="46" s="1"/>
  <c r="N30" i="36"/>
  <c r="O30" i="36" s="1"/>
  <c r="N5" i="39"/>
  <c r="O5" i="39" s="1"/>
  <c r="E37" i="34"/>
  <c r="N37" i="34" s="1"/>
  <c r="O37" i="34" s="1"/>
  <c r="N14" i="34"/>
  <c r="O14" i="34" s="1"/>
  <c r="N25" i="40"/>
  <c r="O25" i="40" s="1"/>
  <c r="I34" i="41"/>
  <c r="N20" i="34"/>
  <c r="O20" i="34" s="1"/>
  <c r="G36" i="37"/>
  <c r="N25" i="37"/>
  <c r="O25" i="37" s="1"/>
  <c r="N28" i="36"/>
  <c r="O28" i="36" s="1"/>
  <c r="H34" i="36"/>
  <c r="J38" i="35"/>
  <c r="K38" i="35"/>
  <c r="N27" i="38"/>
  <c r="O27" i="38" s="1"/>
  <c r="N23" i="40"/>
  <c r="O23" i="40" s="1"/>
  <c r="K31" i="42"/>
  <c r="D30" i="43"/>
  <c r="N30" i="43" s="1"/>
  <c r="O30" i="43" s="1"/>
  <c r="M32" i="45"/>
  <c r="L32" i="45"/>
  <c r="L32" i="47"/>
  <c r="F36" i="39"/>
  <c r="E34" i="41"/>
  <c r="H34" i="33"/>
  <c r="E32" i="47"/>
  <c r="K36" i="39"/>
  <c r="N27" i="35"/>
  <c r="O27" i="35" s="1"/>
  <c r="E34" i="33"/>
  <c r="N26" i="43"/>
  <c r="O26" i="43" s="1"/>
  <c r="N26" i="45"/>
  <c r="O26" i="45" s="1"/>
  <c r="D32" i="46"/>
  <c r="N32" i="46" s="1"/>
  <c r="O32" i="46" s="1"/>
  <c r="M32" i="47"/>
  <c r="K32" i="47"/>
  <c r="I38" i="35"/>
  <c r="N29" i="38"/>
  <c r="O29" i="38" s="1"/>
  <c r="N5" i="35"/>
  <c r="O5" i="35" s="1"/>
  <c r="J36" i="37"/>
  <c r="N17" i="45"/>
  <c r="O17" i="45" s="1"/>
  <c r="L32" i="46"/>
  <c r="N5" i="34"/>
  <c r="O5" i="34" s="1"/>
  <c r="F34" i="41"/>
  <c r="F36" i="37"/>
  <c r="K34" i="36"/>
  <c r="H37" i="34"/>
  <c r="D32" i="45"/>
  <c r="N28" i="45"/>
  <c r="O28" i="45" s="1"/>
  <c r="D32" i="47"/>
  <c r="N26" i="36"/>
  <c r="O26" i="36" s="1"/>
  <c r="G34" i="33"/>
  <c r="G34" i="41"/>
  <c r="N5" i="38"/>
  <c r="O5" i="38" s="1"/>
  <c r="N27" i="41"/>
  <c r="O27" i="41" s="1"/>
  <c r="N18" i="36"/>
  <c r="O18" i="36" s="1"/>
  <c r="N33" i="34"/>
  <c r="O33" i="34" s="1"/>
  <c r="M37" i="34"/>
  <c r="D34" i="33"/>
  <c r="N18" i="33"/>
  <c r="O18" i="33" s="1"/>
  <c r="N23" i="38"/>
  <c r="O23" i="38" s="1"/>
  <c r="N5" i="40"/>
  <c r="O5" i="40" s="1"/>
  <c r="M31" i="42"/>
  <c r="I31" i="44"/>
  <c r="E32" i="46"/>
  <c r="J32" i="46"/>
  <c r="N14" i="46"/>
  <c r="O14" i="46" s="1"/>
  <c r="N14" i="39"/>
  <c r="O14" i="39" s="1"/>
  <c r="N25" i="38"/>
  <c r="O25" i="38" s="1"/>
  <c r="I37" i="34"/>
  <c r="K32" i="38"/>
  <c r="N5" i="33"/>
  <c r="O5" i="33" s="1"/>
  <c r="M32" i="38"/>
  <c r="N26" i="46"/>
  <c r="O26" i="46" s="1"/>
  <c r="M34" i="36"/>
  <c r="H32" i="38"/>
  <c r="H30" i="43"/>
  <c r="O24" i="47"/>
  <c r="P24" i="47" s="1"/>
  <c r="N12" i="38"/>
  <c r="O12" i="38" s="1"/>
  <c r="N32" i="37"/>
  <c r="O32" i="37" s="1"/>
  <c r="N14" i="35"/>
  <c r="O14" i="35" s="1"/>
  <c r="L37" i="34"/>
  <c r="N28" i="33"/>
  <c r="O28" i="33" s="1"/>
  <c r="F34" i="33"/>
  <c r="I31" i="40"/>
  <c r="G31" i="40"/>
  <c r="M31" i="40"/>
  <c r="N25" i="41"/>
  <c r="O25" i="41" s="1"/>
  <c r="J31" i="44"/>
  <c r="F32" i="46"/>
  <c r="O14" i="47"/>
  <c r="P14" i="47" s="1"/>
  <c r="O34" i="48"/>
  <c r="P34" i="48" s="1"/>
  <c r="N34" i="33"/>
  <c r="O34" i="33" s="1"/>
  <c r="N34" i="41"/>
  <c r="O34" i="41" s="1"/>
  <c r="N32" i="38"/>
  <c r="O32" i="38" s="1"/>
  <c r="N31" i="44"/>
  <c r="O31" i="44" s="1"/>
  <c r="N16" i="44"/>
  <c r="O16" i="44" s="1"/>
  <c r="N16" i="43"/>
  <c r="O16" i="43" s="1"/>
  <c r="N5" i="42"/>
  <c r="O5" i="42" s="1"/>
  <c r="N24" i="33"/>
  <c r="O24" i="33" s="1"/>
  <c r="D36" i="37"/>
  <c r="D31" i="40"/>
  <c r="O5" i="47"/>
  <c r="P5" i="47" s="1"/>
  <c r="N5" i="41"/>
  <c r="O5" i="41" s="1"/>
  <c r="N5" i="46"/>
  <c r="O5" i="46" s="1"/>
  <c r="N17" i="42"/>
  <c r="O17" i="42" s="1"/>
  <c r="L34" i="33"/>
  <c r="D38" i="35"/>
  <c r="D36" i="39"/>
  <c r="N36" i="39" s="1"/>
  <c r="O36" i="39" s="1"/>
  <c r="N32" i="45" l="1"/>
  <c r="O32" i="45" s="1"/>
  <c r="N38" i="35"/>
  <c r="O38" i="35" s="1"/>
  <c r="N31" i="40"/>
  <c r="O31" i="40" s="1"/>
  <c r="N31" i="42"/>
  <c r="O31" i="42" s="1"/>
  <c r="N36" i="37"/>
  <c r="O36" i="37" s="1"/>
  <c r="N34" i="36"/>
  <c r="O34" i="36" s="1"/>
</calcChain>
</file>

<file path=xl/sharedStrings.xml><?xml version="1.0" encoding="utf-8"?>
<sst xmlns="http://schemas.openxmlformats.org/spreadsheetml/2006/main" count="843" uniqueCount="108">
  <si>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</si>
  <si>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</si>
  <si>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</si>
  <si>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</si>
  <si>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</si>
  <si>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</si>
  <si>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</si>
  <si>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</si>
  <si>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</si>
  <si>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</si>
  <si>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</si>
  <si>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</si>
  <si>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</si>
  <si>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</si>
  <si>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</si>
  <si>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</si>
  <si>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</si>
  <si>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</si>
  <si>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</si>
  <si>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</si>
  <si>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</si>
  <si>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</si>
  <si>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</si>
  <si>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</si>
  <si>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</si>
  <si>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</si>
  <si>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</si>
  <si>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</si>
  <si>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</si>
  <si>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</si>
  <si>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Ambulance and Rescue Services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</si>
  <si>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</si>
  <si>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</si>
  <si>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</si>
  <si>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</si>
  <si>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</si>
  <si>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Other Physical Environment</t>
  </si>
  <si>
    <t>Transportation</t>
  </si>
  <si>
    <t>Road and Street Facilities</t>
  </si>
  <si>
    <t>Economic Environment</t>
  </si>
  <si>
    <t>Other Economic Environment</t>
  </si>
  <si>
    <t>Culture / Recreation</t>
  </si>
  <si>
    <t>Parks and Recreation</t>
  </si>
  <si>
    <t>Inter-Fund Group Transfers Out</t>
  </si>
  <si>
    <t>Proprietary - Other Non-Operating Disbursements</t>
  </si>
  <si>
    <t>Proprietary - Non-Operating Interest Expense</t>
  </si>
  <si>
    <t>Other Uses and Non-Operating</t>
  </si>
  <si>
    <t>2009 Municipal Population:</t>
  </si>
  <si>
    <t>Casselberry Expenditures Reported by Account Code and Fund Type</t>
  </si>
  <si>
    <t>Local Fiscal Year Ended September 30, 2010</t>
  </si>
  <si>
    <t>Debt Service Payments</t>
  </si>
  <si>
    <t>Other Public Safety</t>
  </si>
  <si>
    <t>Electric Utility Services</t>
  </si>
  <si>
    <t>Flood Control / Stormwater Management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</si>
  <si>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</si>
  <si>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</si>
  <si>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</si>
  <si>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Payment to Refunded Bond Escrow Agent</t>
  </si>
  <si>
    <t>Extraordinary Items (Loss)</t>
  </si>
  <si>
    <t>Special Items (Loss)</t>
  </si>
  <si>
    <t>2011 Municipal Population:</t>
  </si>
  <si>
    <t>Local Fiscal Year Ended September 30, 2012</t>
  </si>
  <si>
    <t>2012 Municipal Population:</t>
  </si>
  <si>
    <t>Local Fiscal Year Ended September 30, 2013</t>
  </si>
  <si>
    <t>Other Culture / Recreation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</si>
  <si>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</si>
  <si>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</si>
  <si>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</si>
  <si>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</si>
  <si>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</si>
  <si>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</si>
  <si>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</si>
  <si>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</si>
  <si>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</si>
  <si>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Other Uses</t>
  </si>
  <si>
    <t>Interfund Transfers Out</t>
  </si>
  <si>
    <t>Other Non-Operating Disbursements</t>
  </si>
  <si>
    <t>Non-Operating Interest Expense</t>
  </si>
  <si>
    <t>2014 Municipal Population:</t>
  </si>
  <si>
    <t>Local Fiscal Year Ended September 30, 2015</t>
  </si>
  <si>
    <t>2015 Municipal Population:</t>
  </si>
  <si>
    <t>Local Fiscal Year Ended September 30, 2007</t>
  </si>
  <si>
    <t>Human Services</t>
  </si>
  <si>
    <t>Health Services</t>
  </si>
  <si>
    <t>2007 Municipal Population:</t>
  </si>
  <si>
    <t>Local Fiscal Year Ended September 30, 2016</t>
  </si>
  <si>
    <t>2016 Municipal Population:</t>
  </si>
  <si>
    <t>Local Fiscal Year Ended September 30, 2017</t>
  </si>
  <si>
    <t>Flood Control / Stormwater Control</t>
  </si>
  <si>
    <t>2017 Municipal Population:</t>
  </si>
  <si>
    <t>Local Fiscal Year Ended September 30, 2018</t>
  </si>
  <si>
    <t>2018 Municipal Population:</t>
  </si>
  <si>
    <t>Local Fiscal Year Ended September 30, 2019</t>
  </si>
  <si>
    <t>Non-Court Information Systems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</si>
  <si>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</si>
  <si>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</si>
  <si>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</si>
  <si>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</si>
  <si>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</si>
  <si>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</si>
  <si>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</si>
  <si>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</si>
  <si>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</si>
  <si>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</si>
  <si>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Mental Health Services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</si>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</sst>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1B9C1-3E24-4909-96A4-DAB775825096}">
  <sheetPr>
    <pageSetUpPr fitToPage="1"/>
  </sheetPr>
  <dimension ref="A1:ED38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48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106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98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99</v>
      </c>
      <c r="N4" s="98" t="s">
        <v>5</v>
      </c>
      <c r="O4" s="98" t="s">
        <v>100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SUM(D6:D14)</f>
        <v>7282166</v>
      </c>
      <c r="E5" s="103">
        <f t="shared" ref="E5:N5" si="0">SUM(E6:E14)</f>
        <v>3615724</v>
      </c>
      <c r="F5" s="103">
        <f t="shared" si="0"/>
        <v>0</v>
      </c>
      <c r="G5" s="103">
        <f t="shared" si="0"/>
        <v>0</v>
      </c>
      <c r="H5" s="103">
        <f t="shared" si="0"/>
        <v>0</v>
      </c>
      <c r="I5" s="103">
        <f t="shared" si="0"/>
        <v>1089914</v>
      </c>
      <c r="J5" s="103">
        <f t="shared" si="0"/>
        <v>0</v>
      </c>
      <c r="K5" s="103">
        <f t="shared" si="0"/>
        <v>1236706</v>
      </c>
      <c r="L5" s="103">
        <f>SUM(L6:L14)</f>
        <v>0</v>
      </c>
      <c r="M5" s="103">
        <f t="shared" si="0"/>
        <v>0</v>
      </c>
      <c r="N5" s="103">
        <f t="shared" si="0"/>
        <v>0</v>
      </c>
      <c r="O5" s="104">
        <f>SUM(D5:N5)</f>
        <v>13224510</v>
      </c>
      <c r="P5" s="105">
        <f>(O5/P$36)</f>
        <v>439.92249093509861</v>
      </c>
      <c r="Q5" s="106"/>
    </row>
    <row r="6" spans="1:134">
      <c r="A6" s="108"/>
      <c r="B6" s="109">
        <v>511</v>
      </c>
      <c r="C6" s="110" t="s">
        <v>19</v>
      </c>
      <c r="D6" s="111">
        <v>64245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64245</v>
      </c>
      <c r="P6" s="112">
        <f>(O6/P$36)</f>
        <v>2.1371544526130202</v>
      </c>
      <c r="Q6" s="113"/>
    </row>
    <row r="7" spans="1:134">
      <c r="A7" s="108"/>
      <c r="B7" s="109">
        <v>512</v>
      </c>
      <c r="C7" s="110" t="s">
        <v>20</v>
      </c>
      <c r="D7" s="111">
        <v>417031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4" si="1">SUM(D7:N7)</f>
        <v>417031</v>
      </c>
      <c r="P7" s="112">
        <f>(O7/P$36)</f>
        <v>13.872825255314195</v>
      </c>
      <c r="Q7" s="113"/>
    </row>
    <row r="8" spans="1:134">
      <c r="A8" s="108"/>
      <c r="B8" s="109">
        <v>513</v>
      </c>
      <c r="C8" s="110" t="s">
        <v>21</v>
      </c>
      <c r="D8" s="111">
        <v>1073165</v>
      </c>
      <c r="E8" s="111">
        <v>0</v>
      </c>
      <c r="F8" s="111">
        <v>0</v>
      </c>
      <c r="G8" s="111">
        <v>0</v>
      </c>
      <c r="H8" s="111">
        <v>0</v>
      </c>
      <c r="I8" s="111">
        <v>840811</v>
      </c>
      <c r="J8" s="111">
        <v>0</v>
      </c>
      <c r="K8" s="111">
        <v>77890</v>
      </c>
      <c r="L8" s="111">
        <v>0</v>
      </c>
      <c r="M8" s="111">
        <v>0</v>
      </c>
      <c r="N8" s="111">
        <v>0</v>
      </c>
      <c r="O8" s="111">
        <f t="shared" si="1"/>
        <v>1991866</v>
      </c>
      <c r="P8" s="112">
        <f>(O8/P$36)</f>
        <v>66.260803033831209</v>
      </c>
      <c r="Q8" s="113"/>
    </row>
    <row r="9" spans="1:134">
      <c r="A9" s="108"/>
      <c r="B9" s="109">
        <v>514</v>
      </c>
      <c r="C9" s="110" t="s">
        <v>22</v>
      </c>
      <c r="D9" s="111">
        <v>132035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1"/>
        <v>132035</v>
      </c>
      <c r="P9" s="112">
        <f>(O9/P$36)</f>
        <v>4.392235787232627</v>
      </c>
      <c r="Q9" s="113"/>
    </row>
    <row r="10" spans="1:134">
      <c r="A10" s="108"/>
      <c r="B10" s="109">
        <v>515</v>
      </c>
      <c r="C10" s="110" t="s">
        <v>23</v>
      </c>
      <c r="D10" s="111">
        <v>478323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1"/>
        <v>478323</v>
      </c>
      <c r="P10" s="112">
        <f>(O10/P$36)</f>
        <v>15.911746116230331</v>
      </c>
      <c r="Q10" s="113"/>
    </row>
    <row r="11" spans="1:134">
      <c r="A11" s="108"/>
      <c r="B11" s="109">
        <v>516</v>
      </c>
      <c r="C11" s="110" t="s">
        <v>93</v>
      </c>
      <c r="D11" s="111">
        <v>808175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1"/>
        <v>808175</v>
      </c>
      <c r="P11" s="112">
        <f>(O11/P$36)</f>
        <v>26.884501513589036</v>
      </c>
      <c r="Q11" s="113"/>
    </row>
    <row r="12" spans="1:134">
      <c r="A12" s="108"/>
      <c r="B12" s="109">
        <v>517</v>
      </c>
      <c r="C12" s="110" t="s">
        <v>50</v>
      </c>
      <c r="D12" s="111">
        <v>1898077</v>
      </c>
      <c r="E12" s="111">
        <v>3600099</v>
      </c>
      <c r="F12" s="111">
        <v>0</v>
      </c>
      <c r="G12" s="111">
        <v>0</v>
      </c>
      <c r="H12" s="111">
        <v>0</v>
      </c>
      <c r="I12" s="111">
        <v>249103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1"/>
        <v>5747279</v>
      </c>
      <c r="P12" s="112">
        <f>(O12/P$36)</f>
        <v>191.18721932071455</v>
      </c>
      <c r="Q12" s="113"/>
    </row>
    <row r="13" spans="1:134">
      <c r="A13" s="108"/>
      <c r="B13" s="109">
        <v>518</v>
      </c>
      <c r="C13" s="110" t="s">
        <v>24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1158816</v>
      </c>
      <c r="L13" s="111">
        <v>0</v>
      </c>
      <c r="M13" s="111">
        <v>0</v>
      </c>
      <c r="N13" s="111">
        <v>0</v>
      </c>
      <c r="O13" s="111">
        <f t="shared" si="1"/>
        <v>1158816</v>
      </c>
      <c r="P13" s="112">
        <f>(O13/P$36)</f>
        <v>38.548817404610624</v>
      </c>
      <c r="Q13" s="113"/>
    </row>
    <row r="14" spans="1:134">
      <c r="A14" s="108"/>
      <c r="B14" s="109">
        <v>519</v>
      </c>
      <c r="C14" s="110" t="s">
        <v>25</v>
      </c>
      <c r="D14" s="111">
        <v>2411115</v>
      </c>
      <c r="E14" s="111">
        <v>15625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2426740</v>
      </c>
      <c r="P14" s="112">
        <f>(O14/P$36)</f>
        <v>80.727188050963036</v>
      </c>
      <c r="Q14" s="113"/>
    </row>
    <row r="15" spans="1:134" ht="15.75">
      <c r="A15" s="114" t="s">
        <v>26</v>
      </c>
      <c r="B15" s="115"/>
      <c r="C15" s="116"/>
      <c r="D15" s="117">
        <f>SUM(D16:D18)</f>
        <v>18367194</v>
      </c>
      <c r="E15" s="117">
        <f>SUM(E16:E18)</f>
        <v>1218219</v>
      </c>
      <c r="F15" s="117">
        <f>SUM(F16:F18)</f>
        <v>0</v>
      </c>
      <c r="G15" s="117">
        <f>SUM(G16:G18)</f>
        <v>0</v>
      </c>
      <c r="H15" s="117">
        <f>SUM(H16:H18)</f>
        <v>0</v>
      </c>
      <c r="I15" s="117">
        <f>SUM(I16:I18)</f>
        <v>0</v>
      </c>
      <c r="J15" s="117">
        <f>SUM(J16:J18)</f>
        <v>0</v>
      </c>
      <c r="K15" s="117">
        <f>SUM(K16:K18)</f>
        <v>0</v>
      </c>
      <c r="L15" s="117">
        <f>SUM(L16:L18)</f>
        <v>0</v>
      </c>
      <c r="M15" s="117">
        <f>SUM(M16:M18)</f>
        <v>0</v>
      </c>
      <c r="N15" s="117">
        <f>SUM(N16:N18)</f>
        <v>0</v>
      </c>
      <c r="O15" s="118">
        <f>SUM(D15:N15)</f>
        <v>19585413</v>
      </c>
      <c r="P15" s="119">
        <f>(O15/P$36)</f>
        <v>651.52233791291042</v>
      </c>
      <c r="Q15" s="120"/>
    </row>
    <row r="16" spans="1:134">
      <c r="A16" s="108"/>
      <c r="B16" s="109">
        <v>521</v>
      </c>
      <c r="C16" s="110" t="s">
        <v>27</v>
      </c>
      <c r="D16" s="111">
        <v>17970067</v>
      </c>
      <c r="E16" s="111">
        <v>30473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>SUM(D16:N16)</f>
        <v>18000540</v>
      </c>
      <c r="P16" s="112">
        <f>(O16/P$36)</f>
        <v>598.8004391071488</v>
      </c>
      <c r="Q16" s="113"/>
    </row>
    <row r="17" spans="1:17">
      <c r="A17" s="108"/>
      <c r="B17" s="109">
        <v>522</v>
      </c>
      <c r="C17" s="110" t="s">
        <v>28</v>
      </c>
      <c r="D17" s="111">
        <v>0</v>
      </c>
      <c r="E17" s="111">
        <v>482314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18" si="2">SUM(D17:N17)</f>
        <v>482314</v>
      </c>
      <c r="P17" s="112">
        <f>(O17/P$36)</f>
        <v>16.044509497355378</v>
      </c>
      <c r="Q17" s="113"/>
    </row>
    <row r="18" spans="1:17">
      <c r="A18" s="108"/>
      <c r="B18" s="109">
        <v>524</v>
      </c>
      <c r="C18" s="110" t="s">
        <v>29</v>
      </c>
      <c r="D18" s="111">
        <v>397127</v>
      </c>
      <c r="E18" s="111">
        <v>705432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1102559</v>
      </c>
      <c r="P18" s="112">
        <f>(O18/P$36)</f>
        <v>36.677389308406241</v>
      </c>
      <c r="Q18" s="113"/>
    </row>
    <row r="19" spans="1:17" ht="15.75">
      <c r="A19" s="114" t="s">
        <v>31</v>
      </c>
      <c r="B19" s="115"/>
      <c r="C19" s="116"/>
      <c r="D19" s="117">
        <f>SUM(D20:D25)</f>
        <v>1272972</v>
      </c>
      <c r="E19" s="117">
        <f>SUM(E20:E25)</f>
        <v>3860064</v>
      </c>
      <c r="F19" s="117">
        <f>SUM(F20:F25)</f>
        <v>0</v>
      </c>
      <c r="G19" s="117">
        <f>SUM(G20:G25)</f>
        <v>0</v>
      </c>
      <c r="H19" s="117">
        <f>SUM(H20:H25)</f>
        <v>0</v>
      </c>
      <c r="I19" s="117">
        <f>SUM(I20:I25)</f>
        <v>17269931</v>
      </c>
      <c r="J19" s="117">
        <f>SUM(J20:J25)</f>
        <v>0</v>
      </c>
      <c r="K19" s="117">
        <f>SUM(K20:K25)</f>
        <v>0</v>
      </c>
      <c r="L19" s="117">
        <f>SUM(L20:L25)</f>
        <v>0</v>
      </c>
      <c r="M19" s="117">
        <f>SUM(M20:M25)</f>
        <v>0</v>
      </c>
      <c r="N19" s="117">
        <f>SUM(N20:N25)</f>
        <v>0</v>
      </c>
      <c r="O19" s="118">
        <f>SUM(D19:N19)</f>
        <v>22402967</v>
      </c>
      <c r="P19" s="119">
        <f>(O19/P$36)</f>
        <v>745.25022454342832</v>
      </c>
      <c r="Q19" s="120"/>
    </row>
    <row r="20" spans="1:17">
      <c r="A20" s="108"/>
      <c r="B20" s="109">
        <v>533</v>
      </c>
      <c r="C20" s="110" t="s">
        <v>32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1672958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ref="O20:O31" si="3">SUM(D20:N20)</f>
        <v>1672958</v>
      </c>
      <c r="P20" s="112">
        <f>(O20/P$36)</f>
        <v>55.652107381657295</v>
      </c>
      <c r="Q20" s="113"/>
    </row>
    <row r="21" spans="1:17">
      <c r="A21" s="108"/>
      <c r="B21" s="109">
        <v>534</v>
      </c>
      <c r="C21" s="110" t="s">
        <v>33</v>
      </c>
      <c r="D21" s="111">
        <v>0</v>
      </c>
      <c r="E21" s="111">
        <v>1982935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3"/>
        <v>1982935</v>
      </c>
      <c r="P21" s="112">
        <f>(O21/P$36)</f>
        <v>65.963707128838024</v>
      </c>
      <c r="Q21" s="113"/>
    </row>
    <row r="22" spans="1:17">
      <c r="A22" s="108"/>
      <c r="B22" s="109">
        <v>535</v>
      </c>
      <c r="C22" s="110" t="s">
        <v>34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4974998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3"/>
        <v>4974998</v>
      </c>
      <c r="P22" s="112">
        <f>(O22/P$36)</f>
        <v>165.49675659492365</v>
      </c>
      <c r="Q22" s="113"/>
    </row>
    <row r="23" spans="1:17">
      <c r="A23" s="108"/>
      <c r="B23" s="109">
        <v>536</v>
      </c>
      <c r="C23" s="110" t="s">
        <v>35</v>
      </c>
      <c r="D23" s="111">
        <v>665079</v>
      </c>
      <c r="E23" s="111">
        <v>0</v>
      </c>
      <c r="F23" s="111">
        <v>0</v>
      </c>
      <c r="G23" s="111">
        <v>0</v>
      </c>
      <c r="H23" s="111">
        <v>0</v>
      </c>
      <c r="I23" s="111">
        <v>10621975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3"/>
        <v>11287054</v>
      </c>
      <c r="P23" s="112">
        <f>(O23/P$36)</f>
        <v>375.47167426233324</v>
      </c>
      <c r="Q23" s="113"/>
    </row>
    <row r="24" spans="1:17">
      <c r="A24" s="108"/>
      <c r="B24" s="109">
        <v>538</v>
      </c>
      <c r="C24" s="110" t="s">
        <v>53</v>
      </c>
      <c r="D24" s="111">
        <v>302369</v>
      </c>
      <c r="E24" s="111">
        <v>1877129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3"/>
        <v>2179498</v>
      </c>
      <c r="P24" s="112">
        <f>(O24/P$36)</f>
        <v>72.502511559828349</v>
      </c>
      <c r="Q24" s="113"/>
    </row>
    <row r="25" spans="1:17">
      <c r="A25" s="108"/>
      <c r="B25" s="109">
        <v>539</v>
      </c>
      <c r="C25" s="110" t="s">
        <v>36</v>
      </c>
      <c r="D25" s="111">
        <v>305524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3"/>
        <v>305524</v>
      </c>
      <c r="P25" s="112">
        <f>(O25/P$36)</f>
        <v>10.163467615847777</v>
      </c>
      <c r="Q25" s="113"/>
    </row>
    <row r="26" spans="1:17" ht="15.75">
      <c r="A26" s="114" t="s">
        <v>37</v>
      </c>
      <c r="B26" s="115"/>
      <c r="C26" s="116"/>
      <c r="D26" s="117">
        <f>SUM(D27:D27)</f>
        <v>4545726</v>
      </c>
      <c r="E26" s="117">
        <f>SUM(E27:E27)</f>
        <v>1550858</v>
      </c>
      <c r="F26" s="117">
        <f>SUM(F27:F27)</f>
        <v>0</v>
      </c>
      <c r="G26" s="117">
        <f>SUM(G27:G27)</f>
        <v>0</v>
      </c>
      <c r="H26" s="117">
        <f>SUM(H27:H27)</f>
        <v>0</v>
      </c>
      <c r="I26" s="117">
        <f>SUM(I27:I27)</f>
        <v>0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0</v>
      </c>
      <c r="O26" s="117">
        <f t="shared" si="3"/>
        <v>6096584</v>
      </c>
      <c r="P26" s="119">
        <f>(O26/P$36)</f>
        <v>202.80709224576694</v>
      </c>
      <c r="Q26" s="120"/>
    </row>
    <row r="27" spans="1:17">
      <c r="A27" s="108"/>
      <c r="B27" s="109">
        <v>541</v>
      </c>
      <c r="C27" s="110" t="s">
        <v>38</v>
      </c>
      <c r="D27" s="111">
        <v>4545726</v>
      </c>
      <c r="E27" s="111">
        <v>1550858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3"/>
        <v>6096584</v>
      </c>
      <c r="P27" s="112">
        <f>(O27/P$36)</f>
        <v>202.80709224576694</v>
      </c>
      <c r="Q27" s="113"/>
    </row>
    <row r="28" spans="1:17" ht="15.75">
      <c r="A28" s="114" t="s">
        <v>82</v>
      </c>
      <c r="B28" s="115"/>
      <c r="C28" s="116"/>
      <c r="D28" s="117">
        <f>SUM(D29:D29)</f>
        <v>135936</v>
      </c>
      <c r="E28" s="117">
        <f>SUM(E29:E29)</f>
        <v>0</v>
      </c>
      <c r="F28" s="117">
        <f>SUM(F29:F29)</f>
        <v>0</v>
      </c>
      <c r="G28" s="117">
        <f>SUM(G29:G29)</f>
        <v>0</v>
      </c>
      <c r="H28" s="117">
        <f>SUM(H29:H29)</f>
        <v>0</v>
      </c>
      <c r="I28" s="117">
        <f>SUM(I29:I29)</f>
        <v>0</v>
      </c>
      <c r="J28" s="117">
        <f>SUM(J29:J29)</f>
        <v>0</v>
      </c>
      <c r="K28" s="117">
        <f>SUM(K29:K29)</f>
        <v>0</v>
      </c>
      <c r="L28" s="117">
        <f>SUM(L29:L29)</f>
        <v>0</v>
      </c>
      <c r="M28" s="117">
        <f>SUM(M29:M29)</f>
        <v>0</v>
      </c>
      <c r="N28" s="117">
        <f>SUM(N29:N29)</f>
        <v>0</v>
      </c>
      <c r="O28" s="117">
        <f t="shared" si="3"/>
        <v>135936</v>
      </c>
      <c r="P28" s="119">
        <f>(O28/P$36)</f>
        <v>4.5220052559795088</v>
      </c>
      <c r="Q28" s="120"/>
    </row>
    <row r="29" spans="1:17">
      <c r="A29" s="108"/>
      <c r="B29" s="109">
        <v>563</v>
      </c>
      <c r="C29" s="110" t="s">
        <v>104</v>
      </c>
      <c r="D29" s="111">
        <v>135936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3"/>
        <v>135936</v>
      </c>
      <c r="P29" s="112">
        <f>(O29/P$36)</f>
        <v>4.5220052559795088</v>
      </c>
      <c r="Q29" s="113"/>
    </row>
    <row r="30" spans="1:17" ht="15.75">
      <c r="A30" s="114" t="s">
        <v>41</v>
      </c>
      <c r="B30" s="115"/>
      <c r="C30" s="116"/>
      <c r="D30" s="117">
        <f>SUM(D31:D31)</f>
        <v>5179097</v>
      </c>
      <c r="E30" s="117">
        <f>SUM(E31:E31)</f>
        <v>0</v>
      </c>
      <c r="F30" s="117">
        <f>SUM(F31:F31)</f>
        <v>0</v>
      </c>
      <c r="G30" s="117">
        <f>SUM(G31:G31)</f>
        <v>0</v>
      </c>
      <c r="H30" s="117">
        <f>SUM(H31:H31)</f>
        <v>0</v>
      </c>
      <c r="I30" s="117">
        <f>SUM(I31:I31)</f>
        <v>1439081</v>
      </c>
      <c r="J30" s="117">
        <f>SUM(J31:J31)</f>
        <v>0</v>
      </c>
      <c r="K30" s="117">
        <f>SUM(K31:K31)</f>
        <v>0</v>
      </c>
      <c r="L30" s="117">
        <f>SUM(L31:L31)</f>
        <v>0</v>
      </c>
      <c r="M30" s="117">
        <f>SUM(M31:M31)</f>
        <v>0</v>
      </c>
      <c r="N30" s="117">
        <f>SUM(N31:N31)</f>
        <v>0</v>
      </c>
      <c r="O30" s="117">
        <f>SUM(D30:N30)</f>
        <v>6618178</v>
      </c>
      <c r="P30" s="119">
        <f>(O30/P$36)</f>
        <v>220.15827816772563</v>
      </c>
      <c r="Q30" s="113"/>
    </row>
    <row r="31" spans="1:17">
      <c r="A31" s="108"/>
      <c r="B31" s="109">
        <v>572</v>
      </c>
      <c r="C31" s="110" t="s">
        <v>42</v>
      </c>
      <c r="D31" s="111">
        <v>5179097</v>
      </c>
      <c r="E31" s="111">
        <v>0</v>
      </c>
      <c r="F31" s="111">
        <v>0</v>
      </c>
      <c r="G31" s="111">
        <v>0</v>
      </c>
      <c r="H31" s="111">
        <v>0</v>
      </c>
      <c r="I31" s="111">
        <v>1439081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3"/>
        <v>6618178</v>
      </c>
      <c r="P31" s="112">
        <f>(O31/P$36)</f>
        <v>220.15827816772563</v>
      </c>
      <c r="Q31" s="113"/>
    </row>
    <row r="32" spans="1:17" ht="15.75">
      <c r="A32" s="114" t="s">
        <v>46</v>
      </c>
      <c r="B32" s="115"/>
      <c r="C32" s="116"/>
      <c r="D32" s="117">
        <f>SUM(D33:D33)</f>
        <v>2575972</v>
      </c>
      <c r="E32" s="117">
        <f>SUM(E33:E33)</f>
        <v>589382</v>
      </c>
      <c r="F32" s="117">
        <f>SUM(F33:F33)</f>
        <v>0</v>
      </c>
      <c r="G32" s="117">
        <f>SUM(G33:G33)</f>
        <v>0</v>
      </c>
      <c r="H32" s="117">
        <f>SUM(H33:H33)</f>
        <v>0</v>
      </c>
      <c r="I32" s="117">
        <f>SUM(I33:I33)</f>
        <v>1953558</v>
      </c>
      <c r="J32" s="117">
        <f>SUM(J33:J33)</f>
        <v>0</v>
      </c>
      <c r="K32" s="117">
        <f>SUM(K33:K33)</f>
        <v>0</v>
      </c>
      <c r="L32" s="117">
        <f>SUM(L33:L33)</f>
        <v>0</v>
      </c>
      <c r="M32" s="117">
        <f>SUM(M33:M33)</f>
        <v>0</v>
      </c>
      <c r="N32" s="117">
        <f>SUM(N33:N33)</f>
        <v>0</v>
      </c>
      <c r="O32" s="117">
        <f>SUM(D32:N32)</f>
        <v>5118912</v>
      </c>
      <c r="P32" s="119">
        <f>(O32/P$36)</f>
        <v>170.28415555038089</v>
      </c>
      <c r="Q32" s="113"/>
    </row>
    <row r="33" spans="1:120" ht="15.75" thickBot="1">
      <c r="A33" s="108"/>
      <c r="B33" s="109">
        <v>581</v>
      </c>
      <c r="C33" s="110" t="s">
        <v>101</v>
      </c>
      <c r="D33" s="111">
        <v>2575972</v>
      </c>
      <c r="E33" s="111">
        <v>589382</v>
      </c>
      <c r="F33" s="111">
        <v>0</v>
      </c>
      <c r="G33" s="111">
        <v>0</v>
      </c>
      <c r="H33" s="111">
        <v>0</v>
      </c>
      <c r="I33" s="111">
        <v>1953558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>SUM(D33:N33)</f>
        <v>5118912</v>
      </c>
      <c r="P33" s="112">
        <f>(O33/P$36)</f>
        <v>170.28415555038089</v>
      </c>
      <c r="Q33" s="113"/>
    </row>
    <row r="34" spans="1:120" ht="16.5" thickBot="1">
      <c r="A34" s="121" t="s">
        <v>10</v>
      </c>
      <c r="B34" s="122"/>
      <c r="C34" s="123"/>
      <c r="D34" s="124">
        <f>SUM(D5,D15,D19,D26,D28,D30,D32)</f>
        <v>39359063</v>
      </c>
      <c r="E34" s="124">
        <f t="shared" ref="E34:N34" si="4">SUM(E5,E15,E19,E26,E28,E30,E32)</f>
        <v>10834247</v>
      </c>
      <c r="F34" s="124">
        <f t="shared" si="4"/>
        <v>0</v>
      </c>
      <c r="G34" s="124">
        <f t="shared" si="4"/>
        <v>0</v>
      </c>
      <c r="H34" s="124">
        <f t="shared" si="4"/>
        <v>0</v>
      </c>
      <c r="I34" s="124">
        <f t="shared" si="4"/>
        <v>21752484</v>
      </c>
      <c r="J34" s="124">
        <f t="shared" si="4"/>
        <v>0</v>
      </c>
      <c r="K34" s="124">
        <f t="shared" si="4"/>
        <v>1236706</v>
      </c>
      <c r="L34" s="124">
        <f t="shared" si="4"/>
        <v>0</v>
      </c>
      <c r="M34" s="124">
        <f t="shared" si="4"/>
        <v>0</v>
      </c>
      <c r="N34" s="124">
        <f t="shared" si="4"/>
        <v>0</v>
      </c>
      <c r="O34" s="124">
        <f>SUM(D34:N34)</f>
        <v>73182500</v>
      </c>
      <c r="P34" s="125">
        <f>(O34/P$36)</f>
        <v>2434.4665846112903</v>
      </c>
      <c r="Q34" s="106"/>
      <c r="R34" s="12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</row>
    <row r="35" spans="1:120">
      <c r="A35" s="127"/>
      <c r="B35" s="128"/>
      <c r="C35" s="128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30"/>
    </row>
    <row r="36" spans="1:120">
      <c r="A36" s="131"/>
      <c r="B36" s="132"/>
      <c r="C36" s="132"/>
      <c r="D36" s="133"/>
      <c r="E36" s="133"/>
      <c r="F36" s="133"/>
      <c r="G36" s="133"/>
      <c r="H36" s="133"/>
      <c r="I36" s="133"/>
      <c r="J36" s="133"/>
      <c r="K36" s="133"/>
      <c r="L36" s="133"/>
      <c r="M36" s="136" t="s">
        <v>107</v>
      </c>
      <c r="N36" s="136"/>
      <c r="O36" s="136"/>
      <c r="P36" s="134">
        <v>30061</v>
      </c>
    </row>
    <row r="37" spans="1:120">
      <c r="A37" s="137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9"/>
    </row>
    <row r="38" spans="1:120" ht="15.75" customHeight="1" thickBot="1">
      <c r="A38" s="140" t="s">
        <v>55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1" t="s">
        <v>48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8"/>
      <c r="Q1" s="49"/>
    </row>
    <row r="2" spans="1:133" ht="24" thickBot="1">
      <c r="A2" s="184" t="s">
        <v>68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8"/>
      <c r="Q2" s="49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50"/>
      <c r="N3" s="51"/>
      <c r="O3" s="196" t="s">
        <v>17</v>
      </c>
      <c r="P3" s="52"/>
      <c r="Q3" s="49"/>
    </row>
    <row r="4" spans="1:133" ht="32.25" customHeight="1" thickBot="1">
      <c r="A4" s="190"/>
      <c r="B4" s="191"/>
      <c r="C4" s="192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97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4298061</v>
      </c>
      <c r="E5" s="59">
        <f t="shared" si="0"/>
        <v>282077</v>
      </c>
      <c r="F5" s="59">
        <f t="shared" si="0"/>
        <v>469250</v>
      </c>
      <c r="G5" s="59">
        <f t="shared" si="0"/>
        <v>10625</v>
      </c>
      <c r="H5" s="59">
        <f t="shared" si="0"/>
        <v>0</v>
      </c>
      <c r="I5" s="59">
        <f t="shared" si="0"/>
        <v>3324929</v>
      </c>
      <c r="J5" s="59">
        <f t="shared" si="0"/>
        <v>0</v>
      </c>
      <c r="K5" s="59">
        <f t="shared" si="0"/>
        <v>250588</v>
      </c>
      <c r="L5" s="59">
        <f t="shared" si="0"/>
        <v>0</v>
      </c>
      <c r="M5" s="59">
        <f t="shared" si="0"/>
        <v>0</v>
      </c>
      <c r="N5" s="60">
        <f>SUM(D5:M5)</f>
        <v>8635530</v>
      </c>
      <c r="O5" s="61">
        <f t="shared" ref="O5:O36" si="1">(N5/O$38)</f>
        <v>313.71126530315689</v>
      </c>
      <c r="P5" s="62"/>
    </row>
    <row r="6" spans="1:133">
      <c r="A6" s="64"/>
      <c r="B6" s="65">
        <v>511</v>
      </c>
      <c r="C6" s="66" t="s">
        <v>19</v>
      </c>
      <c r="D6" s="67">
        <v>59532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59532</v>
      </c>
      <c r="O6" s="68">
        <f t="shared" si="1"/>
        <v>2.162676644748792</v>
      </c>
      <c r="P6" s="69"/>
    </row>
    <row r="7" spans="1:133">
      <c r="A7" s="64"/>
      <c r="B7" s="65">
        <v>512</v>
      </c>
      <c r="C7" s="66" t="s">
        <v>20</v>
      </c>
      <c r="D7" s="67">
        <v>296729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296729</v>
      </c>
      <c r="O7" s="68">
        <f t="shared" si="1"/>
        <v>10.779561884695026</v>
      </c>
      <c r="P7" s="69"/>
    </row>
    <row r="8" spans="1:133">
      <c r="A8" s="64"/>
      <c r="B8" s="65">
        <v>513</v>
      </c>
      <c r="C8" s="66" t="s">
        <v>21</v>
      </c>
      <c r="D8" s="67">
        <v>1209851</v>
      </c>
      <c r="E8" s="67">
        <v>0</v>
      </c>
      <c r="F8" s="67">
        <v>0</v>
      </c>
      <c r="G8" s="67">
        <v>0</v>
      </c>
      <c r="H8" s="67">
        <v>0</v>
      </c>
      <c r="I8" s="67">
        <v>3324929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4534780</v>
      </c>
      <c r="O8" s="68">
        <f t="shared" si="1"/>
        <v>164.73934682311912</v>
      </c>
      <c r="P8" s="69"/>
    </row>
    <row r="9" spans="1:133">
      <c r="A9" s="64"/>
      <c r="B9" s="65">
        <v>514</v>
      </c>
      <c r="C9" s="66" t="s">
        <v>22</v>
      </c>
      <c r="D9" s="67">
        <v>183362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183362</v>
      </c>
      <c r="O9" s="68">
        <f t="shared" si="1"/>
        <v>6.6611690340393066</v>
      </c>
      <c r="P9" s="69"/>
    </row>
    <row r="10" spans="1:133">
      <c r="A10" s="64"/>
      <c r="B10" s="65">
        <v>515</v>
      </c>
      <c r="C10" s="66" t="s">
        <v>23</v>
      </c>
      <c r="D10" s="67">
        <v>1116757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1116757</v>
      </c>
      <c r="O10" s="68">
        <f t="shared" si="1"/>
        <v>40.569513568496383</v>
      </c>
      <c r="P10" s="69"/>
    </row>
    <row r="11" spans="1:133">
      <c r="A11" s="64"/>
      <c r="B11" s="65">
        <v>517</v>
      </c>
      <c r="C11" s="66" t="s">
        <v>50</v>
      </c>
      <c r="D11" s="67">
        <v>497406</v>
      </c>
      <c r="E11" s="67">
        <v>282077</v>
      </c>
      <c r="F11" s="67">
        <v>469250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1248733</v>
      </c>
      <c r="O11" s="68">
        <f t="shared" si="1"/>
        <v>45.363933592472847</v>
      </c>
      <c r="P11" s="69"/>
    </row>
    <row r="12" spans="1:133">
      <c r="A12" s="64"/>
      <c r="B12" s="65">
        <v>518</v>
      </c>
      <c r="C12" s="66" t="s">
        <v>24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250588</v>
      </c>
      <c r="L12" s="67">
        <v>0</v>
      </c>
      <c r="M12" s="67">
        <v>0</v>
      </c>
      <c r="N12" s="67">
        <f t="shared" si="2"/>
        <v>250588</v>
      </c>
      <c r="O12" s="68">
        <f t="shared" si="1"/>
        <v>9.1033530715297708</v>
      </c>
      <c r="P12" s="69"/>
    </row>
    <row r="13" spans="1:133">
      <c r="A13" s="64"/>
      <c r="B13" s="65">
        <v>519</v>
      </c>
      <c r="C13" s="66" t="s">
        <v>69</v>
      </c>
      <c r="D13" s="67">
        <v>934424</v>
      </c>
      <c r="E13" s="67">
        <v>0</v>
      </c>
      <c r="F13" s="67">
        <v>0</v>
      </c>
      <c r="G13" s="67">
        <v>10625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2"/>
        <v>945049</v>
      </c>
      <c r="O13" s="68">
        <f t="shared" si="1"/>
        <v>34.331710684055658</v>
      </c>
      <c r="P13" s="69"/>
    </row>
    <row r="14" spans="1:133" ht="15.75">
      <c r="A14" s="70" t="s">
        <v>26</v>
      </c>
      <c r="B14" s="71"/>
      <c r="C14" s="72"/>
      <c r="D14" s="73">
        <f t="shared" ref="D14:M14" si="3">SUM(D15:D18)</f>
        <v>10039667</v>
      </c>
      <c r="E14" s="73">
        <f t="shared" si="3"/>
        <v>574447</v>
      </c>
      <c r="F14" s="73">
        <f t="shared" si="3"/>
        <v>0</v>
      </c>
      <c r="G14" s="73">
        <f t="shared" si="3"/>
        <v>105788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36" si="4">SUM(D14:M14)</f>
        <v>10719902</v>
      </c>
      <c r="O14" s="75">
        <f t="shared" si="1"/>
        <v>389.43226650197988</v>
      </c>
      <c r="P14" s="76"/>
    </row>
    <row r="15" spans="1:133">
      <c r="A15" s="64"/>
      <c r="B15" s="65">
        <v>521</v>
      </c>
      <c r="C15" s="66" t="s">
        <v>27</v>
      </c>
      <c r="D15" s="67">
        <v>5562003</v>
      </c>
      <c r="E15" s="67">
        <v>574447</v>
      </c>
      <c r="F15" s="67">
        <v>0</v>
      </c>
      <c r="G15" s="67">
        <v>50333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6186783</v>
      </c>
      <c r="O15" s="68">
        <f t="shared" si="1"/>
        <v>224.75326043520906</v>
      </c>
      <c r="P15" s="69"/>
    </row>
    <row r="16" spans="1:133">
      <c r="A16" s="64"/>
      <c r="B16" s="65">
        <v>522</v>
      </c>
      <c r="C16" s="66" t="s">
        <v>28</v>
      </c>
      <c r="D16" s="67">
        <v>4259105</v>
      </c>
      <c r="E16" s="67">
        <v>0</v>
      </c>
      <c r="F16" s="67">
        <v>0</v>
      </c>
      <c r="G16" s="67">
        <v>31000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4290105</v>
      </c>
      <c r="O16" s="68">
        <f t="shared" si="1"/>
        <v>155.85080103171433</v>
      </c>
      <c r="P16" s="69"/>
    </row>
    <row r="17" spans="1:16">
      <c r="A17" s="64"/>
      <c r="B17" s="65">
        <v>524</v>
      </c>
      <c r="C17" s="66" t="s">
        <v>29</v>
      </c>
      <c r="D17" s="67">
        <v>175623</v>
      </c>
      <c r="E17" s="67">
        <v>0</v>
      </c>
      <c r="F17" s="67">
        <v>0</v>
      </c>
      <c r="G17" s="67">
        <v>24455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200078</v>
      </c>
      <c r="O17" s="68">
        <f t="shared" si="1"/>
        <v>7.2684273622261779</v>
      </c>
      <c r="P17" s="69"/>
    </row>
    <row r="18" spans="1:16">
      <c r="A18" s="64"/>
      <c r="B18" s="65">
        <v>526</v>
      </c>
      <c r="C18" s="66" t="s">
        <v>30</v>
      </c>
      <c r="D18" s="67">
        <v>42936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42936</v>
      </c>
      <c r="O18" s="68">
        <f t="shared" si="1"/>
        <v>1.5597776728303121</v>
      </c>
      <c r="P18" s="69"/>
    </row>
    <row r="19" spans="1:16" ht="15.75">
      <c r="A19" s="70" t="s">
        <v>31</v>
      </c>
      <c r="B19" s="71"/>
      <c r="C19" s="72"/>
      <c r="D19" s="73">
        <f t="shared" ref="D19:M19" si="5">SUM(D20:D24)</f>
        <v>13809</v>
      </c>
      <c r="E19" s="73">
        <f t="shared" si="5"/>
        <v>3074145</v>
      </c>
      <c r="F19" s="73">
        <f t="shared" si="5"/>
        <v>0</v>
      </c>
      <c r="G19" s="73">
        <f t="shared" si="5"/>
        <v>0</v>
      </c>
      <c r="H19" s="73">
        <f t="shared" si="5"/>
        <v>0</v>
      </c>
      <c r="I19" s="73">
        <f t="shared" si="5"/>
        <v>5695735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4">
        <f t="shared" si="4"/>
        <v>8783689</v>
      </c>
      <c r="O19" s="75">
        <f t="shared" si="1"/>
        <v>319.09358084789477</v>
      </c>
      <c r="P19" s="76"/>
    </row>
    <row r="20" spans="1:16">
      <c r="A20" s="64"/>
      <c r="B20" s="65">
        <v>533</v>
      </c>
      <c r="C20" s="66" t="s">
        <v>32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1110620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1110620</v>
      </c>
      <c r="O20" s="68">
        <f t="shared" si="1"/>
        <v>40.346568823337087</v>
      </c>
      <c r="P20" s="69"/>
    </row>
    <row r="21" spans="1:16">
      <c r="A21" s="64"/>
      <c r="B21" s="65">
        <v>534</v>
      </c>
      <c r="C21" s="66" t="s">
        <v>70</v>
      </c>
      <c r="D21" s="67">
        <v>0</v>
      </c>
      <c r="E21" s="67">
        <v>1480405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1480405</v>
      </c>
      <c r="O21" s="68">
        <f t="shared" si="1"/>
        <v>53.780106804228573</v>
      </c>
      <c r="P21" s="69"/>
    </row>
    <row r="22" spans="1:16">
      <c r="A22" s="64"/>
      <c r="B22" s="65">
        <v>535</v>
      </c>
      <c r="C22" s="66" t="s">
        <v>34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2539703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2539703</v>
      </c>
      <c r="O22" s="68">
        <f t="shared" si="1"/>
        <v>92.262251607512624</v>
      </c>
      <c r="P22" s="69"/>
    </row>
    <row r="23" spans="1:16">
      <c r="A23" s="64"/>
      <c r="B23" s="65">
        <v>536</v>
      </c>
      <c r="C23" s="66" t="s">
        <v>71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2045412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2045412</v>
      </c>
      <c r="O23" s="68">
        <f t="shared" si="1"/>
        <v>74.305663530352021</v>
      </c>
      <c r="P23" s="69"/>
    </row>
    <row r="24" spans="1:16">
      <c r="A24" s="64"/>
      <c r="B24" s="65">
        <v>539</v>
      </c>
      <c r="C24" s="66" t="s">
        <v>36</v>
      </c>
      <c r="D24" s="67">
        <v>13809</v>
      </c>
      <c r="E24" s="67">
        <v>1593740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1607549</v>
      </c>
      <c r="O24" s="68">
        <f t="shared" si="1"/>
        <v>58.398990082464486</v>
      </c>
      <c r="P24" s="69"/>
    </row>
    <row r="25" spans="1:16" ht="15.75">
      <c r="A25" s="70" t="s">
        <v>37</v>
      </c>
      <c r="B25" s="71"/>
      <c r="C25" s="72"/>
      <c r="D25" s="73">
        <f t="shared" ref="D25:M25" si="6">SUM(D26:D26)</f>
        <v>1017789</v>
      </c>
      <c r="E25" s="73">
        <f t="shared" si="6"/>
        <v>620680</v>
      </c>
      <c r="F25" s="73">
        <f t="shared" si="6"/>
        <v>0</v>
      </c>
      <c r="G25" s="73">
        <f t="shared" si="6"/>
        <v>2447626</v>
      </c>
      <c r="H25" s="73">
        <f t="shared" si="6"/>
        <v>0</v>
      </c>
      <c r="I25" s="73">
        <f t="shared" si="6"/>
        <v>0</v>
      </c>
      <c r="J25" s="73">
        <f t="shared" si="6"/>
        <v>0</v>
      </c>
      <c r="K25" s="73">
        <f t="shared" si="6"/>
        <v>0</v>
      </c>
      <c r="L25" s="73">
        <f t="shared" si="6"/>
        <v>0</v>
      </c>
      <c r="M25" s="73">
        <f t="shared" si="6"/>
        <v>0</v>
      </c>
      <c r="N25" s="73">
        <f t="shared" si="4"/>
        <v>4086095</v>
      </c>
      <c r="O25" s="75">
        <f t="shared" si="1"/>
        <v>148.43953209576051</v>
      </c>
      <c r="P25" s="76"/>
    </row>
    <row r="26" spans="1:16">
      <c r="A26" s="64"/>
      <c r="B26" s="65">
        <v>541</v>
      </c>
      <c r="C26" s="66" t="s">
        <v>72</v>
      </c>
      <c r="D26" s="67">
        <v>1017789</v>
      </c>
      <c r="E26" s="67">
        <v>620680</v>
      </c>
      <c r="F26" s="67">
        <v>0</v>
      </c>
      <c r="G26" s="67">
        <v>2447626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4"/>
        <v>4086095</v>
      </c>
      <c r="O26" s="68">
        <f t="shared" si="1"/>
        <v>148.43953209576051</v>
      </c>
      <c r="P26" s="69"/>
    </row>
    <row r="27" spans="1:16" ht="15.75">
      <c r="A27" s="70" t="s">
        <v>39</v>
      </c>
      <c r="B27" s="71"/>
      <c r="C27" s="72"/>
      <c r="D27" s="73">
        <f t="shared" ref="D27:M27" si="7">SUM(D28:D28)</f>
        <v>0</v>
      </c>
      <c r="E27" s="73">
        <f t="shared" si="7"/>
        <v>0</v>
      </c>
      <c r="F27" s="73">
        <f t="shared" si="7"/>
        <v>0</v>
      </c>
      <c r="G27" s="73">
        <f t="shared" si="7"/>
        <v>0</v>
      </c>
      <c r="H27" s="73">
        <f t="shared" si="7"/>
        <v>0</v>
      </c>
      <c r="I27" s="73">
        <f t="shared" si="7"/>
        <v>0</v>
      </c>
      <c r="J27" s="73">
        <f t="shared" si="7"/>
        <v>0</v>
      </c>
      <c r="K27" s="73">
        <f t="shared" si="7"/>
        <v>0</v>
      </c>
      <c r="L27" s="73">
        <f t="shared" si="7"/>
        <v>0</v>
      </c>
      <c r="M27" s="73">
        <f t="shared" si="7"/>
        <v>61410</v>
      </c>
      <c r="N27" s="73">
        <f t="shared" si="4"/>
        <v>61410</v>
      </c>
      <c r="O27" s="75">
        <f t="shared" si="1"/>
        <v>2.2309005703491116</v>
      </c>
      <c r="P27" s="76"/>
    </row>
    <row r="28" spans="1:16">
      <c r="A28" s="64"/>
      <c r="B28" s="65">
        <v>559</v>
      </c>
      <c r="C28" s="66" t="s">
        <v>40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61410</v>
      </c>
      <c r="N28" s="67">
        <f t="shared" si="4"/>
        <v>61410</v>
      </c>
      <c r="O28" s="68">
        <f t="shared" si="1"/>
        <v>2.2309005703491116</v>
      </c>
      <c r="P28" s="69"/>
    </row>
    <row r="29" spans="1:16" ht="15.75">
      <c r="A29" s="70" t="s">
        <v>41</v>
      </c>
      <c r="B29" s="71"/>
      <c r="C29" s="72"/>
      <c r="D29" s="73">
        <f t="shared" ref="D29:M29" si="8">SUM(D30:D31)</f>
        <v>1332158</v>
      </c>
      <c r="E29" s="73">
        <f t="shared" si="8"/>
        <v>0</v>
      </c>
      <c r="F29" s="73">
        <f t="shared" si="8"/>
        <v>0</v>
      </c>
      <c r="G29" s="73">
        <f t="shared" si="8"/>
        <v>1523366</v>
      </c>
      <c r="H29" s="73">
        <f t="shared" si="8"/>
        <v>0</v>
      </c>
      <c r="I29" s="73">
        <f t="shared" si="8"/>
        <v>0</v>
      </c>
      <c r="J29" s="73">
        <f t="shared" si="8"/>
        <v>0</v>
      </c>
      <c r="K29" s="73">
        <f t="shared" si="8"/>
        <v>0</v>
      </c>
      <c r="L29" s="73">
        <f t="shared" si="8"/>
        <v>0</v>
      </c>
      <c r="M29" s="73">
        <f t="shared" si="8"/>
        <v>0</v>
      </c>
      <c r="N29" s="73">
        <f t="shared" si="4"/>
        <v>2855524</v>
      </c>
      <c r="O29" s="75">
        <f t="shared" si="1"/>
        <v>103.73538707450867</v>
      </c>
      <c r="P29" s="69"/>
    </row>
    <row r="30" spans="1:16">
      <c r="A30" s="64"/>
      <c r="B30" s="65">
        <v>572</v>
      </c>
      <c r="C30" s="66" t="s">
        <v>73</v>
      </c>
      <c r="D30" s="67">
        <v>798342</v>
      </c>
      <c r="E30" s="67">
        <v>0</v>
      </c>
      <c r="F30" s="67">
        <v>0</v>
      </c>
      <c r="G30" s="67">
        <v>1523366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4"/>
        <v>2321708</v>
      </c>
      <c r="O30" s="68">
        <f t="shared" si="1"/>
        <v>84.342936026446765</v>
      </c>
      <c r="P30" s="69"/>
    </row>
    <row r="31" spans="1:16">
      <c r="A31" s="64"/>
      <c r="B31" s="65">
        <v>579</v>
      </c>
      <c r="C31" s="66" t="s">
        <v>64</v>
      </c>
      <c r="D31" s="67">
        <v>533816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4"/>
        <v>533816</v>
      </c>
      <c r="O31" s="68">
        <f t="shared" si="1"/>
        <v>19.392451048061904</v>
      </c>
      <c r="P31" s="69"/>
    </row>
    <row r="32" spans="1:16" ht="15.75">
      <c r="A32" s="70" t="s">
        <v>74</v>
      </c>
      <c r="B32" s="71"/>
      <c r="C32" s="72"/>
      <c r="D32" s="73">
        <f t="shared" ref="D32:M32" si="9">SUM(D33:D35)</f>
        <v>2128989</v>
      </c>
      <c r="E32" s="73">
        <f t="shared" si="9"/>
        <v>556470</v>
      </c>
      <c r="F32" s="73">
        <f t="shared" si="9"/>
        <v>174485</v>
      </c>
      <c r="G32" s="73">
        <f t="shared" si="9"/>
        <v>250</v>
      </c>
      <c r="H32" s="73">
        <f t="shared" si="9"/>
        <v>0</v>
      </c>
      <c r="I32" s="73">
        <f t="shared" si="9"/>
        <v>3737180</v>
      </c>
      <c r="J32" s="73">
        <f t="shared" si="9"/>
        <v>0</v>
      </c>
      <c r="K32" s="73">
        <f t="shared" si="9"/>
        <v>0</v>
      </c>
      <c r="L32" s="73">
        <f t="shared" si="9"/>
        <v>0</v>
      </c>
      <c r="M32" s="73">
        <f t="shared" si="9"/>
        <v>1163200</v>
      </c>
      <c r="N32" s="73">
        <f t="shared" si="4"/>
        <v>7760574</v>
      </c>
      <c r="O32" s="75">
        <f t="shared" si="1"/>
        <v>281.92589094343737</v>
      </c>
      <c r="P32" s="69"/>
    </row>
    <row r="33" spans="1:119">
      <c r="A33" s="64"/>
      <c r="B33" s="65">
        <v>581</v>
      </c>
      <c r="C33" s="66" t="s">
        <v>75</v>
      </c>
      <c r="D33" s="67">
        <v>2098518</v>
      </c>
      <c r="E33" s="67">
        <v>551179</v>
      </c>
      <c r="F33" s="67">
        <v>0</v>
      </c>
      <c r="G33" s="67">
        <v>0</v>
      </c>
      <c r="H33" s="67">
        <v>0</v>
      </c>
      <c r="I33" s="67">
        <v>1176065</v>
      </c>
      <c r="J33" s="67">
        <v>0</v>
      </c>
      <c r="K33" s="67">
        <v>0</v>
      </c>
      <c r="L33" s="67">
        <v>0</v>
      </c>
      <c r="M33" s="67">
        <v>1163200</v>
      </c>
      <c r="N33" s="67">
        <f t="shared" si="4"/>
        <v>4988962</v>
      </c>
      <c r="O33" s="68">
        <f t="shared" si="1"/>
        <v>181.23885639553893</v>
      </c>
      <c r="P33" s="69"/>
    </row>
    <row r="34" spans="1:119">
      <c r="A34" s="64"/>
      <c r="B34" s="65">
        <v>590</v>
      </c>
      <c r="C34" s="66" t="s">
        <v>76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2279232</v>
      </c>
      <c r="J34" s="67">
        <v>0</v>
      </c>
      <c r="K34" s="67">
        <v>0</v>
      </c>
      <c r="L34" s="67">
        <v>0</v>
      </c>
      <c r="M34" s="67">
        <v>0</v>
      </c>
      <c r="N34" s="67">
        <f t="shared" si="4"/>
        <v>2279232</v>
      </c>
      <c r="O34" s="68">
        <f t="shared" si="1"/>
        <v>82.799869219311944</v>
      </c>
      <c r="P34" s="69"/>
    </row>
    <row r="35" spans="1:119" ht="15.75" thickBot="1">
      <c r="A35" s="64"/>
      <c r="B35" s="65">
        <v>591</v>
      </c>
      <c r="C35" s="66" t="s">
        <v>77</v>
      </c>
      <c r="D35" s="67">
        <v>30471</v>
      </c>
      <c r="E35" s="67">
        <v>5291</v>
      </c>
      <c r="F35" s="67">
        <v>174485</v>
      </c>
      <c r="G35" s="67">
        <v>250</v>
      </c>
      <c r="H35" s="67">
        <v>0</v>
      </c>
      <c r="I35" s="67">
        <v>281883</v>
      </c>
      <c r="J35" s="67">
        <v>0</v>
      </c>
      <c r="K35" s="67">
        <v>0</v>
      </c>
      <c r="L35" s="67">
        <v>0</v>
      </c>
      <c r="M35" s="67">
        <v>0</v>
      </c>
      <c r="N35" s="67">
        <f t="shared" si="4"/>
        <v>492380</v>
      </c>
      <c r="O35" s="68">
        <f t="shared" si="1"/>
        <v>17.88716532858648</v>
      </c>
      <c r="P35" s="69"/>
    </row>
    <row r="36" spans="1:119" ht="16.5" thickBot="1">
      <c r="A36" s="77" t="s">
        <v>10</v>
      </c>
      <c r="B36" s="78"/>
      <c r="C36" s="79"/>
      <c r="D36" s="80">
        <f>SUM(D5,D14,D19,D25,D27,D29,D32)</f>
        <v>18830473</v>
      </c>
      <c r="E36" s="80">
        <f t="shared" ref="E36:M36" si="10">SUM(E5,E14,E19,E25,E27,E29,E32)</f>
        <v>5107819</v>
      </c>
      <c r="F36" s="80">
        <f t="shared" si="10"/>
        <v>643735</v>
      </c>
      <c r="G36" s="80">
        <f t="shared" si="10"/>
        <v>4087655</v>
      </c>
      <c r="H36" s="80">
        <f t="shared" si="10"/>
        <v>0</v>
      </c>
      <c r="I36" s="80">
        <f t="shared" si="10"/>
        <v>12757844</v>
      </c>
      <c r="J36" s="80">
        <f t="shared" si="10"/>
        <v>0</v>
      </c>
      <c r="K36" s="80">
        <f t="shared" si="10"/>
        <v>250588</v>
      </c>
      <c r="L36" s="80">
        <f t="shared" si="10"/>
        <v>0</v>
      </c>
      <c r="M36" s="80">
        <f t="shared" si="10"/>
        <v>1224610</v>
      </c>
      <c r="N36" s="80">
        <f t="shared" si="4"/>
        <v>42902724</v>
      </c>
      <c r="O36" s="81">
        <f t="shared" si="1"/>
        <v>1558.5688233370872</v>
      </c>
      <c r="P36" s="62"/>
      <c r="Q36" s="82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</row>
    <row r="37" spans="1:119">
      <c r="A37" s="84"/>
      <c r="B37" s="85"/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7"/>
    </row>
    <row r="38" spans="1:119">
      <c r="A38" s="88"/>
      <c r="B38" s="89"/>
      <c r="C38" s="89"/>
      <c r="D38" s="90"/>
      <c r="E38" s="90"/>
      <c r="F38" s="90"/>
      <c r="G38" s="90"/>
      <c r="H38" s="90"/>
      <c r="I38" s="90"/>
      <c r="J38" s="90"/>
      <c r="K38" s="90"/>
      <c r="L38" s="174" t="s">
        <v>78</v>
      </c>
      <c r="M38" s="174"/>
      <c r="N38" s="174"/>
      <c r="O38" s="91">
        <v>27527</v>
      </c>
    </row>
    <row r="39" spans="1:119">
      <c r="A39" s="175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7"/>
    </row>
    <row r="40" spans="1:119" ht="15.75" customHeight="1" thickBot="1">
      <c r="A40" s="178" t="s">
        <v>55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8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3723477</v>
      </c>
      <c r="E5" s="26">
        <f t="shared" si="0"/>
        <v>965250</v>
      </c>
      <c r="F5" s="26">
        <f t="shared" si="0"/>
        <v>643510</v>
      </c>
      <c r="G5" s="26">
        <f t="shared" si="0"/>
        <v>16588</v>
      </c>
      <c r="H5" s="26">
        <f t="shared" si="0"/>
        <v>0</v>
      </c>
      <c r="I5" s="26">
        <f t="shared" si="0"/>
        <v>3141001</v>
      </c>
      <c r="J5" s="26">
        <f t="shared" si="0"/>
        <v>0</v>
      </c>
      <c r="K5" s="26">
        <f t="shared" si="0"/>
        <v>127916</v>
      </c>
      <c r="L5" s="26">
        <f t="shared" si="0"/>
        <v>0</v>
      </c>
      <c r="M5" s="26">
        <f t="shared" si="0"/>
        <v>0</v>
      </c>
      <c r="N5" s="27">
        <f>SUM(D5:M5)</f>
        <v>8617742</v>
      </c>
      <c r="O5" s="32">
        <f t="shared" ref="O5:O36" si="1">(N5/O$38)</f>
        <v>318.50323391358984</v>
      </c>
      <c r="P5" s="6"/>
    </row>
    <row r="6" spans="1:133">
      <c r="A6" s="12"/>
      <c r="B6" s="44">
        <v>511</v>
      </c>
      <c r="C6" s="20" t="s">
        <v>19</v>
      </c>
      <c r="D6" s="46">
        <v>52451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52451</v>
      </c>
      <c r="O6" s="47">
        <f t="shared" si="1"/>
        <v>1.9385371622870238</v>
      </c>
      <c r="P6" s="9"/>
    </row>
    <row r="7" spans="1:133">
      <c r="A7" s="12"/>
      <c r="B7" s="44">
        <v>512</v>
      </c>
      <c r="C7" s="20" t="s">
        <v>20</v>
      </c>
      <c r="D7" s="46">
        <v>247247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247247</v>
      </c>
      <c r="O7" s="47">
        <f t="shared" si="1"/>
        <v>9.1380049525076696</v>
      </c>
      <c r="P7" s="9"/>
    </row>
    <row r="8" spans="1:133">
      <c r="A8" s="12"/>
      <c r="B8" s="44">
        <v>513</v>
      </c>
      <c r="C8" s="20" t="s">
        <v>21</v>
      </c>
      <c r="D8" s="46">
        <v>1004162</v>
      </c>
      <c r="E8" s="46">
        <v>0</v>
      </c>
      <c r="F8" s="46">
        <v>0</v>
      </c>
      <c r="G8" s="46">
        <v>0</v>
      </c>
      <c r="H8" s="46">
        <v>0</v>
      </c>
      <c r="I8" s="46">
        <v>3141001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4145163</v>
      </c>
      <c r="O8" s="47">
        <f t="shared" si="1"/>
        <v>153.20113094578113</v>
      </c>
      <c r="P8" s="9"/>
    </row>
    <row r="9" spans="1:133">
      <c r="A9" s="12"/>
      <c r="B9" s="44">
        <v>514</v>
      </c>
      <c r="C9" s="20" t="s">
        <v>22</v>
      </c>
      <c r="D9" s="46">
        <v>112861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112861</v>
      </c>
      <c r="O9" s="47">
        <f t="shared" si="1"/>
        <v>4.1712311047048827</v>
      </c>
      <c r="P9" s="9"/>
    </row>
    <row r="10" spans="1:133">
      <c r="A10" s="12"/>
      <c r="B10" s="44">
        <v>515</v>
      </c>
      <c r="C10" s="20" t="s">
        <v>23</v>
      </c>
      <c r="D10" s="46">
        <v>958230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958230</v>
      </c>
      <c r="O10" s="47">
        <f t="shared" si="1"/>
        <v>35.415234504934027</v>
      </c>
      <c r="P10" s="9"/>
    </row>
    <row r="11" spans="1:133">
      <c r="A11" s="12"/>
      <c r="B11" s="44">
        <v>517</v>
      </c>
      <c r="C11" s="20" t="s">
        <v>50</v>
      </c>
      <c r="D11" s="46">
        <v>595637</v>
      </c>
      <c r="E11" s="46">
        <v>947907</v>
      </c>
      <c r="F11" s="46">
        <v>459850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2003394</v>
      </c>
      <c r="O11" s="47">
        <f t="shared" si="1"/>
        <v>74.043463798647295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24740</v>
      </c>
      <c r="L12" s="46">
        <v>0</v>
      </c>
      <c r="M12" s="46">
        <v>0</v>
      </c>
      <c r="N12" s="46">
        <f t="shared" si="2"/>
        <v>24740</v>
      </c>
      <c r="O12" s="47">
        <f t="shared" si="1"/>
        <v>0.91436596814133131</v>
      </c>
      <c r="P12" s="9"/>
    </row>
    <row r="13" spans="1:133">
      <c r="A13" s="12"/>
      <c r="B13" s="44">
        <v>519</v>
      </c>
      <c r="C13" s="20" t="s">
        <v>25</v>
      </c>
      <c r="D13" s="46">
        <v>752889</v>
      </c>
      <c r="E13" s="46">
        <v>17343</v>
      </c>
      <c r="F13" s="46">
        <v>183660</v>
      </c>
      <c r="G13" s="46">
        <v>16588</v>
      </c>
      <c r="H13" s="46">
        <v>0</v>
      </c>
      <c r="I13" s="46">
        <v>0</v>
      </c>
      <c r="J13" s="46">
        <v>0</v>
      </c>
      <c r="K13" s="46">
        <v>103176</v>
      </c>
      <c r="L13" s="46">
        <v>0</v>
      </c>
      <c r="M13" s="46">
        <v>0</v>
      </c>
      <c r="N13" s="46">
        <f t="shared" si="2"/>
        <v>1073656</v>
      </c>
      <c r="O13" s="47">
        <f t="shared" si="1"/>
        <v>39.681265476586468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SUM(D15:D18)</f>
        <v>10122299</v>
      </c>
      <c r="E14" s="31">
        <f t="shared" si="3"/>
        <v>522714</v>
      </c>
      <c r="F14" s="31">
        <f t="shared" si="3"/>
        <v>0</v>
      </c>
      <c r="G14" s="31">
        <f t="shared" si="3"/>
        <v>727779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6" si="4">SUM(D14:M14)</f>
        <v>11372792</v>
      </c>
      <c r="O14" s="43">
        <f t="shared" si="1"/>
        <v>420.32716117825333</v>
      </c>
      <c r="P14" s="10"/>
    </row>
    <row r="15" spans="1:133">
      <c r="A15" s="12"/>
      <c r="B15" s="44">
        <v>521</v>
      </c>
      <c r="C15" s="20" t="s">
        <v>27</v>
      </c>
      <c r="D15" s="46">
        <v>5886755</v>
      </c>
      <c r="E15" s="46">
        <v>239277</v>
      </c>
      <c r="F15" s="46">
        <v>0</v>
      </c>
      <c r="G15" s="46">
        <v>17972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6144004</v>
      </c>
      <c r="O15" s="47">
        <f t="shared" si="1"/>
        <v>227.07632036071996</v>
      </c>
      <c r="P15" s="9"/>
    </row>
    <row r="16" spans="1:133">
      <c r="A16" s="12"/>
      <c r="B16" s="44">
        <v>522</v>
      </c>
      <c r="C16" s="20" t="s">
        <v>28</v>
      </c>
      <c r="D16" s="46">
        <v>4023053</v>
      </c>
      <c r="E16" s="46">
        <v>142491</v>
      </c>
      <c r="F16" s="46">
        <v>0</v>
      </c>
      <c r="G16" s="46">
        <v>709807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4875351</v>
      </c>
      <c r="O16" s="47">
        <f t="shared" si="1"/>
        <v>180.18815833240936</v>
      </c>
      <c r="P16" s="9"/>
    </row>
    <row r="17" spans="1:16">
      <c r="A17" s="12"/>
      <c r="B17" s="44">
        <v>524</v>
      </c>
      <c r="C17" s="20" t="s">
        <v>29</v>
      </c>
      <c r="D17" s="46">
        <v>168292</v>
      </c>
      <c r="E17" s="46">
        <v>140946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309238</v>
      </c>
      <c r="O17" s="47">
        <f t="shared" si="1"/>
        <v>11.429131093617178</v>
      </c>
      <c r="P17" s="9"/>
    </row>
    <row r="18" spans="1:16">
      <c r="A18" s="12"/>
      <c r="B18" s="44">
        <v>526</v>
      </c>
      <c r="C18" s="20" t="s">
        <v>30</v>
      </c>
      <c r="D18" s="46">
        <v>44199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44199</v>
      </c>
      <c r="O18" s="47">
        <f t="shared" si="1"/>
        <v>1.6335513915068189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SUM(D20:D24)</f>
        <v>17160</v>
      </c>
      <c r="E19" s="31">
        <f t="shared" si="5"/>
        <v>2311822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6303282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8632264</v>
      </c>
      <c r="O19" s="43">
        <f t="shared" si="1"/>
        <v>319.03995269246406</v>
      </c>
      <c r="P19" s="10"/>
    </row>
    <row r="20" spans="1:16">
      <c r="A20" s="12"/>
      <c r="B20" s="44">
        <v>533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1108416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1108416</v>
      </c>
      <c r="O20" s="47">
        <f t="shared" si="1"/>
        <v>40.965960749528776</v>
      </c>
      <c r="P20" s="9"/>
    </row>
    <row r="21" spans="1:16">
      <c r="A21" s="12"/>
      <c r="B21" s="44">
        <v>534</v>
      </c>
      <c r="C21" s="20" t="s">
        <v>33</v>
      </c>
      <c r="D21" s="46">
        <v>0</v>
      </c>
      <c r="E21" s="46">
        <v>1457220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1457220</v>
      </c>
      <c r="O21" s="47">
        <f t="shared" si="1"/>
        <v>53.857412129947889</v>
      </c>
      <c r="P21" s="9"/>
    </row>
    <row r="22" spans="1:16">
      <c r="A22" s="12"/>
      <c r="B22" s="44">
        <v>535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2604234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2604234</v>
      </c>
      <c r="O22" s="47">
        <f t="shared" si="1"/>
        <v>96.249916842221978</v>
      </c>
      <c r="P22" s="9"/>
    </row>
    <row r="23" spans="1:16">
      <c r="A23" s="12"/>
      <c r="B23" s="44">
        <v>536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2590632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2590632</v>
      </c>
      <c r="O23" s="47">
        <f t="shared" si="1"/>
        <v>95.747200354806523</v>
      </c>
      <c r="P23" s="9"/>
    </row>
    <row r="24" spans="1:16">
      <c r="A24" s="12"/>
      <c r="B24" s="44">
        <v>539</v>
      </c>
      <c r="C24" s="20" t="s">
        <v>36</v>
      </c>
      <c r="D24" s="46">
        <v>17160</v>
      </c>
      <c r="E24" s="46">
        <v>854602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871762</v>
      </c>
      <c r="O24" s="47">
        <f t="shared" si="1"/>
        <v>32.219462615958903</v>
      </c>
      <c r="P24" s="9"/>
    </row>
    <row r="25" spans="1:16" ht="15.75">
      <c r="A25" s="28" t="s">
        <v>37</v>
      </c>
      <c r="B25" s="29"/>
      <c r="C25" s="30"/>
      <c r="D25" s="31">
        <f t="shared" ref="D25:M25" si="6">SUM(D26:D26)</f>
        <v>1112519</v>
      </c>
      <c r="E25" s="31">
        <f t="shared" si="6"/>
        <v>663327</v>
      </c>
      <c r="F25" s="31">
        <f t="shared" si="6"/>
        <v>0</v>
      </c>
      <c r="G25" s="31">
        <f t="shared" si="6"/>
        <v>506831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2282677</v>
      </c>
      <c r="O25" s="43">
        <f t="shared" si="1"/>
        <v>84.365487674169344</v>
      </c>
      <c r="P25" s="10"/>
    </row>
    <row r="26" spans="1:16">
      <c r="A26" s="12"/>
      <c r="B26" s="44">
        <v>541</v>
      </c>
      <c r="C26" s="20" t="s">
        <v>38</v>
      </c>
      <c r="D26" s="46">
        <v>1112519</v>
      </c>
      <c r="E26" s="46">
        <v>663327</v>
      </c>
      <c r="F26" s="46">
        <v>0</v>
      </c>
      <c r="G26" s="46">
        <v>506831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2282677</v>
      </c>
      <c r="O26" s="47">
        <f t="shared" si="1"/>
        <v>84.365487674169344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SUM(D28:D28)</f>
        <v>10914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93691</v>
      </c>
      <c r="N27" s="31">
        <f t="shared" si="4"/>
        <v>104605</v>
      </c>
      <c r="O27" s="43">
        <f t="shared" si="1"/>
        <v>3.8660974978748568</v>
      </c>
      <c r="P27" s="10"/>
    </row>
    <row r="28" spans="1:16">
      <c r="A28" s="13"/>
      <c r="B28" s="45">
        <v>559</v>
      </c>
      <c r="C28" s="21" t="s">
        <v>40</v>
      </c>
      <c r="D28" s="46">
        <v>10914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93691</v>
      </c>
      <c r="N28" s="46">
        <f t="shared" si="4"/>
        <v>104605</v>
      </c>
      <c r="O28" s="47">
        <f t="shared" si="1"/>
        <v>3.8660974978748568</v>
      </c>
      <c r="P28" s="9"/>
    </row>
    <row r="29" spans="1:16" ht="15.75">
      <c r="A29" s="28" t="s">
        <v>41</v>
      </c>
      <c r="B29" s="29"/>
      <c r="C29" s="30"/>
      <c r="D29" s="31">
        <f t="shared" ref="D29:M29" si="8">SUM(D30:D31)</f>
        <v>1493289</v>
      </c>
      <c r="E29" s="31">
        <f t="shared" si="8"/>
        <v>39095</v>
      </c>
      <c r="F29" s="31">
        <f t="shared" si="8"/>
        <v>0</v>
      </c>
      <c r="G29" s="31">
        <f t="shared" si="8"/>
        <v>43955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1576339</v>
      </c>
      <c r="O29" s="43">
        <f t="shared" si="1"/>
        <v>58.259932734597335</v>
      </c>
      <c r="P29" s="9"/>
    </row>
    <row r="30" spans="1:16">
      <c r="A30" s="12"/>
      <c r="B30" s="44">
        <v>572</v>
      </c>
      <c r="C30" s="20" t="s">
        <v>42</v>
      </c>
      <c r="D30" s="46">
        <v>825732</v>
      </c>
      <c r="E30" s="46">
        <v>39095</v>
      </c>
      <c r="F30" s="46">
        <v>0</v>
      </c>
      <c r="G30" s="46">
        <v>43955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908782</v>
      </c>
      <c r="O30" s="47">
        <f t="shared" si="1"/>
        <v>33.587685257049934</v>
      </c>
      <c r="P30" s="9"/>
    </row>
    <row r="31" spans="1:16">
      <c r="A31" s="12"/>
      <c r="B31" s="44">
        <v>579</v>
      </c>
      <c r="C31" s="20" t="s">
        <v>64</v>
      </c>
      <c r="D31" s="46">
        <v>667557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667557</v>
      </c>
      <c r="O31" s="47">
        <f t="shared" si="1"/>
        <v>24.672247477547401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SUM(D33:D35)</f>
        <v>917647</v>
      </c>
      <c r="E32" s="31">
        <f t="shared" si="9"/>
        <v>546765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3443256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133200</v>
      </c>
      <c r="N32" s="31">
        <f t="shared" si="4"/>
        <v>5040868</v>
      </c>
      <c r="O32" s="43">
        <f t="shared" si="1"/>
        <v>186.30550319695459</v>
      </c>
      <c r="P32" s="9"/>
    </row>
    <row r="33" spans="1:119">
      <c r="A33" s="12"/>
      <c r="B33" s="44">
        <v>581</v>
      </c>
      <c r="C33" s="20" t="s">
        <v>43</v>
      </c>
      <c r="D33" s="46">
        <v>917647</v>
      </c>
      <c r="E33" s="46">
        <v>546765</v>
      </c>
      <c r="F33" s="46">
        <v>0</v>
      </c>
      <c r="G33" s="46">
        <v>0</v>
      </c>
      <c r="H33" s="46">
        <v>0</v>
      </c>
      <c r="I33" s="46">
        <v>1103865</v>
      </c>
      <c r="J33" s="46">
        <v>0</v>
      </c>
      <c r="K33" s="46">
        <v>0</v>
      </c>
      <c r="L33" s="46">
        <v>0</v>
      </c>
      <c r="M33" s="46">
        <v>133200</v>
      </c>
      <c r="N33" s="46">
        <f t="shared" si="4"/>
        <v>2701477</v>
      </c>
      <c r="O33" s="47">
        <f t="shared" si="1"/>
        <v>99.843922090401747</v>
      </c>
      <c r="P33" s="9"/>
    </row>
    <row r="34" spans="1:119">
      <c r="A34" s="12"/>
      <c r="B34" s="44">
        <v>590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2062260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2062260</v>
      </c>
      <c r="O34" s="47">
        <f t="shared" si="1"/>
        <v>76.219093025834354</v>
      </c>
      <c r="P34" s="9"/>
    </row>
    <row r="35" spans="1:119" ht="15.75" thickBot="1">
      <c r="A35" s="12"/>
      <c r="B35" s="44">
        <v>591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277131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277131</v>
      </c>
      <c r="O35" s="47">
        <f t="shared" si="1"/>
        <v>10.242488080718482</v>
      </c>
      <c r="P35" s="9"/>
    </row>
    <row r="36" spans="1:119" ht="16.5" thickBot="1">
      <c r="A36" s="14" t="s">
        <v>10</v>
      </c>
      <c r="B36" s="23"/>
      <c r="C36" s="22"/>
      <c r="D36" s="15">
        <f>SUM(D5,D14,D19,D25,D27,D29,D32)</f>
        <v>17397305</v>
      </c>
      <c r="E36" s="15">
        <f t="shared" ref="E36:M36" si="10">SUM(E5,E14,E19,E25,E27,E29,E32)</f>
        <v>5048973</v>
      </c>
      <c r="F36" s="15">
        <f t="shared" si="10"/>
        <v>643510</v>
      </c>
      <c r="G36" s="15">
        <f t="shared" si="10"/>
        <v>1295153</v>
      </c>
      <c r="H36" s="15">
        <f t="shared" si="10"/>
        <v>0</v>
      </c>
      <c r="I36" s="15">
        <f t="shared" si="10"/>
        <v>12887539</v>
      </c>
      <c r="J36" s="15">
        <f t="shared" si="10"/>
        <v>0</v>
      </c>
      <c r="K36" s="15">
        <f t="shared" si="10"/>
        <v>127916</v>
      </c>
      <c r="L36" s="15">
        <f t="shared" si="10"/>
        <v>0</v>
      </c>
      <c r="M36" s="15">
        <f t="shared" si="10"/>
        <v>226891</v>
      </c>
      <c r="N36" s="15">
        <f t="shared" si="4"/>
        <v>37627287</v>
      </c>
      <c r="O36" s="37">
        <f t="shared" si="1"/>
        <v>1390.6673688879034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0" t="s">
        <v>65</v>
      </c>
      <c r="M38" s="160"/>
      <c r="N38" s="160"/>
      <c r="O38" s="41">
        <v>27057</v>
      </c>
    </row>
    <row r="39" spans="1:119">
      <c r="A39" s="161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9"/>
    </row>
    <row r="40" spans="1:119" ht="15.75" customHeight="1" thickBot="1">
      <c r="A40" s="162" t="s">
        <v>55</v>
      </c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3330556</v>
      </c>
      <c r="E5" s="26">
        <f t="shared" si="0"/>
        <v>1209036</v>
      </c>
      <c r="F5" s="26">
        <f t="shared" si="0"/>
        <v>416600</v>
      </c>
      <c r="G5" s="26">
        <f t="shared" si="0"/>
        <v>72659</v>
      </c>
      <c r="H5" s="26">
        <f t="shared" si="0"/>
        <v>0</v>
      </c>
      <c r="I5" s="26">
        <f t="shared" si="0"/>
        <v>3000950</v>
      </c>
      <c r="J5" s="26">
        <f t="shared" si="0"/>
        <v>0</v>
      </c>
      <c r="K5" s="26">
        <f t="shared" si="0"/>
        <v>102638</v>
      </c>
      <c r="L5" s="26">
        <f t="shared" si="0"/>
        <v>0</v>
      </c>
      <c r="M5" s="26">
        <f t="shared" si="0"/>
        <v>0</v>
      </c>
      <c r="N5" s="27">
        <f>SUM(D5:M5)</f>
        <v>8132439</v>
      </c>
      <c r="O5" s="32">
        <f t="shared" ref="O5:O34" si="1">(N5/O$36)</f>
        <v>308.50267440537158</v>
      </c>
      <c r="P5" s="6"/>
    </row>
    <row r="6" spans="1:133">
      <c r="A6" s="12"/>
      <c r="B6" s="44">
        <v>511</v>
      </c>
      <c r="C6" s="20" t="s">
        <v>19</v>
      </c>
      <c r="D6" s="46">
        <v>60813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60813</v>
      </c>
      <c r="O6" s="47">
        <f t="shared" si="1"/>
        <v>2.3069306930693068</v>
      </c>
      <c r="P6" s="9"/>
    </row>
    <row r="7" spans="1:133">
      <c r="A7" s="12"/>
      <c r="B7" s="44">
        <v>512</v>
      </c>
      <c r="C7" s="20" t="s">
        <v>20</v>
      </c>
      <c r="D7" s="46">
        <v>330970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330970</v>
      </c>
      <c r="O7" s="47">
        <f t="shared" si="1"/>
        <v>12.555290011759796</v>
      </c>
      <c r="P7" s="9"/>
    </row>
    <row r="8" spans="1:133">
      <c r="A8" s="12"/>
      <c r="B8" s="44">
        <v>513</v>
      </c>
      <c r="C8" s="20" t="s">
        <v>21</v>
      </c>
      <c r="D8" s="46">
        <v>1131921</v>
      </c>
      <c r="E8" s="46">
        <v>0</v>
      </c>
      <c r="F8" s="46">
        <v>0</v>
      </c>
      <c r="G8" s="46">
        <v>0</v>
      </c>
      <c r="H8" s="46">
        <v>0</v>
      </c>
      <c r="I8" s="46">
        <v>3000950</v>
      </c>
      <c r="J8" s="46">
        <v>0</v>
      </c>
      <c r="K8" s="46">
        <v>88267</v>
      </c>
      <c r="L8" s="46">
        <v>0</v>
      </c>
      <c r="M8" s="46">
        <v>0</v>
      </c>
      <c r="N8" s="46">
        <f t="shared" si="2"/>
        <v>4221138</v>
      </c>
      <c r="O8" s="47">
        <f t="shared" si="1"/>
        <v>160.12814384886764</v>
      </c>
      <c r="P8" s="9"/>
    </row>
    <row r="9" spans="1:133">
      <c r="A9" s="12"/>
      <c r="B9" s="44">
        <v>514</v>
      </c>
      <c r="C9" s="20" t="s">
        <v>22</v>
      </c>
      <c r="D9" s="46">
        <v>114999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114999</v>
      </c>
      <c r="O9" s="47">
        <f t="shared" si="1"/>
        <v>4.36246728121088</v>
      </c>
      <c r="P9" s="9"/>
    </row>
    <row r="10" spans="1:133">
      <c r="A10" s="12"/>
      <c r="B10" s="44">
        <v>515</v>
      </c>
      <c r="C10" s="20" t="s">
        <v>23</v>
      </c>
      <c r="D10" s="46">
        <v>664145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664145</v>
      </c>
      <c r="O10" s="47">
        <f t="shared" si="1"/>
        <v>25.194226319183642</v>
      </c>
      <c r="P10" s="9"/>
    </row>
    <row r="11" spans="1:133">
      <c r="A11" s="12"/>
      <c r="B11" s="44">
        <v>517</v>
      </c>
      <c r="C11" s="20" t="s">
        <v>50</v>
      </c>
      <c r="D11" s="46">
        <v>469284</v>
      </c>
      <c r="E11" s="46">
        <v>1209036</v>
      </c>
      <c r="F11" s="46">
        <v>416600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2094920</v>
      </c>
      <c r="O11" s="47">
        <f t="shared" si="1"/>
        <v>79.470429801600844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14371</v>
      </c>
      <c r="L12" s="46">
        <v>0</v>
      </c>
      <c r="M12" s="46">
        <v>0</v>
      </c>
      <c r="N12" s="46">
        <f t="shared" si="2"/>
        <v>14371</v>
      </c>
      <c r="O12" s="47">
        <f t="shared" si="1"/>
        <v>0.54516141269299345</v>
      </c>
      <c r="P12" s="9"/>
    </row>
    <row r="13" spans="1:133">
      <c r="A13" s="12"/>
      <c r="B13" s="44">
        <v>519</v>
      </c>
      <c r="C13" s="20" t="s">
        <v>25</v>
      </c>
      <c r="D13" s="46">
        <v>558424</v>
      </c>
      <c r="E13" s="46">
        <v>0</v>
      </c>
      <c r="F13" s="46">
        <v>0</v>
      </c>
      <c r="G13" s="46">
        <v>72659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631083</v>
      </c>
      <c r="O13" s="47">
        <f t="shared" si="1"/>
        <v>23.940025036986459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9345669</v>
      </c>
      <c r="E14" s="31">
        <f t="shared" si="3"/>
        <v>548957</v>
      </c>
      <c r="F14" s="31">
        <f t="shared" si="3"/>
        <v>0</v>
      </c>
      <c r="G14" s="31">
        <f t="shared" si="3"/>
        <v>1001960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10896586</v>
      </c>
      <c r="O14" s="43">
        <f t="shared" si="1"/>
        <v>413.360115321877</v>
      </c>
      <c r="P14" s="10"/>
    </row>
    <row r="15" spans="1:133">
      <c r="A15" s="12"/>
      <c r="B15" s="44">
        <v>521</v>
      </c>
      <c r="C15" s="20" t="s">
        <v>27</v>
      </c>
      <c r="D15" s="46">
        <v>5199572</v>
      </c>
      <c r="E15" s="46">
        <v>263998</v>
      </c>
      <c r="F15" s="46">
        <v>0</v>
      </c>
      <c r="G15" s="46">
        <v>547890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6011460</v>
      </c>
      <c r="O15" s="47">
        <f t="shared" si="1"/>
        <v>228.04370092181631</v>
      </c>
      <c r="P15" s="9"/>
    </row>
    <row r="16" spans="1:133">
      <c r="A16" s="12"/>
      <c r="B16" s="44">
        <v>522</v>
      </c>
      <c r="C16" s="20" t="s">
        <v>28</v>
      </c>
      <c r="D16" s="46">
        <v>3714057</v>
      </c>
      <c r="E16" s="46">
        <v>139438</v>
      </c>
      <c r="F16" s="46">
        <v>0</v>
      </c>
      <c r="G16" s="46">
        <v>424074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4277569</v>
      </c>
      <c r="O16" s="47">
        <f t="shared" si="1"/>
        <v>162.2688441257919</v>
      </c>
      <c r="P16" s="9"/>
    </row>
    <row r="17" spans="1:16">
      <c r="A17" s="12"/>
      <c r="B17" s="44">
        <v>524</v>
      </c>
      <c r="C17" s="20" t="s">
        <v>29</v>
      </c>
      <c r="D17" s="46">
        <v>432040</v>
      </c>
      <c r="E17" s="46">
        <v>145521</v>
      </c>
      <c r="F17" s="46">
        <v>0</v>
      </c>
      <c r="G17" s="46">
        <v>29996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607557</v>
      </c>
      <c r="O17" s="47">
        <f t="shared" si="1"/>
        <v>23.047570274268807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28354</v>
      </c>
      <c r="E18" s="31">
        <f t="shared" si="5"/>
        <v>3363841</v>
      </c>
      <c r="F18" s="31">
        <f t="shared" si="5"/>
        <v>0</v>
      </c>
      <c r="G18" s="31">
        <f t="shared" si="5"/>
        <v>1290742</v>
      </c>
      <c r="H18" s="31">
        <f t="shared" si="5"/>
        <v>0</v>
      </c>
      <c r="I18" s="31">
        <f t="shared" si="5"/>
        <v>5059901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9742838</v>
      </c>
      <c r="O18" s="43">
        <f t="shared" si="1"/>
        <v>369.59288342627366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1108903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1108903</v>
      </c>
      <c r="O19" s="47">
        <f t="shared" si="1"/>
        <v>42.066044535488032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1437904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1437904</v>
      </c>
      <c r="O20" s="47">
        <f t="shared" si="1"/>
        <v>54.546640870983651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1516048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1516048</v>
      </c>
      <c r="O21" s="47">
        <f t="shared" si="1"/>
        <v>57.511020067523994</v>
      </c>
      <c r="P21" s="9"/>
    </row>
    <row r="22" spans="1:16">
      <c r="A22" s="12"/>
      <c r="B22" s="44">
        <v>536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2434950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2434950</v>
      </c>
      <c r="O22" s="47">
        <f t="shared" si="1"/>
        <v>92.369409354728575</v>
      </c>
      <c r="P22" s="9"/>
    </row>
    <row r="23" spans="1:16">
      <c r="A23" s="12"/>
      <c r="B23" s="44">
        <v>539</v>
      </c>
      <c r="C23" s="20" t="s">
        <v>36</v>
      </c>
      <c r="D23" s="46">
        <v>28354</v>
      </c>
      <c r="E23" s="46">
        <v>1925937</v>
      </c>
      <c r="F23" s="46">
        <v>0</v>
      </c>
      <c r="G23" s="46">
        <v>1290742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3245033</v>
      </c>
      <c r="O23" s="47">
        <f t="shared" si="1"/>
        <v>123.09976859754941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1058919</v>
      </c>
      <c r="E24" s="31">
        <f t="shared" si="6"/>
        <v>657102</v>
      </c>
      <c r="F24" s="31">
        <f t="shared" si="6"/>
        <v>0</v>
      </c>
      <c r="G24" s="31">
        <f t="shared" si="6"/>
        <v>446919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2162940</v>
      </c>
      <c r="O24" s="43">
        <f t="shared" si="1"/>
        <v>82.050756799817918</v>
      </c>
      <c r="P24" s="10"/>
    </row>
    <row r="25" spans="1:16">
      <c r="A25" s="12"/>
      <c r="B25" s="44">
        <v>541</v>
      </c>
      <c r="C25" s="20" t="s">
        <v>38</v>
      </c>
      <c r="D25" s="46">
        <v>1058919</v>
      </c>
      <c r="E25" s="46">
        <v>657102</v>
      </c>
      <c r="F25" s="46">
        <v>0</v>
      </c>
      <c r="G25" s="46">
        <v>446919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2162940</v>
      </c>
      <c r="O25" s="47">
        <f t="shared" si="1"/>
        <v>82.050756799817918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SUM(D27:D27)</f>
        <v>0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563082</v>
      </c>
      <c r="N26" s="31">
        <f t="shared" si="4"/>
        <v>563082</v>
      </c>
      <c r="O26" s="43">
        <f t="shared" si="1"/>
        <v>21.360418800500739</v>
      </c>
      <c r="P26" s="10"/>
    </row>
    <row r="27" spans="1:16">
      <c r="A27" s="13"/>
      <c r="B27" s="45">
        <v>559</v>
      </c>
      <c r="C27" s="21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563082</v>
      </c>
      <c r="N27" s="46">
        <f t="shared" si="4"/>
        <v>563082</v>
      </c>
      <c r="O27" s="47">
        <f t="shared" si="1"/>
        <v>21.360418800500739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SUM(D29:D29)</f>
        <v>1403152</v>
      </c>
      <c r="E28" s="31">
        <f t="shared" si="8"/>
        <v>42928</v>
      </c>
      <c r="F28" s="31">
        <f t="shared" si="8"/>
        <v>0</v>
      </c>
      <c r="G28" s="31">
        <f t="shared" si="8"/>
        <v>1243450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2689530</v>
      </c>
      <c r="O28" s="43">
        <f t="shared" si="1"/>
        <v>102.02685785819962</v>
      </c>
      <c r="P28" s="9"/>
    </row>
    <row r="29" spans="1:16">
      <c r="A29" s="12"/>
      <c r="B29" s="44">
        <v>572</v>
      </c>
      <c r="C29" s="20" t="s">
        <v>42</v>
      </c>
      <c r="D29" s="46">
        <v>1403152</v>
      </c>
      <c r="E29" s="46">
        <v>42928</v>
      </c>
      <c r="F29" s="46">
        <v>0</v>
      </c>
      <c r="G29" s="46">
        <v>1243450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2689530</v>
      </c>
      <c r="O29" s="47">
        <f t="shared" si="1"/>
        <v>102.02685785819962</v>
      </c>
      <c r="P29" s="9"/>
    </row>
    <row r="30" spans="1:16" ht="15.75">
      <c r="A30" s="28" t="s">
        <v>46</v>
      </c>
      <c r="B30" s="29"/>
      <c r="C30" s="30"/>
      <c r="D30" s="31">
        <f t="shared" ref="D30:M30" si="9">SUM(D31:D33)</f>
        <v>1311252</v>
      </c>
      <c r="E30" s="31">
        <f t="shared" si="9"/>
        <v>447316</v>
      </c>
      <c r="F30" s="31">
        <f t="shared" si="9"/>
        <v>120615</v>
      </c>
      <c r="G30" s="31">
        <f t="shared" si="9"/>
        <v>0</v>
      </c>
      <c r="H30" s="31">
        <f t="shared" si="9"/>
        <v>0</v>
      </c>
      <c r="I30" s="31">
        <f t="shared" si="9"/>
        <v>3197885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133200</v>
      </c>
      <c r="N30" s="31">
        <f t="shared" si="4"/>
        <v>5210268</v>
      </c>
      <c r="O30" s="43">
        <f t="shared" si="1"/>
        <v>197.65062023443724</v>
      </c>
      <c r="P30" s="9"/>
    </row>
    <row r="31" spans="1:16">
      <c r="A31" s="12"/>
      <c r="B31" s="44">
        <v>581</v>
      </c>
      <c r="C31" s="20" t="s">
        <v>43</v>
      </c>
      <c r="D31" s="46">
        <v>1284898</v>
      </c>
      <c r="E31" s="46">
        <v>364118</v>
      </c>
      <c r="F31" s="46">
        <v>401</v>
      </c>
      <c r="G31" s="46">
        <v>0</v>
      </c>
      <c r="H31" s="46">
        <v>0</v>
      </c>
      <c r="I31" s="46">
        <v>1051456</v>
      </c>
      <c r="J31" s="46">
        <v>0</v>
      </c>
      <c r="K31" s="46">
        <v>0</v>
      </c>
      <c r="L31" s="46">
        <v>0</v>
      </c>
      <c r="M31" s="46">
        <v>133200</v>
      </c>
      <c r="N31" s="46">
        <f t="shared" si="4"/>
        <v>2834073</v>
      </c>
      <c r="O31" s="47">
        <f t="shared" si="1"/>
        <v>107.51007169682485</v>
      </c>
      <c r="P31" s="9"/>
    </row>
    <row r="32" spans="1:16">
      <c r="A32" s="12"/>
      <c r="B32" s="44">
        <v>590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1865616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1865616</v>
      </c>
      <c r="O32" s="47">
        <f t="shared" si="1"/>
        <v>70.771822009787186</v>
      </c>
      <c r="P32" s="9"/>
    </row>
    <row r="33" spans="1:119" ht="15.75" thickBot="1">
      <c r="A33" s="12"/>
      <c r="B33" s="44">
        <v>591</v>
      </c>
      <c r="C33" s="20" t="s">
        <v>45</v>
      </c>
      <c r="D33" s="46">
        <v>26354</v>
      </c>
      <c r="E33" s="46">
        <v>83198</v>
      </c>
      <c r="F33" s="46">
        <v>120214</v>
      </c>
      <c r="G33" s="46">
        <v>0</v>
      </c>
      <c r="H33" s="46">
        <v>0</v>
      </c>
      <c r="I33" s="46">
        <v>280813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510579</v>
      </c>
      <c r="O33" s="47">
        <f t="shared" si="1"/>
        <v>19.368726527825196</v>
      </c>
      <c r="P33" s="9"/>
    </row>
    <row r="34" spans="1:119" ht="16.5" thickBot="1">
      <c r="A34" s="14" t="s">
        <v>10</v>
      </c>
      <c r="B34" s="23"/>
      <c r="C34" s="22"/>
      <c r="D34" s="15">
        <f>SUM(D5,D14,D18,D24,D26,D28,D30)</f>
        <v>16477902</v>
      </c>
      <c r="E34" s="15">
        <f t="shared" ref="E34:M34" si="10">SUM(E5,E14,E18,E24,E26,E28,E30)</f>
        <v>6269180</v>
      </c>
      <c r="F34" s="15">
        <f t="shared" si="10"/>
        <v>537215</v>
      </c>
      <c r="G34" s="15">
        <f t="shared" si="10"/>
        <v>4055730</v>
      </c>
      <c r="H34" s="15">
        <f t="shared" si="10"/>
        <v>0</v>
      </c>
      <c r="I34" s="15">
        <f t="shared" si="10"/>
        <v>11258736</v>
      </c>
      <c r="J34" s="15">
        <f t="shared" si="10"/>
        <v>0</v>
      </c>
      <c r="K34" s="15">
        <f t="shared" si="10"/>
        <v>102638</v>
      </c>
      <c r="L34" s="15">
        <f t="shared" si="10"/>
        <v>0</v>
      </c>
      <c r="M34" s="15">
        <f t="shared" si="10"/>
        <v>696282</v>
      </c>
      <c r="N34" s="15">
        <f t="shared" si="4"/>
        <v>39397683</v>
      </c>
      <c r="O34" s="37">
        <f t="shared" si="1"/>
        <v>1494.5443268464778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0" t="s">
        <v>62</v>
      </c>
      <c r="M36" s="160"/>
      <c r="N36" s="160"/>
      <c r="O36" s="41">
        <v>26361</v>
      </c>
    </row>
    <row r="37" spans="1:119">
      <c r="A37" s="161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9"/>
    </row>
    <row r="38" spans="1:119" ht="15.75" customHeight="1" thickBot="1">
      <c r="A38" s="162" t="s">
        <v>55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3390975</v>
      </c>
      <c r="E5" s="26">
        <f t="shared" si="0"/>
        <v>1609444</v>
      </c>
      <c r="F5" s="26">
        <f t="shared" si="0"/>
        <v>999227</v>
      </c>
      <c r="G5" s="26">
        <f t="shared" si="0"/>
        <v>0</v>
      </c>
      <c r="H5" s="26">
        <f t="shared" si="0"/>
        <v>0</v>
      </c>
      <c r="I5" s="26">
        <f t="shared" si="0"/>
        <v>2917162</v>
      </c>
      <c r="J5" s="26">
        <f t="shared" si="0"/>
        <v>0</v>
      </c>
      <c r="K5" s="26">
        <f t="shared" si="0"/>
        <v>84021</v>
      </c>
      <c r="L5" s="26">
        <f t="shared" si="0"/>
        <v>0</v>
      </c>
      <c r="M5" s="26">
        <f t="shared" si="0"/>
        <v>0</v>
      </c>
      <c r="N5" s="27">
        <f>SUM(D5:M5)</f>
        <v>9000829</v>
      </c>
      <c r="O5" s="32">
        <f t="shared" ref="O5:O38" si="1">(N5/O$40)</f>
        <v>341.96379316895252</v>
      </c>
      <c r="P5" s="6"/>
    </row>
    <row r="6" spans="1:133">
      <c r="A6" s="12"/>
      <c r="B6" s="44">
        <v>511</v>
      </c>
      <c r="C6" s="20" t="s">
        <v>19</v>
      </c>
      <c r="D6" s="46">
        <v>67380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67380</v>
      </c>
      <c r="O6" s="47">
        <f t="shared" si="1"/>
        <v>2.5599331332396185</v>
      </c>
      <c r="P6" s="9"/>
    </row>
    <row r="7" spans="1:133">
      <c r="A7" s="12"/>
      <c r="B7" s="44">
        <v>512</v>
      </c>
      <c r="C7" s="20" t="s">
        <v>20</v>
      </c>
      <c r="D7" s="46">
        <v>277107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277107</v>
      </c>
      <c r="O7" s="47">
        <f t="shared" si="1"/>
        <v>10.527981459670984</v>
      </c>
      <c r="P7" s="9"/>
    </row>
    <row r="8" spans="1:133">
      <c r="A8" s="12"/>
      <c r="B8" s="44">
        <v>513</v>
      </c>
      <c r="C8" s="20" t="s">
        <v>21</v>
      </c>
      <c r="D8" s="46">
        <v>1113097</v>
      </c>
      <c r="E8" s="46">
        <v>0</v>
      </c>
      <c r="F8" s="46">
        <v>0</v>
      </c>
      <c r="G8" s="46">
        <v>0</v>
      </c>
      <c r="H8" s="46">
        <v>0</v>
      </c>
      <c r="I8" s="46">
        <v>2917162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4030259</v>
      </c>
      <c r="O8" s="47">
        <f t="shared" si="1"/>
        <v>153.11952433418182</v>
      </c>
      <c r="P8" s="9"/>
    </row>
    <row r="9" spans="1:133">
      <c r="A9" s="12"/>
      <c r="B9" s="44">
        <v>514</v>
      </c>
      <c r="C9" s="20" t="s">
        <v>22</v>
      </c>
      <c r="D9" s="46">
        <v>230402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230402</v>
      </c>
      <c r="O9" s="47">
        <f t="shared" si="1"/>
        <v>8.753542798525892</v>
      </c>
      <c r="P9" s="9"/>
    </row>
    <row r="10" spans="1:133">
      <c r="A10" s="12"/>
      <c r="B10" s="44">
        <v>515</v>
      </c>
      <c r="C10" s="20" t="s">
        <v>23</v>
      </c>
      <c r="D10" s="46">
        <v>684965</v>
      </c>
      <c r="E10" s="46">
        <v>55506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740471</v>
      </c>
      <c r="O10" s="47">
        <f t="shared" si="1"/>
        <v>28.13232779909578</v>
      </c>
      <c r="P10" s="9"/>
    </row>
    <row r="11" spans="1:133">
      <c r="A11" s="12"/>
      <c r="B11" s="44">
        <v>517</v>
      </c>
      <c r="C11" s="20" t="s">
        <v>50</v>
      </c>
      <c r="D11" s="46">
        <v>437540</v>
      </c>
      <c r="E11" s="46">
        <v>1286259</v>
      </c>
      <c r="F11" s="46">
        <v>885970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2609769</v>
      </c>
      <c r="O11" s="47">
        <f t="shared" si="1"/>
        <v>99.151589985182937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267679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84021</v>
      </c>
      <c r="L12" s="46">
        <v>0</v>
      </c>
      <c r="M12" s="46">
        <v>0</v>
      </c>
      <c r="N12" s="46">
        <f t="shared" si="2"/>
        <v>351700</v>
      </c>
      <c r="O12" s="47">
        <f t="shared" si="1"/>
        <v>13.361954333042057</v>
      </c>
      <c r="P12" s="9"/>
    </row>
    <row r="13" spans="1:133">
      <c r="A13" s="12"/>
      <c r="B13" s="44">
        <v>519</v>
      </c>
      <c r="C13" s="20" t="s">
        <v>25</v>
      </c>
      <c r="D13" s="46">
        <v>580484</v>
      </c>
      <c r="E13" s="46">
        <v>0</v>
      </c>
      <c r="F13" s="46">
        <v>113257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693741</v>
      </c>
      <c r="O13" s="47">
        <f t="shared" si="1"/>
        <v>26.35693932601345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SUM(D15:D18)</f>
        <v>9230538</v>
      </c>
      <c r="E14" s="31">
        <f t="shared" si="3"/>
        <v>188014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8" si="4">SUM(D14:M14)</f>
        <v>9418552</v>
      </c>
      <c r="O14" s="43">
        <f t="shared" si="1"/>
        <v>357.83412484328102</v>
      </c>
      <c r="P14" s="10"/>
    </row>
    <row r="15" spans="1:133">
      <c r="A15" s="12"/>
      <c r="B15" s="44">
        <v>521</v>
      </c>
      <c r="C15" s="20" t="s">
        <v>27</v>
      </c>
      <c r="D15" s="46">
        <v>5302436</v>
      </c>
      <c r="E15" s="46">
        <v>30685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5333121</v>
      </c>
      <c r="O15" s="47">
        <f t="shared" si="1"/>
        <v>202.61847954105087</v>
      </c>
      <c r="P15" s="9"/>
    </row>
    <row r="16" spans="1:133">
      <c r="A16" s="12"/>
      <c r="B16" s="44">
        <v>522</v>
      </c>
      <c r="C16" s="20" t="s">
        <v>28</v>
      </c>
      <c r="D16" s="46">
        <v>3764064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3764064</v>
      </c>
      <c r="O16" s="47">
        <f t="shared" si="1"/>
        <v>143.0061167888758</v>
      </c>
      <c r="P16" s="9"/>
    </row>
    <row r="17" spans="1:16">
      <c r="A17" s="12"/>
      <c r="B17" s="44">
        <v>524</v>
      </c>
      <c r="C17" s="20" t="s">
        <v>29</v>
      </c>
      <c r="D17" s="46">
        <v>128816</v>
      </c>
      <c r="E17" s="46">
        <v>157329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286145</v>
      </c>
      <c r="O17" s="47">
        <f t="shared" si="1"/>
        <v>10.871357471220698</v>
      </c>
      <c r="P17" s="9"/>
    </row>
    <row r="18" spans="1:16">
      <c r="A18" s="12"/>
      <c r="B18" s="44">
        <v>526</v>
      </c>
      <c r="C18" s="20" t="s">
        <v>30</v>
      </c>
      <c r="D18" s="46">
        <v>35222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35222</v>
      </c>
      <c r="O18" s="47">
        <f t="shared" si="1"/>
        <v>1.3381710421336575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SUM(D20:D24)</f>
        <v>56022</v>
      </c>
      <c r="E19" s="31">
        <f t="shared" si="5"/>
        <v>2408418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4812635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7277075</v>
      </c>
      <c r="O19" s="43">
        <f t="shared" si="1"/>
        <v>276.47410812659092</v>
      </c>
      <c r="P19" s="10"/>
    </row>
    <row r="20" spans="1:16">
      <c r="A20" s="12"/>
      <c r="B20" s="44">
        <v>533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923734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923734</v>
      </c>
      <c r="O20" s="47">
        <f t="shared" si="1"/>
        <v>35.094943201246153</v>
      </c>
      <c r="P20" s="9"/>
    </row>
    <row r="21" spans="1:16">
      <c r="A21" s="12"/>
      <c r="B21" s="44">
        <v>534</v>
      </c>
      <c r="C21" s="20" t="s">
        <v>33</v>
      </c>
      <c r="D21" s="46">
        <v>0</v>
      </c>
      <c r="E21" s="46">
        <v>1406719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1406719</v>
      </c>
      <c r="O21" s="47">
        <f t="shared" si="1"/>
        <v>53.444739941491584</v>
      </c>
      <c r="P21" s="9"/>
    </row>
    <row r="22" spans="1:16">
      <c r="A22" s="12"/>
      <c r="B22" s="44">
        <v>535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2338944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2338944</v>
      </c>
      <c r="O22" s="47">
        <f t="shared" si="1"/>
        <v>88.862277269100716</v>
      </c>
      <c r="P22" s="9"/>
    </row>
    <row r="23" spans="1:16">
      <c r="A23" s="12"/>
      <c r="B23" s="44">
        <v>536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1549957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1549957</v>
      </c>
      <c r="O23" s="47">
        <f t="shared" si="1"/>
        <v>58.886706432126438</v>
      </c>
      <c r="P23" s="9"/>
    </row>
    <row r="24" spans="1:16">
      <c r="A24" s="12"/>
      <c r="B24" s="44">
        <v>539</v>
      </c>
      <c r="C24" s="20" t="s">
        <v>36</v>
      </c>
      <c r="D24" s="46">
        <v>56022</v>
      </c>
      <c r="E24" s="46">
        <v>1001699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1057721</v>
      </c>
      <c r="O24" s="47">
        <f t="shared" si="1"/>
        <v>40.185441282626037</v>
      </c>
      <c r="P24" s="9"/>
    </row>
    <row r="25" spans="1:16" ht="15.75">
      <c r="A25" s="28" t="s">
        <v>37</v>
      </c>
      <c r="B25" s="29"/>
      <c r="C25" s="30"/>
      <c r="D25" s="31">
        <f t="shared" ref="D25:M25" si="6">SUM(D26:D26)</f>
        <v>1041902</v>
      </c>
      <c r="E25" s="31">
        <f t="shared" si="6"/>
        <v>767981</v>
      </c>
      <c r="F25" s="31">
        <f t="shared" si="6"/>
        <v>0</v>
      </c>
      <c r="G25" s="31">
        <f t="shared" si="6"/>
        <v>771714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2581597</v>
      </c>
      <c r="O25" s="43">
        <f t="shared" si="1"/>
        <v>98.081265909349952</v>
      </c>
      <c r="P25" s="10"/>
    </row>
    <row r="26" spans="1:16">
      <c r="A26" s="12"/>
      <c r="B26" s="44">
        <v>541</v>
      </c>
      <c r="C26" s="20" t="s">
        <v>38</v>
      </c>
      <c r="D26" s="46">
        <v>1041902</v>
      </c>
      <c r="E26" s="46">
        <v>767981</v>
      </c>
      <c r="F26" s="46">
        <v>0</v>
      </c>
      <c r="G26" s="46">
        <v>771714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2581597</v>
      </c>
      <c r="O26" s="47">
        <f t="shared" si="1"/>
        <v>98.081265909349952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SUM(D28:D28)</f>
        <v>0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162118</v>
      </c>
      <c r="N27" s="31">
        <f t="shared" si="4"/>
        <v>162118</v>
      </c>
      <c r="O27" s="43">
        <f t="shared" si="1"/>
        <v>6.159264465635804</v>
      </c>
      <c r="P27" s="10"/>
    </row>
    <row r="28" spans="1:16">
      <c r="A28" s="13"/>
      <c r="B28" s="45">
        <v>559</v>
      </c>
      <c r="C28" s="21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162118</v>
      </c>
      <c r="N28" s="46">
        <f t="shared" si="4"/>
        <v>162118</v>
      </c>
      <c r="O28" s="47">
        <f t="shared" si="1"/>
        <v>6.159264465635804</v>
      </c>
      <c r="P28" s="9"/>
    </row>
    <row r="29" spans="1:16" ht="15.75">
      <c r="A29" s="28" t="s">
        <v>41</v>
      </c>
      <c r="B29" s="29"/>
      <c r="C29" s="30"/>
      <c r="D29" s="31">
        <f t="shared" ref="D29:M29" si="8">SUM(D30:D30)</f>
        <v>1230126</v>
      </c>
      <c r="E29" s="31">
        <f t="shared" si="8"/>
        <v>8665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1238791</v>
      </c>
      <c r="O29" s="43">
        <f t="shared" si="1"/>
        <v>47.064739181642032</v>
      </c>
      <c r="P29" s="9"/>
    </row>
    <row r="30" spans="1:16">
      <c r="A30" s="12"/>
      <c r="B30" s="44">
        <v>572</v>
      </c>
      <c r="C30" s="20" t="s">
        <v>42</v>
      </c>
      <c r="D30" s="46">
        <v>1230126</v>
      </c>
      <c r="E30" s="46">
        <v>8665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1238791</v>
      </c>
      <c r="O30" s="47">
        <f t="shared" si="1"/>
        <v>47.064739181642032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SUM(D32:D37)</f>
        <v>6850387</v>
      </c>
      <c r="E31" s="31">
        <f t="shared" si="9"/>
        <v>310060</v>
      </c>
      <c r="F31" s="31">
        <f t="shared" si="9"/>
        <v>3099250</v>
      </c>
      <c r="G31" s="31">
        <f t="shared" si="9"/>
        <v>39250</v>
      </c>
      <c r="H31" s="31">
        <f t="shared" si="9"/>
        <v>0</v>
      </c>
      <c r="I31" s="31">
        <f t="shared" si="9"/>
        <v>3558902</v>
      </c>
      <c r="J31" s="31">
        <f t="shared" si="9"/>
        <v>1027319</v>
      </c>
      <c r="K31" s="31">
        <f t="shared" si="9"/>
        <v>0</v>
      </c>
      <c r="L31" s="31">
        <f t="shared" si="9"/>
        <v>0</v>
      </c>
      <c r="M31" s="31">
        <f t="shared" si="9"/>
        <v>388851</v>
      </c>
      <c r="N31" s="31">
        <f t="shared" si="4"/>
        <v>15274019</v>
      </c>
      <c r="O31" s="43">
        <f t="shared" si="1"/>
        <v>580.2978230310398</v>
      </c>
      <c r="P31" s="9"/>
    </row>
    <row r="32" spans="1:16">
      <c r="A32" s="12"/>
      <c r="B32" s="44">
        <v>581</v>
      </c>
      <c r="C32" s="20" t="s">
        <v>43</v>
      </c>
      <c r="D32" s="46">
        <v>1545387</v>
      </c>
      <c r="E32" s="46">
        <v>310060</v>
      </c>
      <c r="F32" s="46">
        <v>0</v>
      </c>
      <c r="G32" s="46">
        <v>0</v>
      </c>
      <c r="H32" s="46">
        <v>0</v>
      </c>
      <c r="I32" s="46">
        <v>981201</v>
      </c>
      <c r="J32" s="46">
        <v>1027319</v>
      </c>
      <c r="K32" s="46">
        <v>0</v>
      </c>
      <c r="L32" s="46">
        <v>0</v>
      </c>
      <c r="M32" s="46">
        <v>388851</v>
      </c>
      <c r="N32" s="46">
        <f t="shared" si="4"/>
        <v>4252818</v>
      </c>
      <c r="O32" s="47">
        <f t="shared" si="1"/>
        <v>161.57509213175791</v>
      </c>
      <c r="P32" s="9"/>
    </row>
    <row r="33" spans="1:119">
      <c r="A33" s="12"/>
      <c r="B33" s="44">
        <v>585</v>
      </c>
      <c r="C33" s="20" t="s">
        <v>57</v>
      </c>
      <c r="D33" s="46">
        <v>0</v>
      </c>
      <c r="E33" s="46">
        <v>0</v>
      </c>
      <c r="F33" s="46">
        <v>37250</v>
      </c>
      <c r="G33" s="46">
        <v>39250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76500</v>
      </c>
      <c r="O33" s="47">
        <f t="shared" si="1"/>
        <v>2.9064245279434671</v>
      </c>
      <c r="P33" s="9"/>
    </row>
    <row r="34" spans="1:119">
      <c r="A34" s="12"/>
      <c r="B34" s="44">
        <v>590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2178402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2178402</v>
      </c>
      <c r="O34" s="47">
        <f t="shared" si="1"/>
        <v>82.762888947988301</v>
      </c>
      <c r="P34" s="9"/>
    </row>
    <row r="35" spans="1:119">
      <c r="A35" s="12"/>
      <c r="B35" s="44">
        <v>591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399299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399299</v>
      </c>
      <c r="O35" s="47">
        <f t="shared" si="1"/>
        <v>15.170358269062726</v>
      </c>
      <c r="P35" s="9"/>
    </row>
    <row r="36" spans="1:119">
      <c r="A36" s="12"/>
      <c r="B36" s="44">
        <v>592</v>
      </c>
      <c r="C36" s="20" t="s">
        <v>58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0</v>
      </c>
      <c r="O36" s="47">
        <f t="shared" si="1"/>
        <v>0</v>
      </c>
      <c r="P36" s="9"/>
    </row>
    <row r="37" spans="1:119" ht="15.75" thickBot="1">
      <c r="A37" s="12"/>
      <c r="B37" s="44">
        <v>593</v>
      </c>
      <c r="C37" s="20" t="s">
        <v>59</v>
      </c>
      <c r="D37" s="46">
        <v>5305000</v>
      </c>
      <c r="E37" s="46">
        <v>0</v>
      </c>
      <c r="F37" s="46">
        <v>3062000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8367000</v>
      </c>
      <c r="O37" s="47">
        <f t="shared" si="1"/>
        <v>317.88305915428742</v>
      </c>
      <c r="P37" s="9"/>
    </row>
    <row r="38" spans="1:119" ht="16.5" thickBot="1">
      <c r="A38" s="14" t="s">
        <v>10</v>
      </c>
      <c r="B38" s="23"/>
      <c r="C38" s="22"/>
      <c r="D38" s="15">
        <f>SUM(D5,D14,D19,D25,D27,D29,D31)</f>
        <v>21799950</v>
      </c>
      <c r="E38" s="15">
        <f t="shared" ref="E38:M38" si="10">SUM(E5,E14,E19,E25,E27,E29,E31)</f>
        <v>5292582</v>
      </c>
      <c r="F38" s="15">
        <f t="shared" si="10"/>
        <v>4098477</v>
      </c>
      <c r="G38" s="15">
        <f t="shared" si="10"/>
        <v>810964</v>
      </c>
      <c r="H38" s="15">
        <f t="shared" si="10"/>
        <v>0</v>
      </c>
      <c r="I38" s="15">
        <f t="shared" si="10"/>
        <v>11288699</v>
      </c>
      <c r="J38" s="15">
        <f t="shared" si="10"/>
        <v>1027319</v>
      </c>
      <c r="K38" s="15">
        <f t="shared" si="10"/>
        <v>84021</v>
      </c>
      <c r="L38" s="15">
        <f t="shared" si="10"/>
        <v>0</v>
      </c>
      <c r="M38" s="15">
        <f t="shared" si="10"/>
        <v>550969</v>
      </c>
      <c r="N38" s="15">
        <f t="shared" si="4"/>
        <v>44952981</v>
      </c>
      <c r="O38" s="37">
        <f t="shared" si="1"/>
        <v>1707.8751187264922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0" t="s">
        <v>60</v>
      </c>
      <c r="M40" s="160"/>
      <c r="N40" s="160"/>
      <c r="O40" s="41">
        <v>26321</v>
      </c>
    </row>
    <row r="41" spans="1:119">
      <c r="A41" s="161"/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9"/>
    </row>
    <row r="42" spans="1:119" ht="15.75" customHeight="1" thickBot="1">
      <c r="A42" s="162" t="s">
        <v>55</v>
      </c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2925139</v>
      </c>
      <c r="E5" s="26">
        <f t="shared" ref="E5:M5" si="0">SUM(E6:E13)</f>
        <v>1284642</v>
      </c>
      <c r="F5" s="26">
        <f t="shared" si="0"/>
        <v>846120</v>
      </c>
      <c r="G5" s="26">
        <f t="shared" si="0"/>
        <v>0</v>
      </c>
      <c r="H5" s="26">
        <f t="shared" si="0"/>
        <v>0</v>
      </c>
      <c r="I5" s="26">
        <f t="shared" si="0"/>
        <v>3051816</v>
      </c>
      <c r="J5" s="26">
        <f t="shared" si="0"/>
        <v>25000</v>
      </c>
      <c r="K5" s="26">
        <f t="shared" si="0"/>
        <v>66599</v>
      </c>
      <c r="L5" s="26">
        <f t="shared" si="0"/>
        <v>0</v>
      </c>
      <c r="M5" s="26">
        <f t="shared" si="0"/>
        <v>214987</v>
      </c>
      <c r="N5" s="27">
        <f>SUM(D5:M5)</f>
        <v>8414303</v>
      </c>
      <c r="O5" s="32">
        <f t="shared" ref="O5:O37" si="1">(N5/O$39)</f>
        <v>320.65481498418507</v>
      </c>
      <c r="P5" s="6"/>
    </row>
    <row r="6" spans="1:133">
      <c r="A6" s="12"/>
      <c r="B6" s="44">
        <v>511</v>
      </c>
      <c r="C6" s="20" t="s">
        <v>19</v>
      </c>
      <c r="D6" s="46">
        <v>64170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64170</v>
      </c>
      <c r="O6" s="47">
        <f t="shared" si="1"/>
        <v>2.4454098548073624</v>
      </c>
      <c r="P6" s="9"/>
    </row>
    <row r="7" spans="1:133">
      <c r="A7" s="12"/>
      <c r="B7" s="44">
        <v>512</v>
      </c>
      <c r="C7" s="20" t="s">
        <v>20</v>
      </c>
      <c r="D7" s="46">
        <v>258625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258625</v>
      </c>
      <c r="O7" s="47">
        <f t="shared" si="1"/>
        <v>9.8557600701192793</v>
      </c>
      <c r="P7" s="9"/>
    </row>
    <row r="8" spans="1:133">
      <c r="A8" s="12"/>
      <c r="B8" s="44">
        <v>513</v>
      </c>
      <c r="C8" s="20" t="s">
        <v>21</v>
      </c>
      <c r="D8" s="46">
        <v>1157259</v>
      </c>
      <c r="E8" s="46">
        <v>0</v>
      </c>
      <c r="F8" s="46">
        <v>0</v>
      </c>
      <c r="G8" s="46">
        <v>0</v>
      </c>
      <c r="H8" s="46">
        <v>0</v>
      </c>
      <c r="I8" s="46">
        <v>3051816</v>
      </c>
      <c r="J8" s="46">
        <v>25000</v>
      </c>
      <c r="K8" s="46">
        <v>0</v>
      </c>
      <c r="L8" s="46">
        <v>0</v>
      </c>
      <c r="M8" s="46">
        <v>0</v>
      </c>
      <c r="N8" s="46">
        <f t="shared" si="2"/>
        <v>4234075</v>
      </c>
      <c r="O8" s="47">
        <f t="shared" si="1"/>
        <v>161.35341640943562</v>
      </c>
      <c r="P8" s="9"/>
    </row>
    <row r="9" spans="1:133">
      <c r="A9" s="12"/>
      <c r="B9" s="44">
        <v>514</v>
      </c>
      <c r="C9" s="20" t="s">
        <v>22</v>
      </c>
      <c r="D9" s="46">
        <v>99384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99384</v>
      </c>
      <c r="O9" s="47">
        <f t="shared" si="1"/>
        <v>3.7873556647993598</v>
      </c>
      <c r="P9" s="9"/>
    </row>
    <row r="10" spans="1:133">
      <c r="A10" s="12"/>
      <c r="B10" s="44">
        <v>515</v>
      </c>
      <c r="C10" s="20" t="s">
        <v>23</v>
      </c>
      <c r="D10" s="46">
        <v>667478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214987</v>
      </c>
      <c r="N10" s="46">
        <f t="shared" si="2"/>
        <v>882465</v>
      </c>
      <c r="O10" s="47">
        <f t="shared" si="1"/>
        <v>33.629244312335658</v>
      </c>
      <c r="P10" s="9"/>
    </row>
    <row r="11" spans="1:133">
      <c r="A11" s="12"/>
      <c r="B11" s="44">
        <v>517</v>
      </c>
      <c r="C11" s="20" t="s">
        <v>50</v>
      </c>
      <c r="D11" s="46">
        <v>177896</v>
      </c>
      <c r="E11" s="46">
        <v>1284642</v>
      </c>
      <c r="F11" s="46">
        <v>846120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2308658</v>
      </c>
      <c r="O11" s="47">
        <f t="shared" si="1"/>
        <v>87.979040432910338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66599</v>
      </c>
      <c r="L12" s="46">
        <v>0</v>
      </c>
      <c r="M12" s="46">
        <v>0</v>
      </c>
      <c r="N12" s="46">
        <f t="shared" si="2"/>
        <v>66599</v>
      </c>
      <c r="O12" s="47">
        <f t="shared" si="1"/>
        <v>2.5379749247360999</v>
      </c>
      <c r="P12" s="9"/>
    </row>
    <row r="13" spans="1:133">
      <c r="A13" s="12"/>
      <c r="B13" s="44">
        <v>519</v>
      </c>
      <c r="C13" s="20" t="s">
        <v>25</v>
      </c>
      <c r="D13" s="46">
        <v>500327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500327</v>
      </c>
      <c r="O13" s="47">
        <f t="shared" si="1"/>
        <v>19.066613315041348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SUM(D15:D19)</f>
        <v>9609597</v>
      </c>
      <c r="E14" s="31">
        <f t="shared" si="3"/>
        <v>501077</v>
      </c>
      <c r="F14" s="31">
        <f t="shared" si="3"/>
        <v>0</v>
      </c>
      <c r="G14" s="31">
        <f t="shared" si="3"/>
        <v>111279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7" si="4">SUM(D14:M14)</f>
        <v>10221953</v>
      </c>
      <c r="O14" s="43">
        <f t="shared" si="1"/>
        <v>389.54129034716664</v>
      </c>
      <c r="P14" s="10"/>
    </row>
    <row r="15" spans="1:133">
      <c r="A15" s="12"/>
      <c r="B15" s="44">
        <v>521</v>
      </c>
      <c r="C15" s="20" t="s">
        <v>27</v>
      </c>
      <c r="D15" s="46">
        <v>5372775</v>
      </c>
      <c r="E15" s="46">
        <v>44912</v>
      </c>
      <c r="F15" s="46">
        <v>0</v>
      </c>
      <c r="G15" s="46">
        <v>111279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5528966</v>
      </c>
      <c r="O15" s="47">
        <f t="shared" si="1"/>
        <v>210.69951602454174</v>
      </c>
      <c r="P15" s="9"/>
    </row>
    <row r="16" spans="1:133">
      <c r="A16" s="12"/>
      <c r="B16" s="44">
        <v>522</v>
      </c>
      <c r="C16" s="20" t="s">
        <v>28</v>
      </c>
      <c r="D16" s="46">
        <v>3775949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3775949</v>
      </c>
      <c r="O16" s="47">
        <f t="shared" si="1"/>
        <v>143.89501162303267</v>
      </c>
      <c r="P16" s="9"/>
    </row>
    <row r="17" spans="1:16">
      <c r="A17" s="12"/>
      <c r="B17" s="44">
        <v>524</v>
      </c>
      <c r="C17" s="20" t="s">
        <v>29</v>
      </c>
      <c r="D17" s="46">
        <v>404507</v>
      </c>
      <c r="E17" s="46">
        <v>175902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580409</v>
      </c>
      <c r="O17" s="47">
        <f t="shared" si="1"/>
        <v>22.118402499904729</v>
      </c>
      <c r="P17" s="9"/>
    </row>
    <row r="18" spans="1:16">
      <c r="A18" s="12"/>
      <c r="B18" s="44">
        <v>526</v>
      </c>
      <c r="C18" s="20" t="s">
        <v>30</v>
      </c>
      <c r="D18" s="46">
        <v>56366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56366</v>
      </c>
      <c r="O18" s="47">
        <f t="shared" si="1"/>
        <v>2.1480126519568614</v>
      </c>
      <c r="P18" s="9"/>
    </row>
    <row r="19" spans="1:16">
      <c r="A19" s="12"/>
      <c r="B19" s="44">
        <v>529</v>
      </c>
      <c r="C19" s="20" t="s">
        <v>51</v>
      </c>
      <c r="D19" s="46">
        <v>0</v>
      </c>
      <c r="E19" s="46">
        <v>280263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280263</v>
      </c>
      <c r="O19" s="47">
        <f t="shared" si="1"/>
        <v>10.680347547730651</v>
      </c>
      <c r="P19" s="9"/>
    </row>
    <row r="20" spans="1:16" ht="15.75">
      <c r="A20" s="28" t="s">
        <v>31</v>
      </c>
      <c r="B20" s="29"/>
      <c r="C20" s="30"/>
      <c r="D20" s="31">
        <f>SUM(D21:D26)</f>
        <v>25633</v>
      </c>
      <c r="E20" s="31">
        <f t="shared" ref="E20:M20" si="5">SUM(E21:E26)</f>
        <v>2439928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5324270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7789831</v>
      </c>
      <c r="O20" s="43">
        <f t="shared" si="1"/>
        <v>296.85724629396748</v>
      </c>
      <c r="P20" s="10"/>
    </row>
    <row r="21" spans="1:16">
      <c r="A21" s="12"/>
      <c r="B21" s="44">
        <v>531</v>
      </c>
      <c r="C21" s="20" t="s">
        <v>52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1004614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1004614</v>
      </c>
      <c r="O21" s="47">
        <f t="shared" si="1"/>
        <v>38.284135513128312</v>
      </c>
      <c r="P21" s="9"/>
    </row>
    <row r="22" spans="1:16">
      <c r="A22" s="12"/>
      <c r="B22" s="44">
        <v>534</v>
      </c>
      <c r="C22" s="20" t="s">
        <v>33</v>
      </c>
      <c r="D22" s="46">
        <v>0</v>
      </c>
      <c r="E22" s="46">
        <v>1379251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1379251</v>
      </c>
      <c r="O22" s="47">
        <f t="shared" si="1"/>
        <v>52.560916123623336</v>
      </c>
      <c r="P22" s="9"/>
    </row>
    <row r="23" spans="1:16">
      <c r="A23" s="12"/>
      <c r="B23" s="44">
        <v>535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3249396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3249396</v>
      </c>
      <c r="O23" s="47">
        <f t="shared" si="1"/>
        <v>123.8289699325483</v>
      </c>
      <c r="P23" s="9"/>
    </row>
    <row r="24" spans="1:16">
      <c r="A24" s="12"/>
      <c r="B24" s="44">
        <v>536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1070260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1070260</v>
      </c>
      <c r="O24" s="47">
        <f t="shared" si="1"/>
        <v>40.785793224343585</v>
      </c>
      <c r="P24" s="9"/>
    </row>
    <row r="25" spans="1:16">
      <c r="A25" s="12"/>
      <c r="B25" s="44">
        <v>538</v>
      </c>
      <c r="C25" s="20" t="s">
        <v>53</v>
      </c>
      <c r="D25" s="46">
        <v>0</v>
      </c>
      <c r="E25" s="46">
        <v>1060677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1060677</v>
      </c>
      <c r="O25" s="47">
        <f t="shared" si="1"/>
        <v>40.420601349033952</v>
      </c>
      <c r="P25" s="9"/>
    </row>
    <row r="26" spans="1:16">
      <c r="A26" s="12"/>
      <c r="B26" s="44">
        <v>539</v>
      </c>
      <c r="C26" s="20" t="s">
        <v>36</v>
      </c>
      <c r="D26" s="46">
        <v>25633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25633</v>
      </c>
      <c r="O26" s="47">
        <f t="shared" si="1"/>
        <v>0.97683015128996609</v>
      </c>
      <c r="P26" s="9"/>
    </row>
    <row r="27" spans="1:16" ht="15.75">
      <c r="A27" s="28" t="s">
        <v>37</v>
      </c>
      <c r="B27" s="29"/>
      <c r="C27" s="30"/>
      <c r="D27" s="31">
        <f t="shared" ref="D27:M27" si="6">SUM(D28:D28)</f>
        <v>882268</v>
      </c>
      <c r="E27" s="31">
        <f t="shared" si="6"/>
        <v>1114404</v>
      </c>
      <c r="F27" s="31">
        <f t="shared" si="6"/>
        <v>0</v>
      </c>
      <c r="G27" s="31">
        <f t="shared" si="6"/>
        <v>87562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si="4"/>
        <v>2084234</v>
      </c>
      <c r="O27" s="43">
        <f t="shared" si="1"/>
        <v>79.426622461034256</v>
      </c>
      <c r="P27" s="10"/>
    </row>
    <row r="28" spans="1:16">
      <c r="A28" s="12"/>
      <c r="B28" s="44">
        <v>541</v>
      </c>
      <c r="C28" s="20" t="s">
        <v>38</v>
      </c>
      <c r="D28" s="46">
        <v>882268</v>
      </c>
      <c r="E28" s="46">
        <v>1114404</v>
      </c>
      <c r="F28" s="46">
        <v>0</v>
      </c>
      <c r="G28" s="46">
        <v>87562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2084234</v>
      </c>
      <c r="O28" s="47">
        <f t="shared" si="1"/>
        <v>79.426622461034256</v>
      </c>
      <c r="P28" s="9"/>
    </row>
    <row r="29" spans="1:16" ht="15.75">
      <c r="A29" s="28" t="s">
        <v>39</v>
      </c>
      <c r="B29" s="29"/>
      <c r="C29" s="30"/>
      <c r="D29" s="31">
        <f t="shared" ref="D29:M29" si="7">SUM(D30:D30)</f>
        <v>0</v>
      </c>
      <c r="E29" s="31">
        <f t="shared" si="7"/>
        <v>22</v>
      </c>
      <c r="F29" s="31">
        <f t="shared" si="7"/>
        <v>0</v>
      </c>
      <c r="G29" s="31">
        <f t="shared" si="7"/>
        <v>10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4"/>
        <v>32</v>
      </c>
      <c r="O29" s="43">
        <f t="shared" si="1"/>
        <v>1.2194657215807325E-3</v>
      </c>
      <c r="P29" s="10"/>
    </row>
    <row r="30" spans="1:16">
      <c r="A30" s="13"/>
      <c r="B30" s="45">
        <v>559</v>
      </c>
      <c r="C30" s="21" t="s">
        <v>40</v>
      </c>
      <c r="D30" s="46">
        <v>0</v>
      </c>
      <c r="E30" s="46">
        <v>22</v>
      </c>
      <c r="F30" s="46">
        <v>0</v>
      </c>
      <c r="G30" s="46">
        <v>10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32</v>
      </c>
      <c r="O30" s="47">
        <f t="shared" si="1"/>
        <v>1.2194657215807325E-3</v>
      </c>
      <c r="P30" s="9"/>
    </row>
    <row r="31" spans="1:16" ht="15.75">
      <c r="A31" s="28" t="s">
        <v>41</v>
      </c>
      <c r="B31" s="29"/>
      <c r="C31" s="30"/>
      <c r="D31" s="31">
        <f t="shared" ref="D31:M31" si="8">SUM(D32:D32)</f>
        <v>1370239</v>
      </c>
      <c r="E31" s="31">
        <f t="shared" si="8"/>
        <v>156105</v>
      </c>
      <c r="F31" s="31">
        <f t="shared" si="8"/>
        <v>0</v>
      </c>
      <c r="G31" s="31">
        <f t="shared" si="8"/>
        <v>541622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4"/>
        <v>2067966</v>
      </c>
      <c r="O31" s="43">
        <f t="shared" si="1"/>
        <v>78.806676574825659</v>
      </c>
      <c r="P31" s="9"/>
    </row>
    <row r="32" spans="1:16">
      <c r="A32" s="12"/>
      <c r="B32" s="44">
        <v>572</v>
      </c>
      <c r="C32" s="20" t="s">
        <v>42</v>
      </c>
      <c r="D32" s="46">
        <v>1370239</v>
      </c>
      <c r="E32" s="46">
        <v>156105</v>
      </c>
      <c r="F32" s="46">
        <v>0</v>
      </c>
      <c r="G32" s="46">
        <v>541622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2067966</v>
      </c>
      <c r="O32" s="47">
        <f t="shared" si="1"/>
        <v>78.806676574825659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SUM(D34:D36)</f>
        <v>1054432</v>
      </c>
      <c r="E33" s="31">
        <f t="shared" si="9"/>
        <v>299580</v>
      </c>
      <c r="F33" s="31">
        <f t="shared" si="9"/>
        <v>0</v>
      </c>
      <c r="G33" s="31">
        <f t="shared" si="9"/>
        <v>391489</v>
      </c>
      <c r="H33" s="31">
        <f t="shared" si="9"/>
        <v>0</v>
      </c>
      <c r="I33" s="31">
        <f t="shared" si="9"/>
        <v>3324224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385198</v>
      </c>
      <c r="N33" s="31">
        <f t="shared" si="4"/>
        <v>5454923</v>
      </c>
      <c r="O33" s="43">
        <f t="shared" si="1"/>
        <v>207.87786288632293</v>
      </c>
      <c r="P33" s="9"/>
    </row>
    <row r="34" spans="1:119">
      <c r="A34" s="12"/>
      <c r="B34" s="44">
        <v>581</v>
      </c>
      <c r="C34" s="20" t="s">
        <v>43</v>
      </c>
      <c r="D34" s="46">
        <v>1054432</v>
      </c>
      <c r="E34" s="46">
        <v>299580</v>
      </c>
      <c r="F34" s="46">
        <v>0</v>
      </c>
      <c r="G34" s="46">
        <v>391489</v>
      </c>
      <c r="H34" s="46">
        <v>0</v>
      </c>
      <c r="I34" s="46">
        <v>1011739</v>
      </c>
      <c r="J34" s="46">
        <v>0</v>
      </c>
      <c r="K34" s="46">
        <v>0</v>
      </c>
      <c r="L34" s="46">
        <v>0</v>
      </c>
      <c r="M34" s="46">
        <v>385198</v>
      </c>
      <c r="N34" s="46">
        <f t="shared" si="4"/>
        <v>3142438</v>
      </c>
      <c r="O34" s="47">
        <f t="shared" si="1"/>
        <v>119.7529819747723</v>
      </c>
      <c r="P34" s="9"/>
    </row>
    <row r="35" spans="1:119">
      <c r="A35" s="12"/>
      <c r="B35" s="44">
        <v>590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1909333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1909333</v>
      </c>
      <c r="O35" s="47">
        <f t="shared" si="1"/>
        <v>72.761442018215774</v>
      </c>
      <c r="P35" s="9"/>
    </row>
    <row r="36" spans="1:119" ht="15.75" thickBot="1">
      <c r="A36" s="12"/>
      <c r="B36" s="44">
        <v>591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403152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403152</v>
      </c>
      <c r="O36" s="47">
        <f t="shared" si="1"/>
        <v>15.363438893334857</v>
      </c>
      <c r="P36" s="9"/>
    </row>
    <row r="37" spans="1:119" ht="16.5" thickBot="1">
      <c r="A37" s="14" t="s">
        <v>10</v>
      </c>
      <c r="B37" s="23"/>
      <c r="C37" s="22"/>
      <c r="D37" s="15">
        <f>SUM(D5,D14,D20,D27,D29,D31,D33)</f>
        <v>15867308</v>
      </c>
      <c r="E37" s="15">
        <f t="shared" ref="E37:M37" si="10">SUM(E5,E14,E20,E27,E29,E31,E33)</f>
        <v>5795758</v>
      </c>
      <c r="F37" s="15">
        <f t="shared" si="10"/>
        <v>846120</v>
      </c>
      <c r="G37" s="15">
        <f t="shared" si="10"/>
        <v>1131962</v>
      </c>
      <c r="H37" s="15">
        <f t="shared" si="10"/>
        <v>0</v>
      </c>
      <c r="I37" s="15">
        <f t="shared" si="10"/>
        <v>11700310</v>
      </c>
      <c r="J37" s="15">
        <f t="shared" si="10"/>
        <v>25000</v>
      </c>
      <c r="K37" s="15">
        <f t="shared" si="10"/>
        <v>66599</v>
      </c>
      <c r="L37" s="15">
        <f t="shared" si="10"/>
        <v>0</v>
      </c>
      <c r="M37" s="15">
        <f t="shared" si="10"/>
        <v>600185</v>
      </c>
      <c r="N37" s="15">
        <f t="shared" si="4"/>
        <v>36033242</v>
      </c>
      <c r="O37" s="37">
        <f t="shared" si="1"/>
        <v>1373.1657330132236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0" t="s">
        <v>54</v>
      </c>
      <c r="M39" s="160"/>
      <c r="N39" s="160"/>
      <c r="O39" s="41">
        <v>26241</v>
      </c>
    </row>
    <row r="40" spans="1:119">
      <c r="A40" s="161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9"/>
    </row>
    <row r="41" spans="1:119" ht="15.75" customHeight="1" thickBot="1">
      <c r="A41" s="162" t="s">
        <v>55</v>
      </c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3152782</v>
      </c>
      <c r="E5" s="26">
        <f t="shared" ref="E5:M5" si="0">SUM(E6:E12)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3386269</v>
      </c>
      <c r="J5" s="26">
        <f t="shared" si="0"/>
        <v>0</v>
      </c>
      <c r="K5" s="26">
        <f t="shared" si="0"/>
        <v>60184</v>
      </c>
      <c r="L5" s="26">
        <f t="shared" si="0"/>
        <v>0</v>
      </c>
      <c r="M5" s="26">
        <f t="shared" si="0"/>
        <v>207190</v>
      </c>
      <c r="N5" s="27">
        <f>SUM(D5:M5)</f>
        <v>6806425</v>
      </c>
      <c r="O5" s="32">
        <f t="shared" ref="O5:O34" si="1">(N5/O$36)</f>
        <v>275.87649967574578</v>
      </c>
      <c r="P5" s="6"/>
    </row>
    <row r="6" spans="1:133">
      <c r="A6" s="12"/>
      <c r="B6" s="44">
        <v>511</v>
      </c>
      <c r="C6" s="20" t="s">
        <v>19</v>
      </c>
      <c r="D6" s="46">
        <v>76965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76965</v>
      </c>
      <c r="O6" s="47">
        <f t="shared" si="1"/>
        <v>3.1195282101167314</v>
      </c>
      <c r="P6" s="9"/>
    </row>
    <row r="7" spans="1:133">
      <c r="A7" s="12"/>
      <c r="B7" s="44">
        <v>512</v>
      </c>
      <c r="C7" s="20" t="s">
        <v>20</v>
      </c>
      <c r="D7" s="46">
        <v>304818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304818</v>
      </c>
      <c r="O7" s="47">
        <f t="shared" si="1"/>
        <v>12.354815175097276</v>
      </c>
      <c r="P7" s="9"/>
    </row>
    <row r="8" spans="1:133">
      <c r="A8" s="12"/>
      <c r="B8" s="44">
        <v>513</v>
      </c>
      <c r="C8" s="20" t="s">
        <v>21</v>
      </c>
      <c r="D8" s="46">
        <v>1420032</v>
      </c>
      <c r="E8" s="46">
        <v>0</v>
      </c>
      <c r="F8" s="46">
        <v>0</v>
      </c>
      <c r="G8" s="46">
        <v>0</v>
      </c>
      <c r="H8" s="46">
        <v>0</v>
      </c>
      <c r="I8" s="46">
        <v>3386269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4806301</v>
      </c>
      <c r="O8" s="47">
        <f t="shared" si="1"/>
        <v>194.80791990920881</v>
      </c>
      <c r="P8" s="9"/>
    </row>
    <row r="9" spans="1:133">
      <c r="A9" s="12"/>
      <c r="B9" s="44">
        <v>514</v>
      </c>
      <c r="C9" s="20" t="s">
        <v>22</v>
      </c>
      <c r="D9" s="46">
        <v>152318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152318</v>
      </c>
      <c r="O9" s="47">
        <f t="shared" si="1"/>
        <v>6.1737191958495456</v>
      </c>
      <c r="P9" s="9"/>
    </row>
    <row r="10" spans="1:133">
      <c r="A10" s="12"/>
      <c r="B10" s="44">
        <v>515</v>
      </c>
      <c r="C10" s="20" t="s">
        <v>23</v>
      </c>
      <c r="D10" s="46">
        <v>619021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619021</v>
      </c>
      <c r="O10" s="47">
        <f t="shared" si="1"/>
        <v>25.090021076523996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60184</v>
      </c>
      <c r="L11" s="46">
        <v>0</v>
      </c>
      <c r="M11" s="46">
        <v>0</v>
      </c>
      <c r="N11" s="46">
        <f t="shared" si="2"/>
        <v>60184</v>
      </c>
      <c r="O11" s="47">
        <f t="shared" si="1"/>
        <v>2.4393644617380028</v>
      </c>
      <c r="P11" s="9"/>
    </row>
    <row r="12" spans="1:133">
      <c r="A12" s="12"/>
      <c r="B12" s="44">
        <v>519</v>
      </c>
      <c r="C12" s="20" t="s">
        <v>25</v>
      </c>
      <c r="D12" s="46">
        <v>579628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207190</v>
      </c>
      <c r="N12" s="46">
        <f t="shared" si="2"/>
        <v>786818</v>
      </c>
      <c r="O12" s="47">
        <f t="shared" si="1"/>
        <v>31.891131647211413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9989530</v>
      </c>
      <c r="E13" s="31">
        <f t="shared" si="3"/>
        <v>299285</v>
      </c>
      <c r="F13" s="31">
        <f t="shared" si="3"/>
        <v>0</v>
      </c>
      <c r="G13" s="31">
        <f t="shared" si="3"/>
        <v>60480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4" si="4">SUM(D13:M13)</f>
        <v>10349295</v>
      </c>
      <c r="O13" s="43">
        <f t="shared" si="1"/>
        <v>419.47531614785993</v>
      </c>
      <c r="P13" s="10"/>
    </row>
    <row r="14" spans="1:133">
      <c r="A14" s="12"/>
      <c r="B14" s="44">
        <v>521</v>
      </c>
      <c r="C14" s="20" t="s">
        <v>27</v>
      </c>
      <c r="D14" s="46">
        <v>5552965</v>
      </c>
      <c r="E14" s="46">
        <v>299285</v>
      </c>
      <c r="F14" s="46">
        <v>0</v>
      </c>
      <c r="G14" s="46">
        <v>60480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5912730</v>
      </c>
      <c r="O14" s="47">
        <f t="shared" si="1"/>
        <v>239.65345330739299</v>
      </c>
      <c r="P14" s="9"/>
    </row>
    <row r="15" spans="1:133">
      <c r="A15" s="12"/>
      <c r="B15" s="44">
        <v>522</v>
      </c>
      <c r="C15" s="20" t="s">
        <v>28</v>
      </c>
      <c r="D15" s="46">
        <v>4012570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4012570</v>
      </c>
      <c r="O15" s="47">
        <f t="shared" si="1"/>
        <v>162.63659208819715</v>
      </c>
      <c r="P15" s="9"/>
    </row>
    <row r="16" spans="1:133">
      <c r="A16" s="12"/>
      <c r="B16" s="44">
        <v>524</v>
      </c>
      <c r="C16" s="20" t="s">
        <v>29</v>
      </c>
      <c r="D16" s="46">
        <v>371928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371928</v>
      </c>
      <c r="O16" s="47">
        <f t="shared" si="1"/>
        <v>15.074902723735409</v>
      </c>
      <c r="P16" s="9"/>
    </row>
    <row r="17" spans="1:16">
      <c r="A17" s="12"/>
      <c r="B17" s="44">
        <v>526</v>
      </c>
      <c r="C17" s="20" t="s">
        <v>30</v>
      </c>
      <c r="D17" s="46">
        <v>52067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52067</v>
      </c>
      <c r="O17" s="47">
        <f t="shared" si="1"/>
        <v>2.1103680285343711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34631</v>
      </c>
      <c r="E18" s="31">
        <f t="shared" si="5"/>
        <v>4688136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5566012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10288779</v>
      </c>
      <c r="O18" s="43">
        <f t="shared" si="1"/>
        <v>417.02249513618676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965553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965553</v>
      </c>
      <c r="O19" s="47">
        <f t="shared" si="1"/>
        <v>39.135578793774322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1336448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1336448</v>
      </c>
      <c r="O20" s="47">
        <f t="shared" si="1"/>
        <v>54.168612191958495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3367184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3367184</v>
      </c>
      <c r="O21" s="47">
        <f t="shared" si="1"/>
        <v>136.47795071335926</v>
      </c>
      <c r="P21" s="9"/>
    </row>
    <row r="22" spans="1:16">
      <c r="A22" s="12"/>
      <c r="B22" s="44">
        <v>536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1233275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1233275</v>
      </c>
      <c r="O22" s="47">
        <f t="shared" si="1"/>
        <v>49.98682717250324</v>
      </c>
      <c r="P22" s="9"/>
    </row>
    <row r="23" spans="1:16">
      <c r="A23" s="12"/>
      <c r="B23" s="44">
        <v>539</v>
      </c>
      <c r="C23" s="20" t="s">
        <v>36</v>
      </c>
      <c r="D23" s="46">
        <v>34631</v>
      </c>
      <c r="E23" s="46">
        <v>3351688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3386319</v>
      </c>
      <c r="O23" s="47">
        <f t="shared" si="1"/>
        <v>137.25352626459144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1654913</v>
      </c>
      <c r="E24" s="31">
        <f t="shared" si="6"/>
        <v>4411602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6066515</v>
      </c>
      <c r="O24" s="43">
        <f t="shared" si="1"/>
        <v>245.88663261997405</v>
      </c>
      <c r="P24" s="10"/>
    </row>
    <row r="25" spans="1:16">
      <c r="A25" s="12"/>
      <c r="B25" s="44">
        <v>541</v>
      </c>
      <c r="C25" s="20" t="s">
        <v>38</v>
      </c>
      <c r="D25" s="46">
        <v>1654913</v>
      </c>
      <c r="E25" s="46">
        <v>4411602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6066515</v>
      </c>
      <c r="O25" s="47">
        <f t="shared" si="1"/>
        <v>245.88663261997405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SUM(D27:D27)</f>
        <v>0</v>
      </c>
      <c r="E26" s="31">
        <f t="shared" si="7"/>
        <v>7792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7792</v>
      </c>
      <c r="O26" s="43">
        <f t="shared" si="1"/>
        <v>0.31582360570687418</v>
      </c>
      <c r="P26" s="10"/>
    </row>
    <row r="27" spans="1:16">
      <c r="A27" s="13"/>
      <c r="B27" s="45">
        <v>559</v>
      </c>
      <c r="C27" s="21" t="s">
        <v>40</v>
      </c>
      <c r="D27" s="46">
        <v>0</v>
      </c>
      <c r="E27" s="46">
        <v>7792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7792</v>
      </c>
      <c r="O27" s="47">
        <f t="shared" si="1"/>
        <v>0.31582360570687418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SUM(D29:D29)</f>
        <v>1769531</v>
      </c>
      <c r="E28" s="31">
        <f t="shared" si="8"/>
        <v>213384</v>
      </c>
      <c r="F28" s="31">
        <f t="shared" si="8"/>
        <v>0</v>
      </c>
      <c r="G28" s="31">
        <f t="shared" si="8"/>
        <v>39984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2022899</v>
      </c>
      <c r="O28" s="43">
        <f t="shared" si="1"/>
        <v>81.991690985732816</v>
      </c>
      <c r="P28" s="9"/>
    </row>
    <row r="29" spans="1:16">
      <c r="A29" s="12"/>
      <c r="B29" s="44">
        <v>572</v>
      </c>
      <c r="C29" s="20" t="s">
        <v>42</v>
      </c>
      <c r="D29" s="46">
        <v>1769531</v>
      </c>
      <c r="E29" s="46">
        <v>213384</v>
      </c>
      <c r="F29" s="46">
        <v>0</v>
      </c>
      <c r="G29" s="46">
        <v>39984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2022899</v>
      </c>
      <c r="O29" s="47">
        <f t="shared" si="1"/>
        <v>81.991690985732816</v>
      </c>
      <c r="P29" s="9"/>
    </row>
    <row r="30" spans="1:16" ht="15.75">
      <c r="A30" s="28" t="s">
        <v>46</v>
      </c>
      <c r="B30" s="29"/>
      <c r="C30" s="30"/>
      <c r="D30" s="31">
        <f t="shared" ref="D30:M30" si="9">SUM(D31:D33)</f>
        <v>885985</v>
      </c>
      <c r="E30" s="31">
        <f t="shared" si="9"/>
        <v>1658368</v>
      </c>
      <c r="F30" s="31">
        <f t="shared" si="9"/>
        <v>3775486</v>
      </c>
      <c r="G30" s="31">
        <f t="shared" si="9"/>
        <v>1044193</v>
      </c>
      <c r="H30" s="31">
        <f t="shared" si="9"/>
        <v>0</v>
      </c>
      <c r="I30" s="31">
        <f t="shared" si="9"/>
        <v>3335457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326149</v>
      </c>
      <c r="N30" s="31">
        <f t="shared" si="4"/>
        <v>11025638</v>
      </c>
      <c r="O30" s="43">
        <f t="shared" si="1"/>
        <v>446.88869974059662</v>
      </c>
      <c r="P30" s="9"/>
    </row>
    <row r="31" spans="1:16">
      <c r="A31" s="12"/>
      <c r="B31" s="44">
        <v>581</v>
      </c>
      <c r="C31" s="20" t="s">
        <v>43</v>
      </c>
      <c r="D31" s="46">
        <v>758227</v>
      </c>
      <c r="E31" s="46">
        <v>453026</v>
      </c>
      <c r="F31" s="46">
        <v>0</v>
      </c>
      <c r="G31" s="46">
        <v>0</v>
      </c>
      <c r="H31" s="46">
        <v>0</v>
      </c>
      <c r="I31" s="46">
        <v>931490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2142743</v>
      </c>
      <c r="O31" s="47">
        <f t="shared" si="1"/>
        <v>86.849181258106356</v>
      </c>
      <c r="P31" s="9"/>
    </row>
    <row r="32" spans="1:16">
      <c r="A32" s="12"/>
      <c r="B32" s="44">
        <v>590</v>
      </c>
      <c r="C32" s="20" t="s">
        <v>44</v>
      </c>
      <c r="D32" s="46">
        <v>121967</v>
      </c>
      <c r="E32" s="46">
        <v>1009114</v>
      </c>
      <c r="F32" s="46">
        <v>3375000</v>
      </c>
      <c r="G32" s="46">
        <v>1044193</v>
      </c>
      <c r="H32" s="46">
        <v>0</v>
      </c>
      <c r="I32" s="46">
        <v>1955467</v>
      </c>
      <c r="J32" s="46">
        <v>0</v>
      </c>
      <c r="K32" s="46">
        <v>0</v>
      </c>
      <c r="L32" s="46">
        <v>0</v>
      </c>
      <c r="M32" s="46">
        <v>1718</v>
      </c>
      <c r="N32" s="46">
        <f t="shared" si="4"/>
        <v>7507459</v>
      </c>
      <c r="O32" s="47">
        <f t="shared" si="1"/>
        <v>304.29065337224387</v>
      </c>
      <c r="P32" s="9"/>
    </row>
    <row r="33" spans="1:119" ht="15.75" thickBot="1">
      <c r="A33" s="12"/>
      <c r="B33" s="44">
        <v>591</v>
      </c>
      <c r="C33" s="20" t="s">
        <v>45</v>
      </c>
      <c r="D33" s="46">
        <v>5791</v>
      </c>
      <c r="E33" s="46">
        <v>196228</v>
      </c>
      <c r="F33" s="46">
        <v>400486</v>
      </c>
      <c r="G33" s="46">
        <v>0</v>
      </c>
      <c r="H33" s="46">
        <v>0</v>
      </c>
      <c r="I33" s="46">
        <v>448500</v>
      </c>
      <c r="J33" s="46">
        <v>0</v>
      </c>
      <c r="K33" s="46">
        <v>0</v>
      </c>
      <c r="L33" s="46">
        <v>0</v>
      </c>
      <c r="M33" s="46">
        <v>324431</v>
      </c>
      <c r="N33" s="46">
        <f t="shared" si="4"/>
        <v>1375436</v>
      </c>
      <c r="O33" s="47">
        <f t="shared" si="1"/>
        <v>55.748865110246435</v>
      </c>
      <c r="P33" s="9"/>
    </row>
    <row r="34" spans="1:119" ht="16.5" thickBot="1">
      <c r="A34" s="14" t="s">
        <v>10</v>
      </c>
      <c r="B34" s="23"/>
      <c r="C34" s="22"/>
      <c r="D34" s="15">
        <f>SUM(D5,D13,D18,D24,D26,D28,D30)</f>
        <v>17487372</v>
      </c>
      <c r="E34" s="15">
        <f t="shared" ref="E34:M34" si="10">SUM(E5,E13,E18,E24,E26,E28,E30)</f>
        <v>11278567</v>
      </c>
      <c r="F34" s="15">
        <f t="shared" si="10"/>
        <v>3775486</v>
      </c>
      <c r="G34" s="15">
        <f t="shared" si="10"/>
        <v>1144657</v>
      </c>
      <c r="H34" s="15">
        <f t="shared" si="10"/>
        <v>0</v>
      </c>
      <c r="I34" s="15">
        <f t="shared" si="10"/>
        <v>12287738</v>
      </c>
      <c r="J34" s="15">
        <f t="shared" si="10"/>
        <v>0</v>
      </c>
      <c r="K34" s="15">
        <f t="shared" si="10"/>
        <v>60184</v>
      </c>
      <c r="L34" s="15">
        <f t="shared" si="10"/>
        <v>0</v>
      </c>
      <c r="M34" s="15">
        <f t="shared" si="10"/>
        <v>533339</v>
      </c>
      <c r="N34" s="15">
        <f t="shared" si="4"/>
        <v>46567343</v>
      </c>
      <c r="O34" s="37">
        <f t="shared" si="1"/>
        <v>1887.4571579118028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0" t="s">
        <v>47</v>
      </c>
      <c r="M36" s="160"/>
      <c r="N36" s="160"/>
      <c r="O36" s="41">
        <v>24672</v>
      </c>
    </row>
    <row r="37" spans="1:119">
      <c r="A37" s="161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9"/>
    </row>
    <row r="38" spans="1:119" ht="15.75" thickBot="1">
      <c r="A38" s="162" t="s">
        <v>55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</sheetData>
  <mergeCells count="10">
    <mergeCell ref="A38:O38"/>
    <mergeCell ref="A37:O37"/>
    <mergeCell ref="L36:N3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2961110</v>
      </c>
      <c r="E5" s="26">
        <f t="shared" si="0"/>
        <v>690044</v>
      </c>
      <c r="F5" s="26">
        <f t="shared" si="0"/>
        <v>878515</v>
      </c>
      <c r="G5" s="26">
        <f t="shared" si="0"/>
        <v>0</v>
      </c>
      <c r="H5" s="26">
        <f t="shared" si="0"/>
        <v>0</v>
      </c>
      <c r="I5" s="26">
        <f t="shared" si="0"/>
        <v>3529171</v>
      </c>
      <c r="J5" s="26">
        <f t="shared" si="0"/>
        <v>0</v>
      </c>
      <c r="K5" s="26">
        <f t="shared" si="0"/>
        <v>57515</v>
      </c>
      <c r="L5" s="26">
        <f t="shared" si="0"/>
        <v>0</v>
      </c>
      <c r="M5" s="26">
        <f t="shared" si="0"/>
        <v>966025</v>
      </c>
      <c r="N5" s="27">
        <f>SUM(D5:M5)</f>
        <v>9082380</v>
      </c>
      <c r="O5" s="32">
        <f t="shared" ref="O5:O32" si="1">(N5/O$34)</f>
        <v>360.66952585179888</v>
      </c>
      <c r="P5" s="6"/>
    </row>
    <row r="6" spans="1:133">
      <c r="A6" s="12"/>
      <c r="B6" s="44">
        <v>512</v>
      </c>
      <c r="C6" s="20" t="s">
        <v>20</v>
      </c>
      <c r="D6" s="46">
        <v>80172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80172</v>
      </c>
      <c r="O6" s="47">
        <f t="shared" si="1"/>
        <v>3.1837026447462473</v>
      </c>
      <c r="P6" s="9"/>
    </row>
    <row r="7" spans="1:133">
      <c r="A7" s="12"/>
      <c r="B7" s="44">
        <v>513</v>
      </c>
      <c r="C7" s="20" t="s">
        <v>21</v>
      </c>
      <c r="D7" s="46">
        <v>737859</v>
      </c>
      <c r="E7" s="46">
        <v>0</v>
      </c>
      <c r="F7" s="46">
        <v>0</v>
      </c>
      <c r="G7" s="46">
        <v>0</v>
      </c>
      <c r="H7" s="46">
        <v>0</v>
      </c>
      <c r="I7" s="46">
        <v>3031029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3768888</v>
      </c>
      <c r="O7" s="47">
        <f t="shared" si="1"/>
        <v>149.66595187038359</v>
      </c>
      <c r="P7" s="9"/>
    </row>
    <row r="8" spans="1:133">
      <c r="A8" s="12"/>
      <c r="B8" s="44">
        <v>514</v>
      </c>
      <c r="C8" s="20" t="s">
        <v>22</v>
      </c>
      <c r="D8" s="46">
        <v>201204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201204</v>
      </c>
      <c r="O8" s="47">
        <f t="shared" si="1"/>
        <v>7.9899928520371697</v>
      </c>
      <c r="P8" s="9"/>
    </row>
    <row r="9" spans="1:133">
      <c r="A9" s="12"/>
      <c r="B9" s="44">
        <v>515</v>
      </c>
      <c r="C9" s="20" t="s">
        <v>23</v>
      </c>
      <c r="D9" s="46">
        <v>483914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483914</v>
      </c>
      <c r="O9" s="47">
        <f t="shared" si="1"/>
        <v>19.216662695576204</v>
      </c>
      <c r="P9" s="9"/>
    </row>
    <row r="10" spans="1:133">
      <c r="A10" s="12"/>
      <c r="B10" s="44">
        <v>517</v>
      </c>
      <c r="C10" s="20" t="s">
        <v>50</v>
      </c>
      <c r="D10" s="46">
        <v>145959</v>
      </c>
      <c r="E10" s="46">
        <v>690044</v>
      </c>
      <c r="F10" s="46">
        <v>878515</v>
      </c>
      <c r="G10" s="46">
        <v>0</v>
      </c>
      <c r="H10" s="46">
        <v>0</v>
      </c>
      <c r="I10" s="46">
        <v>498142</v>
      </c>
      <c r="J10" s="46">
        <v>0</v>
      </c>
      <c r="K10" s="46">
        <v>0</v>
      </c>
      <c r="L10" s="46">
        <v>0</v>
      </c>
      <c r="M10" s="46">
        <v>318428</v>
      </c>
      <c r="N10" s="46">
        <f t="shared" si="2"/>
        <v>2531088</v>
      </c>
      <c r="O10" s="47">
        <f t="shared" si="1"/>
        <v>100.51179413867048</v>
      </c>
      <c r="P10" s="9"/>
    </row>
    <row r="11" spans="1:133">
      <c r="A11" s="12"/>
      <c r="B11" s="44">
        <v>519</v>
      </c>
      <c r="C11" s="20" t="s">
        <v>25</v>
      </c>
      <c r="D11" s="46">
        <v>1312002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57515</v>
      </c>
      <c r="L11" s="46">
        <v>0</v>
      </c>
      <c r="M11" s="46">
        <v>647597</v>
      </c>
      <c r="N11" s="46">
        <f t="shared" si="2"/>
        <v>2017114</v>
      </c>
      <c r="O11" s="47">
        <f t="shared" si="1"/>
        <v>80.101421650385191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SUM(D13:D17)</f>
        <v>10443119</v>
      </c>
      <c r="E12" s="31">
        <f t="shared" si="3"/>
        <v>379126</v>
      </c>
      <c r="F12" s="31">
        <f t="shared" si="3"/>
        <v>0</v>
      </c>
      <c r="G12" s="31">
        <f t="shared" si="3"/>
        <v>114608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32" si="4">SUM(D12:M12)</f>
        <v>10936853</v>
      </c>
      <c r="O12" s="43">
        <f t="shared" si="1"/>
        <v>434.31232626479232</v>
      </c>
      <c r="P12" s="10"/>
    </row>
    <row r="13" spans="1:133">
      <c r="A13" s="12"/>
      <c r="B13" s="44">
        <v>521</v>
      </c>
      <c r="C13" s="20" t="s">
        <v>27</v>
      </c>
      <c r="D13" s="46">
        <v>5702859</v>
      </c>
      <c r="E13" s="46">
        <v>379126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6081985</v>
      </c>
      <c r="O13" s="47">
        <f t="shared" si="1"/>
        <v>241.52112620125487</v>
      </c>
      <c r="P13" s="9"/>
    </row>
    <row r="14" spans="1:133">
      <c r="A14" s="12"/>
      <c r="B14" s="44">
        <v>522</v>
      </c>
      <c r="C14" s="20" t="s">
        <v>28</v>
      </c>
      <c r="D14" s="46">
        <v>4083322</v>
      </c>
      <c r="E14" s="46">
        <v>0</v>
      </c>
      <c r="F14" s="46">
        <v>0</v>
      </c>
      <c r="G14" s="46">
        <v>114608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4197930</v>
      </c>
      <c r="O14" s="47">
        <f t="shared" si="1"/>
        <v>166.70359780795806</v>
      </c>
      <c r="P14" s="9"/>
    </row>
    <row r="15" spans="1:133">
      <c r="A15" s="12"/>
      <c r="B15" s="44">
        <v>524</v>
      </c>
      <c r="C15" s="20" t="s">
        <v>29</v>
      </c>
      <c r="D15" s="46">
        <v>369834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369834</v>
      </c>
      <c r="O15" s="47">
        <f t="shared" si="1"/>
        <v>14.686442697164642</v>
      </c>
      <c r="P15" s="9"/>
    </row>
    <row r="16" spans="1:133">
      <c r="A16" s="12"/>
      <c r="B16" s="44">
        <v>526</v>
      </c>
      <c r="C16" s="20" t="s">
        <v>30</v>
      </c>
      <c r="D16" s="46">
        <v>52867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52867</v>
      </c>
      <c r="O16" s="47">
        <f t="shared" si="1"/>
        <v>2.0993963942498608</v>
      </c>
      <c r="P16" s="9"/>
    </row>
    <row r="17" spans="1:119">
      <c r="A17" s="12"/>
      <c r="B17" s="44">
        <v>529</v>
      </c>
      <c r="C17" s="20" t="s">
        <v>51</v>
      </c>
      <c r="D17" s="46">
        <v>234237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234237</v>
      </c>
      <c r="O17" s="47">
        <f t="shared" si="1"/>
        <v>9.3017631641648801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SUM(D19:D22)</f>
        <v>137016</v>
      </c>
      <c r="E18" s="31">
        <f t="shared" si="5"/>
        <v>2223826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7082362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9443204</v>
      </c>
      <c r="O18" s="43">
        <f t="shared" si="1"/>
        <v>374.99817329838771</v>
      </c>
      <c r="P18" s="10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2466109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2466109</v>
      </c>
      <c r="O19" s="47">
        <f t="shared" si="1"/>
        <v>97.931419267730917</v>
      </c>
      <c r="P19" s="9"/>
    </row>
    <row r="20" spans="1:119">
      <c r="A20" s="12"/>
      <c r="B20" s="44">
        <v>534</v>
      </c>
      <c r="C20" s="20" t="s">
        <v>33</v>
      </c>
      <c r="D20" s="46">
        <v>0</v>
      </c>
      <c r="E20" s="46">
        <v>1190906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1190906</v>
      </c>
      <c r="O20" s="47">
        <f t="shared" si="1"/>
        <v>47.291954570725125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2636338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2636338</v>
      </c>
      <c r="O21" s="47">
        <f t="shared" si="1"/>
        <v>104.69136684933683</v>
      </c>
      <c r="P21" s="9"/>
    </row>
    <row r="22" spans="1:119">
      <c r="A22" s="12"/>
      <c r="B22" s="44">
        <v>539</v>
      </c>
      <c r="C22" s="20" t="s">
        <v>36</v>
      </c>
      <c r="D22" s="46">
        <v>137016</v>
      </c>
      <c r="E22" s="46">
        <v>1032920</v>
      </c>
      <c r="F22" s="46">
        <v>0</v>
      </c>
      <c r="G22" s="46">
        <v>0</v>
      </c>
      <c r="H22" s="46">
        <v>0</v>
      </c>
      <c r="I22" s="46">
        <v>1979915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3149851</v>
      </c>
      <c r="O22" s="47">
        <f t="shared" si="1"/>
        <v>125.08343261059487</v>
      </c>
      <c r="P22" s="9"/>
    </row>
    <row r="23" spans="1:119" ht="15.75">
      <c r="A23" s="28" t="s">
        <v>37</v>
      </c>
      <c r="B23" s="29"/>
      <c r="C23" s="30"/>
      <c r="D23" s="31">
        <f t="shared" ref="D23:M23" si="6">SUM(D24:D24)</f>
        <v>978196</v>
      </c>
      <c r="E23" s="31">
        <f t="shared" si="6"/>
        <v>5844652</v>
      </c>
      <c r="F23" s="31">
        <f t="shared" si="6"/>
        <v>0</v>
      </c>
      <c r="G23" s="31">
        <f t="shared" si="6"/>
        <v>127776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6950624</v>
      </c>
      <c r="O23" s="43">
        <f t="shared" si="1"/>
        <v>276.01556667460886</v>
      </c>
      <c r="P23" s="10"/>
    </row>
    <row r="24" spans="1:119">
      <c r="A24" s="12"/>
      <c r="B24" s="44">
        <v>541</v>
      </c>
      <c r="C24" s="20" t="s">
        <v>38</v>
      </c>
      <c r="D24" s="46">
        <v>978196</v>
      </c>
      <c r="E24" s="46">
        <v>5844652</v>
      </c>
      <c r="F24" s="46">
        <v>0</v>
      </c>
      <c r="G24" s="46">
        <v>127776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6950624</v>
      </c>
      <c r="O24" s="47">
        <f t="shared" si="1"/>
        <v>276.01556667460886</v>
      </c>
      <c r="P24" s="9"/>
    </row>
    <row r="25" spans="1:119" ht="15.75">
      <c r="A25" s="28" t="s">
        <v>39</v>
      </c>
      <c r="B25" s="29"/>
      <c r="C25" s="30"/>
      <c r="D25" s="31">
        <f t="shared" ref="D25:M25" si="7">SUM(D26:D26)</f>
        <v>0</v>
      </c>
      <c r="E25" s="31">
        <f t="shared" si="7"/>
        <v>315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315</v>
      </c>
      <c r="O25" s="43">
        <f t="shared" si="1"/>
        <v>1.2508934953538241E-2</v>
      </c>
      <c r="P25" s="10"/>
    </row>
    <row r="26" spans="1:119">
      <c r="A26" s="13"/>
      <c r="B26" s="45">
        <v>559</v>
      </c>
      <c r="C26" s="21" t="s">
        <v>40</v>
      </c>
      <c r="D26" s="46">
        <v>0</v>
      </c>
      <c r="E26" s="46">
        <v>315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315</v>
      </c>
      <c r="O26" s="47">
        <f t="shared" si="1"/>
        <v>1.2508934953538241E-2</v>
      </c>
      <c r="P26" s="9"/>
    </row>
    <row r="27" spans="1:119" ht="15.75">
      <c r="A27" s="28" t="s">
        <v>41</v>
      </c>
      <c r="B27" s="29"/>
      <c r="C27" s="30"/>
      <c r="D27" s="31">
        <f t="shared" ref="D27:M27" si="8">SUM(D28:D28)</f>
        <v>1650902</v>
      </c>
      <c r="E27" s="31">
        <f t="shared" si="8"/>
        <v>191141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1842043</v>
      </c>
      <c r="O27" s="43">
        <f t="shared" si="1"/>
        <v>73.149193868636331</v>
      </c>
      <c r="P27" s="9"/>
    </row>
    <row r="28" spans="1:119">
      <c r="A28" s="12"/>
      <c r="B28" s="44">
        <v>572</v>
      </c>
      <c r="C28" s="20" t="s">
        <v>42</v>
      </c>
      <c r="D28" s="46">
        <v>1650902</v>
      </c>
      <c r="E28" s="46">
        <v>191141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1842043</v>
      </c>
      <c r="O28" s="47">
        <f t="shared" si="1"/>
        <v>73.149193868636331</v>
      </c>
      <c r="P28" s="9"/>
    </row>
    <row r="29" spans="1:119" ht="15.75">
      <c r="A29" s="28" t="s">
        <v>46</v>
      </c>
      <c r="B29" s="29"/>
      <c r="C29" s="30"/>
      <c r="D29" s="31">
        <f t="shared" ref="D29:M29" si="9">SUM(D30:D31)</f>
        <v>574407</v>
      </c>
      <c r="E29" s="31">
        <f t="shared" si="9"/>
        <v>210000</v>
      </c>
      <c r="F29" s="31">
        <f t="shared" si="9"/>
        <v>2257000</v>
      </c>
      <c r="G29" s="31">
        <f t="shared" si="9"/>
        <v>0</v>
      </c>
      <c r="H29" s="31">
        <f t="shared" si="9"/>
        <v>0</v>
      </c>
      <c r="I29" s="31">
        <f t="shared" si="9"/>
        <v>866004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3907411</v>
      </c>
      <c r="O29" s="43">
        <f t="shared" si="1"/>
        <v>155.16682551028512</v>
      </c>
      <c r="P29" s="9"/>
    </row>
    <row r="30" spans="1:119">
      <c r="A30" s="12"/>
      <c r="B30" s="44">
        <v>581</v>
      </c>
      <c r="C30" s="20" t="s">
        <v>43</v>
      </c>
      <c r="D30" s="46">
        <v>574407</v>
      </c>
      <c r="E30" s="46">
        <v>210000</v>
      </c>
      <c r="F30" s="46">
        <v>0</v>
      </c>
      <c r="G30" s="46">
        <v>0</v>
      </c>
      <c r="H30" s="46">
        <v>0</v>
      </c>
      <c r="I30" s="46">
        <v>866004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1650411</v>
      </c>
      <c r="O30" s="47">
        <f t="shared" si="1"/>
        <v>65.539313795568262</v>
      </c>
      <c r="P30" s="9"/>
    </row>
    <row r="31" spans="1:119" ht="15.75" thickBot="1">
      <c r="A31" s="12"/>
      <c r="B31" s="44">
        <v>590</v>
      </c>
      <c r="C31" s="20" t="s">
        <v>44</v>
      </c>
      <c r="D31" s="46">
        <v>0</v>
      </c>
      <c r="E31" s="46">
        <v>0</v>
      </c>
      <c r="F31" s="46">
        <v>2257000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2257000</v>
      </c>
      <c r="O31" s="47">
        <f t="shared" si="1"/>
        <v>89.62751171471686</v>
      </c>
      <c r="P31" s="9"/>
    </row>
    <row r="32" spans="1:119" ht="16.5" thickBot="1">
      <c r="A32" s="14" t="s">
        <v>10</v>
      </c>
      <c r="B32" s="23"/>
      <c r="C32" s="22"/>
      <c r="D32" s="15">
        <f>SUM(D5,D12,D18,D23,D25,D27,D29)</f>
        <v>16744750</v>
      </c>
      <c r="E32" s="15">
        <f t="shared" ref="E32:M32" si="10">SUM(E5,E12,E18,E23,E25,E27,E29)</f>
        <v>9539104</v>
      </c>
      <c r="F32" s="15">
        <f t="shared" si="10"/>
        <v>3135515</v>
      </c>
      <c r="G32" s="15">
        <f t="shared" si="10"/>
        <v>242384</v>
      </c>
      <c r="H32" s="15">
        <f t="shared" si="10"/>
        <v>0</v>
      </c>
      <c r="I32" s="15">
        <f t="shared" si="10"/>
        <v>11477537</v>
      </c>
      <c r="J32" s="15">
        <f t="shared" si="10"/>
        <v>0</v>
      </c>
      <c r="K32" s="15">
        <f t="shared" si="10"/>
        <v>57515</v>
      </c>
      <c r="L32" s="15">
        <f t="shared" si="10"/>
        <v>0</v>
      </c>
      <c r="M32" s="15">
        <f t="shared" si="10"/>
        <v>966025</v>
      </c>
      <c r="N32" s="15">
        <f t="shared" si="4"/>
        <v>42162830</v>
      </c>
      <c r="O32" s="37">
        <f t="shared" si="1"/>
        <v>1674.3241204034628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0" t="s">
        <v>67</v>
      </c>
      <c r="M34" s="160"/>
      <c r="N34" s="160"/>
      <c r="O34" s="41">
        <v>25182</v>
      </c>
    </row>
    <row r="35" spans="1:15">
      <c r="A35" s="161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  <row r="36" spans="1:15" ht="15.75" customHeight="1" thickBot="1">
      <c r="A36" s="162" t="s">
        <v>55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8005251</v>
      </c>
      <c r="E5" s="26">
        <f t="shared" si="0"/>
        <v>606511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1176538</v>
      </c>
      <c r="J5" s="26">
        <f t="shared" si="0"/>
        <v>0</v>
      </c>
      <c r="K5" s="26">
        <f t="shared" si="0"/>
        <v>44834</v>
      </c>
      <c r="L5" s="26">
        <f t="shared" si="0"/>
        <v>0</v>
      </c>
      <c r="M5" s="26">
        <f t="shared" si="0"/>
        <v>557847</v>
      </c>
      <c r="N5" s="27">
        <f>SUM(D5:M5)</f>
        <v>10390981</v>
      </c>
      <c r="O5" s="32">
        <f t="shared" ref="O5:O34" si="1">(N5/O$36)</f>
        <v>415.42321992563865</v>
      </c>
      <c r="P5" s="6"/>
    </row>
    <row r="6" spans="1:133">
      <c r="A6" s="12"/>
      <c r="B6" s="44">
        <v>511</v>
      </c>
      <c r="C6" s="20" t="s">
        <v>19</v>
      </c>
      <c r="D6" s="46">
        <v>161420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161420</v>
      </c>
      <c r="O6" s="47">
        <f t="shared" si="1"/>
        <v>6.4534442090113142</v>
      </c>
      <c r="P6" s="9"/>
    </row>
    <row r="7" spans="1:133">
      <c r="A7" s="12"/>
      <c r="B7" s="44">
        <v>512</v>
      </c>
      <c r="C7" s="20" t="s">
        <v>20</v>
      </c>
      <c r="D7" s="46">
        <v>438964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438964</v>
      </c>
      <c r="O7" s="47">
        <f t="shared" si="1"/>
        <v>17.549434294167032</v>
      </c>
      <c r="P7" s="9"/>
    </row>
    <row r="8" spans="1:133">
      <c r="A8" s="12"/>
      <c r="B8" s="44">
        <v>513</v>
      </c>
      <c r="C8" s="20" t="s">
        <v>21</v>
      </c>
      <c r="D8" s="46">
        <v>1626399</v>
      </c>
      <c r="E8" s="46">
        <v>0</v>
      </c>
      <c r="F8" s="46">
        <v>0</v>
      </c>
      <c r="G8" s="46">
        <v>0</v>
      </c>
      <c r="H8" s="46">
        <v>0</v>
      </c>
      <c r="I8" s="46">
        <v>629820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2256219</v>
      </c>
      <c r="O8" s="47">
        <f t="shared" si="1"/>
        <v>90.201855035381598</v>
      </c>
      <c r="P8" s="9"/>
    </row>
    <row r="9" spans="1:133">
      <c r="A9" s="12"/>
      <c r="B9" s="44">
        <v>514</v>
      </c>
      <c r="C9" s="20" t="s">
        <v>22</v>
      </c>
      <c r="D9" s="46">
        <v>202513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202513</v>
      </c>
      <c r="O9" s="47">
        <f t="shared" si="1"/>
        <v>8.0963099188422021</v>
      </c>
      <c r="P9" s="9"/>
    </row>
    <row r="10" spans="1:133">
      <c r="A10" s="12"/>
      <c r="B10" s="44">
        <v>515</v>
      </c>
      <c r="C10" s="20" t="s">
        <v>23</v>
      </c>
      <c r="D10" s="46">
        <v>559995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431681</v>
      </c>
      <c r="N10" s="46">
        <f t="shared" si="2"/>
        <v>991676</v>
      </c>
      <c r="O10" s="47">
        <f t="shared" si="1"/>
        <v>39.646423859593014</v>
      </c>
      <c r="P10" s="9"/>
    </row>
    <row r="11" spans="1:133">
      <c r="A11" s="12"/>
      <c r="B11" s="44">
        <v>517</v>
      </c>
      <c r="C11" s="20" t="s">
        <v>50</v>
      </c>
      <c r="D11" s="46">
        <v>3796925</v>
      </c>
      <c r="E11" s="46">
        <v>606511</v>
      </c>
      <c r="F11" s="46">
        <v>0</v>
      </c>
      <c r="G11" s="46">
        <v>0</v>
      </c>
      <c r="H11" s="46">
        <v>0</v>
      </c>
      <c r="I11" s="46">
        <v>546718</v>
      </c>
      <c r="J11" s="46">
        <v>0</v>
      </c>
      <c r="K11" s="46">
        <v>0</v>
      </c>
      <c r="L11" s="46">
        <v>0</v>
      </c>
      <c r="M11" s="46">
        <v>126166</v>
      </c>
      <c r="N11" s="46">
        <f t="shared" si="2"/>
        <v>5076320</v>
      </c>
      <c r="O11" s="47">
        <f t="shared" si="1"/>
        <v>202.9472674209411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44834</v>
      </c>
      <c r="L12" s="46">
        <v>0</v>
      </c>
      <c r="M12" s="46">
        <v>0</v>
      </c>
      <c r="N12" s="46">
        <f t="shared" si="2"/>
        <v>44834</v>
      </c>
      <c r="O12" s="47">
        <f t="shared" si="1"/>
        <v>1.7924279374725143</v>
      </c>
      <c r="P12" s="9"/>
    </row>
    <row r="13" spans="1:133">
      <c r="A13" s="12"/>
      <c r="B13" s="44">
        <v>519</v>
      </c>
      <c r="C13" s="20" t="s">
        <v>25</v>
      </c>
      <c r="D13" s="46">
        <v>1219035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1219035</v>
      </c>
      <c r="O13" s="47">
        <f t="shared" si="1"/>
        <v>48.736057250229884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SUM(D15:D18)</f>
        <v>10823690</v>
      </c>
      <c r="E14" s="31">
        <f t="shared" si="3"/>
        <v>419771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11243461</v>
      </c>
      <c r="O14" s="43">
        <f t="shared" si="1"/>
        <v>449.50469755727022</v>
      </c>
      <c r="P14" s="10"/>
    </row>
    <row r="15" spans="1:133">
      <c r="A15" s="12"/>
      <c r="B15" s="44">
        <v>521</v>
      </c>
      <c r="C15" s="20" t="s">
        <v>27</v>
      </c>
      <c r="D15" s="46">
        <v>5313870</v>
      </c>
      <c r="E15" s="46">
        <v>37488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5351358</v>
      </c>
      <c r="O15" s="47">
        <f t="shared" si="1"/>
        <v>213.94306960380601</v>
      </c>
      <c r="P15" s="9"/>
    </row>
    <row r="16" spans="1:133">
      <c r="A16" s="12"/>
      <c r="B16" s="44">
        <v>522</v>
      </c>
      <c r="C16" s="20" t="s">
        <v>28</v>
      </c>
      <c r="D16" s="46">
        <v>4321806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4321806</v>
      </c>
      <c r="O16" s="47">
        <f t="shared" si="1"/>
        <v>172.78239315555911</v>
      </c>
      <c r="P16" s="9"/>
    </row>
    <row r="17" spans="1:16">
      <c r="A17" s="12"/>
      <c r="B17" s="44">
        <v>524</v>
      </c>
      <c r="C17" s="20" t="s">
        <v>29</v>
      </c>
      <c r="D17" s="46">
        <v>438217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438217</v>
      </c>
      <c r="O17" s="47">
        <f t="shared" si="1"/>
        <v>17.519569823691679</v>
      </c>
      <c r="P17" s="9"/>
    </row>
    <row r="18" spans="1:16">
      <c r="A18" s="12"/>
      <c r="B18" s="44">
        <v>529</v>
      </c>
      <c r="C18" s="20" t="s">
        <v>51</v>
      </c>
      <c r="D18" s="46">
        <v>749797</v>
      </c>
      <c r="E18" s="46">
        <v>382283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1132080</v>
      </c>
      <c r="O18" s="47">
        <f t="shared" si="1"/>
        <v>45.259664974213408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SUM(D20:D24)</f>
        <v>1257483</v>
      </c>
      <c r="E19" s="31">
        <f t="shared" si="5"/>
        <v>663432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7964287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9885202</v>
      </c>
      <c r="O19" s="43">
        <f t="shared" si="1"/>
        <v>395.20257466117619</v>
      </c>
      <c r="P19" s="10"/>
    </row>
    <row r="20" spans="1:16">
      <c r="A20" s="12"/>
      <c r="B20" s="44">
        <v>533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948600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948600</v>
      </c>
      <c r="O20" s="47">
        <f t="shared" si="1"/>
        <v>37.924279374725145</v>
      </c>
      <c r="P20" s="9"/>
    </row>
    <row r="21" spans="1:16">
      <c r="A21" s="12"/>
      <c r="B21" s="44">
        <v>534</v>
      </c>
      <c r="C21" s="20" t="s">
        <v>33</v>
      </c>
      <c r="D21" s="46">
        <v>1138203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1138203</v>
      </c>
      <c r="O21" s="47">
        <f t="shared" si="1"/>
        <v>45.504457682005359</v>
      </c>
      <c r="P21" s="9"/>
    </row>
    <row r="22" spans="1:16">
      <c r="A22" s="12"/>
      <c r="B22" s="44">
        <v>535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2316897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2316897</v>
      </c>
      <c r="O22" s="47">
        <f t="shared" si="1"/>
        <v>92.627713588933759</v>
      </c>
      <c r="P22" s="9"/>
    </row>
    <row r="23" spans="1:16">
      <c r="A23" s="12"/>
      <c r="B23" s="44">
        <v>536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4442510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4442510</v>
      </c>
      <c r="O23" s="47">
        <f t="shared" si="1"/>
        <v>177.60804381721505</v>
      </c>
      <c r="P23" s="9"/>
    </row>
    <row r="24" spans="1:16">
      <c r="A24" s="12"/>
      <c r="B24" s="44">
        <v>539</v>
      </c>
      <c r="C24" s="20" t="s">
        <v>36</v>
      </c>
      <c r="D24" s="46">
        <v>119280</v>
      </c>
      <c r="E24" s="46">
        <v>663432</v>
      </c>
      <c r="F24" s="46">
        <v>0</v>
      </c>
      <c r="G24" s="46">
        <v>0</v>
      </c>
      <c r="H24" s="46">
        <v>0</v>
      </c>
      <c r="I24" s="46">
        <v>256280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1038992</v>
      </c>
      <c r="O24" s="47">
        <f t="shared" si="1"/>
        <v>41.538080198296889</v>
      </c>
      <c r="P24" s="9"/>
    </row>
    <row r="25" spans="1:16" ht="15.75">
      <c r="A25" s="28" t="s">
        <v>37</v>
      </c>
      <c r="B25" s="29"/>
      <c r="C25" s="30"/>
      <c r="D25" s="31">
        <f t="shared" ref="D25:M25" si="6">SUM(D26:D26)</f>
        <v>1174210</v>
      </c>
      <c r="E25" s="31">
        <f t="shared" si="6"/>
        <v>3374342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4548552</v>
      </c>
      <c r="O25" s="43">
        <f t="shared" si="1"/>
        <v>181.84751928996923</v>
      </c>
      <c r="P25" s="10"/>
    </row>
    <row r="26" spans="1:16">
      <c r="A26" s="12"/>
      <c r="B26" s="44">
        <v>541</v>
      </c>
      <c r="C26" s="20" t="s">
        <v>38</v>
      </c>
      <c r="D26" s="46">
        <v>1174210</v>
      </c>
      <c r="E26" s="46">
        <v>3374342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4548552</v>
      </c>
      <c r="O26" s="47">
        <f t="shared" si="1"/>
        <v>181.84751928996923</v>
      </c>
      <c r="P26" s="9"/>
    </row>
    <row r="27" spans="1:16" ht="15.75">
      <c r="A27" s="28" t="s">
        <v>82</v>
      </c>
      <c r="B27" s="29"/>
      <c r="C27" s="30"/>
      <c r="D27" s="31">
        <f t="shared" ref="D27:M27" si="7">SUM(D28:D28)</f>
        <v>81958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81958</v>
      </c>
      <c r="O27" s="43">
        <f t="shared" si="1"/>
        <v>3.2766161595970096</v>
      </c>
      <c r="P27" s="10"/>
    </row>
    <row r="28" spans="1:16">
      <c r="A28" s="12"/>
      <c r="B28" s="44">
        <v>562</v>
      </c>
      <c r="C28" s="20" t="s">
        <v>83</v>
      </c>
      <c r="D28" s="46">
        <v>81958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81958</v>
      </c>
      <c r="O28" s="47">
        <f t="shared" si="1"/>
        <v>3.2766161595970096</v>
      </c>
      <c r="P28" s="9"/>
    </row>
    <row r="29" spans="1:16" ht="15.75">
      <c r="A29" s="28" t="s">
        <v>41</v>
      </c>
      <c r="B29" s="29"/>
      <c r="C29" s="30"/>
      <c r="D29" s="31">
        <f t="shared" ref="D29:M29" si="8">SUM(D30:D31)</f>
        <v>2184044</v>
      </c>
      <c r="E29" s="31">
        <f t="shared" si="8"/>
        <v>169205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2353249</v>
      </c>
      <c r="O29" s="43">
        <f t="shared" si="1"/>
        <v>94.081037860312634</v>
      </c>
      <c r="P29" s="9"/>
    </row>
    <row r="30" spans="1:16">
      <c r="A30" s="12"/>
      <c r="B30" s="44">
        <v>572</v>
      </c>
      <c r="C30" s="20" t="s">
        <v>42</v>
      </c>
      <c r="D30" s="46">
        <v>2027407</v>
      </c>
      <c r="E30" s="46">
        <v>169205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2196612</v>
      </c>
      <c r="O30" s="47">
        <f t="shared" si="1"/>
        <v>87.818814216607365</v>
      </c>
      <c r="P30" s="9"/>
    </row>
    <row r="31" spans="1:16">
      <c r="A31" s="12"/>
      <c r="B31" s="44">
        <v>579</v>
      </c>
      <c r="C31" s="20" t="s">
        <v>64</v>
      </c>
      <c r="D31" s="46">
        <v>156637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156637</v>
      </c>
      <c r="O31" s="47">
        <f t="shared" si="1"/>
        <v>6.2622236437052736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SUM(D33:D33)</f>
        <v>0</v>
      </c>
      <c r="E32" s="31">
        <f t="shared" si="9"/>
        <v>0</v>
      </c>
      <c r="F32" s="31">
        <f t="shared" si="9"/>
        <v>93000</v>
      </c>
      <c r="G32" s="31">
        <f t="shared" si="9"/>
        <v>0</v>
      </c>
      <c r="H32" s="31">
        <f t="shared" si="9"/>
        <v>0</v>
      </c>
      <c r="I32" s="31">
        <f t="shared" si="9"/>
        <v>1920000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2013000</v>
      </c>
      <c r="O32" s="43">
        <f t="shared" si="1"/>
        <v>80.478151361292134</v>
      </c>
      <c r="P32" s="9"/>
    </row>
    <row r="33" spans="1:119" ht="15.75" thickBot="1">
      <c r="A33" s="12"/>
      <c r="B33" s="44">
        <v>581</v>
      </c>
      <c r="C33" s="20" t="s">
        <v>43</v>
      </c>
      <c r="D33" s="46">
        <v>0</v>
      </c>
      <c r="E33" s="46">
        <v>0</v>
      </c>
      <c r="F33" s="46">
        <v>93000</v>
      </c>
      <c r="G33" s="46">
        <v>0</v>
      </c>
      <c r="H33" s="46">
        <v>0</v>
      </c>
      <c r="I33" s="46">
        <v>1920000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2013000</v>
      </c>
      <c r="O33" s="47">
        <f t="shared" si="1"/>
        <v>80.478151361292134</v>
      </c>
      <c r="P33" s="9"/>
    </row>
    <row r="34" spans="1:119" ht="16.5" thickBot="1">
      <c r="A34" s="14" t="s">
        <v>10</v>
      </c>
      <c r="B34" s="23"/>
      <c r="C34" s="22"/>
      <c r="D34" s="15">
        <f>SUM(D5,D14,D19,D25,D27,D29,D32)</f>
        <v>23526636</v>
      </c>
      <c r="E34" s="15">
        <f t="shared" ref="E34:M34" si="10">SUM(E5,E14,E19,E25,E27,E29,E32)</f>
        <v>5233261</v>
      </c>
      <c r="F34" s="15">
        <f t="shared" si="10"/>
        <v>93000</v>
      </c>
      <c r="G34" s="15">
        <f t="shared" si="10"/>
        <v>0</v>
      </c>
      <c r="H34" s="15">
        <f t="shared" si="10"/>
        <v>0</v>
      </c>
      <c r="I34" s="15">
        <f t="shared" si="10"/>
        <v>11060825</v>
      </c>
      <c r="J34" s="15">
        <f t="shared" si="10"/>
        <v>0</v>
      </c>
      <c r="K34" s="15">
        <f t="shared" si="10"/>
        <v>44834</v>
      </c>
      <c r="L34" s="15">
        <f t="shared" si="10"/>
        <v>0</v>
      </c>
      <c r="M34" s="15">
        <f t="shared" si="10"/>
        <v>557847</v>
      </c>
      <c r="N34" s="15">
        <f t="shared" si="4"/>
        <v>40516403</v>
      </c>
      <c r="O34" s="37">
        <f t="shared" si="1"/>
        <v>1619.8138168152561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0" t="s">
        <v>84</v>
      </c>
      <c r="M36" s="160"/>
      <c r="N36" s="160"/>
      <c r="O36" s="41">
        <v>25013</v>
      </c>
    </row>
    <row r="37" spans="1:119">
      <c r="A37" s="161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9"/>
    </row>
    <row r="38" spans="1:119" ht="15.75" customHeight="1" thickBot="1">
      <c r="A38" s="162" t="s">
        <v>55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103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5"/>
      <c r="O3" s="36"/>
      <c r="P3" s="173" t="s">
        <v>98</v>
      </c>
      <c r="Q3" s="11"/>
      <c r="R3"/>
    </row>
    <row r="4" spans="1:134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99</v>
      </c>
      <c r="N4" s="34" t="s">
        <v>5</v>
      </c>
      <c r="O4" s="34" t="s">
        <v>100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3841222</v>
      </c>
      <c r="E5" s="26">
        <f t="shared" si="0"/>
        <v>1301578</v>
      </c>
      <c r="F5" s="26">
        <f t="shared" si="0"/>
        <v>2540483</v>
      </c>
      <c r="G5" s="26">
        <f t="shared" si="0"/>
        <v>2981534</v>
      </c>
      <c r="H5" s="26">
        <f t="shared" si="0"/>
        <v>0</v>
      </c>
      <c r="I5" s="26">
        <f t="shared" si="0"/>
        <v>837360</v>
      </c>
      <c r="J5" s="26">
        <f t="shared" si="0"/>
        <v>0</v>
      </c>
      <c r="K5" s="26">
        <f t="shared" si="0"/>
        <v>683589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12185766</v>
      </c>
      <c r="P5" s="32">
        <f t="shared" ref="P5:P34" si="1">(O5/P$36)</f>
        <v>405.92158560959359</v>
      </c>
      <c r="Q5" s="6"/>
    </row>
    <row r="6" spans="1:134">
      <c r="A6" s="12"/>
      <c r="B6" s="44">
        <v>511</v>
      </c>
      <c r="C6" s="20" t="s">
        <v>19</v>
      </c>
      <c r="D6" s="46">
        <v>44025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44025</v>
      </c>
      <c r="P6" s="47">
        <f t="shared" si="1"/>
        <v>1.4665223184543636</v>
      </c>
      <c r="Q6" s="9"/>
    </row>
    <row r="7" spans="1:134">
      <c r="A7" s="12"/>
      <c r="B7" s="44">
        <v>512</v>
      </c>
      <c r="C7" s="20" t="s">
        <v>20</v>
      </c>
      <c r="D7" s="46">
        <v>336182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336182</v>
      </c>
      <c r="P7" s="47">
        <f t="shared" si="1"/>
        <v>11.198600932711525</v>
      </c>
      <c r="Q7" s="9"/>
    </row>
    <row r="8" spans="1:134">
      <c r="A8" s="12"/>
      <c r="B8" s="44">
        <v>513</v>
      </c>
      <c r="C8" s="20" t="s">
        <v>21</v>
      </c>
      <c r="D8" s="46">
        <v>816987</v>
      </c>
      <c r="E8" s="46">
        <v>0</v>
      </c>
      <c r="F8" s="46">
        <v>0</v>
      </c>
      <c r="G8" s="46">
        <v>0</v>
      </c>
      <c r="H8" s="46">
        <v>0</v>
      </c>
      <c r="I8" s="46">
        <v>837360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1654347</v>
      </c>
      <c r="P8" s="47">
        <f t="shared" si="1"/>
        <v>55.108161225849436</v>
      </c>
      <c r="Q8" s="9"/>
    </row>
    <row r="9" spans="1:134">
      <c r="A9" s="12"/>
      <c r="B9" s="44">
        <v>514</v>
      </c>
      <c r="C9" s="20" t="s">
        <v>22</v>
      </c>
      <c r="D9" s="46">
        <v>92485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92485</v>
      </c>
      <c r="P9" s="47">
        <f t="shared" si="1"/>
        <v>3.0807794803464357</v>
      </c>
      <c r="Q9" s="9"/>
    </row>
    <row r="10" spans="1:134">
      <c r="A10" s="12"/>
      <c r="B10" s="44">
        <v>515</v>
      </c>
      <c r="C10" s="20" t="s">
        <v>23</v>
      </c>
      <c r="D10" s="46">
        <v>505114</v>
      </c>
      <c r="E10" s="46">
        <v>26727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531841</v>
      </c>
      <c r="P10" s="47">
        <f t="shared" si="1"/>
        <v>17.716222518321118</v>
      </c>
      <c r="Q10" s="9"/>
    </row>
    <row r="11" spans="1:134">
      <c r="A11" s="12"/>
      <c r="B11" s="44">
        <v>516</v>
      </c>
      <c r="C11" s="20" t="s">
        <v>93</v>
      </c>
      <c r="D11" s="46">
        <v>654025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654025</v>
      </c>
      <c r="P11" s="47">
        <f t="shared" si="1"/>
        <v>21.786309127248501</v>
      </c>
      <c r="Q11" s="9"/>
    </row>
    <row r="12" spans="1:134">
      <c r="A12" s="12"/>
      <c r="B12" s="44">
        <v>517</v>
      </c>
      <c r="C12" s="20" t="s">
        <v>50</v>
      </c>
      <c r="D12" s="46">
        <v>487731</v>
      </c>
      <c r="E12" s="46">
        <v>1274432</v>
      </c>
      <c r="F12" s="46">
        <v>2540483</v>
      </c>
      <c r="G12" s="46">
        <v>178000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4480646</v>
      </c>
      <c r="P12" s="47">
        <f t="shared" si="1"/>
        <v>149.25536309127247</v>
      </c>
      <c r="Q12" s="9"/>
    </row>
    <row r="13" spans="1:134">
      <c r="A13" s="12"/>
      <c r="B13" s="44">
        <v>519</v>
      </c>
      <c r="C13" s="20" t="s">
        <v>25</v>
      </c>
      <c r="D13" s="46">
        <v>904673</v>
      </c>
      <c r="E13" s="46">
        <v>419</v>
      </c>
      <c r="F13" s="46">
        <v>0</v>
      </c>
      <c r="G13" s="46">
        <v>2803534</v>
      </c>
      <c r="H13" s="46">
        <v>0</v>
      </c>
      <c r="I13" s="46">
        <v>0</v>
      </c>
      <c r="J13" s="46">
        <v>0</v>
      </c>
      <c r="K13" s="46">
        <v>683589</v>
      </c>
      <c r="L13" s="46">
        <v>0</v>
      </c>
      <c r="M13" s="46">
        <v>0</v>
      </c>
      <c r="N13" s="46">
        <v>0</v>
      </c>
      <c r="O13" s="46">
        <f t="shared" si="2"/>
        <v>4392215</v>
      </c>
      <c r="P13" s="47">
        <f t="shared" si="1"/>
        <v>146.30962691538974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SUM(D15:D16)</f>
        <v>8063641</v>
      </c>
      <c r="E14" s="31">
        <f t="shared" si="3"/>
        <v>1359594</v>
      </c>
      <c r="F14" s="31">
        <f t="shared" si="3"/>
        <v>0</v>
      </c>
      <c r="G14" s="31">
        <f t="shared" si="3"/>
        <v>1813395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11236630</v>
      </c>
      <c r="P14" s="43">
        <f t="shared" si="1"/>
        <v>374.30479680213193</v>
      </c>
      <c r="Q14" s="10"/>
    </row>
    <row r="15" spans="1:134">
      <c r="A15" s="12"/>
      <c r="B15" s="44">
        <v>521</v>
      </c>
      <c r="C15" s="20" t="s">
        <v>27</v>
      </c>
      <c r="D15" s="46">
        <v>7680959</v>
      </c>
      <c r="E15" s="46">
        <v>494057</v>
      </c>
      <c r="F15" s="46">
        <v>0</v>
      </c>
      <c r="G15" s="46">
        <v>1813395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9988411</v>
      </c>
      <c r="P15" s="47">
        <f t="shared" si="1"/>
        <v>332.72521652231848</v>
      </c>
      <c r="Q15" s="9"/>
    </row>
    <row r="16" spans="1:134">
      <c r="A16" s="12"/>
      <c r="B16" s="44">
        <v>524</v>
      </c>
      <c r="C16" s="20" t="s">
        <v>29</v>
      </c>
      <c r="D16" s="46">
        <v>382682</v>
      </c>
      <c r="E16" s="46">
        <v>865537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" si="4">SUM(D16:N16)</f>
        <v>1248219</v>
      </c>
      <c r="P16" s="47">
        <f t="shared" si="1"/>
        <v>41.579580279813456</v>
      </c>
      <c r="Q16" s="9"/>
    </row>
    <row r="17" spans="1:17" ht="15.75">
      <c r="A17" s="28" t="s">
        <v>31</v>
      </c>
      <c r="B17" s="29"/>
      <c r="C17" s="30"/>
      <c r="D17" s="31">
        <f t="shared" ref="D17:N17" si="5">SUM(D18:D23)</f>
        <v>361235</v>
      </c>
      <c r="E17" s="31">
        <f t="shared" si="5"/>
        <v>3324081</v>
      </c>
      <c r="F17" s="31">
        <f t="shared" si="5"/>
        <v>0</v>
      </c>
      <c r="G17" s="31">
        <f t="shared" si="5"/>
        <v>2990084</v>
      </c>
      <c r="H17" s="31">
        <f t="shared" si="5"/>
        <v>0</v>
      </c>
      <c r="I17" s="31">
        <f t="shared" si="5"/>
        <v>11786459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>SUM(D17:N17)</f>
        <v>18461859</v>
      </c>
      <c r="P17" s="43">
        <f t="shared" si="1"/>
        <v>614.98530979347106</v>
      </c>
      <c r="Q17" s="10"/>
    </row>
    <row r="18" spans="1:17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1401603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9" si="6">SUM(D18:N18)</f>
        <v>1401603</v>
      </c>
      <c r="P18" s="47">
        <f t="shared" si="1"/>
        <v>46.688974017321783</v>
      </c>
      <c r="Q18" s="9"/>
    </row>
    <row r="19" spans="1:17">
      <c r="A19" s="12"/>
      <c r="B19" s="44">
        <v>534</v>
      </c>
      <c r="C19" s="20" t="s">
        <v>33</v>
      </c>
      <c r="D19" s="46">
        <v>0</v>
      </c>
      <c r="E19" s="46">
        <v>1858399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1858399</v>
      </c>
      <c r="P19" s="47">
        <f t="shared" si="1"/>
        <v>61.905363091272484</v>
      </c>
      <c r="Q19" s="9"/>
    </row>
    <row r="20" spans="1:17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4651650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4651650</v>
      </c>
      <c r="P20" s="47">
        <f t="shared" si="1"/>
        <v>154.95169886742173</v>
      </c>
      <c r="Q20" s="9"/>
    </row>
    <row r="21" spans="1:17">
      <c r="A21" s="12"/>
      <c r="B21" s="44">
        <v>536</v>
      </c>
      <c r="C21" s="20" t="s">
        <v>35</v>
      </c>
      <c r="D21" s="46">
        <v>0</v>
      </c>
      <c r="E21" s="46">
        <v>0</v>
      </c>
      <c r="F21" s="46">
        <v>0</v>
      </c>
      <c r="G21" s="46">
        <v>2055574</v>
      </c>
      <c r="H21" s="46">
        <v>0</v>
      </c>
      <c r="I21" s="46">
        <v>5733206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7788780</v>
      </c>
      <c r="P21" s="47">
        <f t="shared" si="1"/>
        <v>259.45303131245834</v>
      </c>
      <c r="Q21" s="9"/>
    </row>
    <row r="22" spans="1:17">
      <c r="A22" s="12"/>
      <c r="B22" s="44">
        <v>538</v>
      </c>
      <c r="C22" s="20" t="s">
        <v>53</v>
      </c>
      <c r="D22" s="46">
        <v>0</v>
      </c>
      <c r="E22" s="46">
        <v>1463576</v>
      </c>
      <c r="F22" s="46">
        <v>0</v>
      </c>
      <c r="G22" s="46">
        <v>934510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2398086</v>
      </c>
      <c r="P22" s="47">
        <f t="shared" si="1"/>
        <v>79.882944703530981</v>
      </c>
      <c r="Q22" s="9"/>
    </row>
    <row r="23" spans="1:17">
      <c r="A23" s="12"/>
      <c r="B23" s="44">
        <v>539</v>
      </c>
      <c r="C23" s="20" t="s">
        <v>36</v>
      </c>
      <c r="D23" s="46">
        <v>361235</v>
      </c>
      <c r="E23" s="46">
        <v>2106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363341</v>
      </c>
      <c r="P23" s="47">
        <f t="shared" si="1"/>
        <v>12.10329780146569</v>
      </c>
      <c r="Q23" s="9"/>
    </row>
    <row r="24" spans="1:17" ht="15.75">
      <c r="A24" s="28" t="s">
        <v>37</v>
      </c>
      <c r="B24" s="29"/>
      <c r="C24" s="30"/>
      <c r="D24" s="31">
        <f t="shared" ref="D24:N24" si="7">SUM(D25:D25)</f>
        <v>1430402</v>
      </c>
      <c r="E24" s="31">
        <f t="shared" si="7"/>
        <v>2462657</v>
      </c>
      <c r="F24" s="31">
        <f t="shared" si="7"/>
        <v>0</v>
      </c>
      <c r="G24" s="31">
        <f t="shared" si="7"/>
        <v>28851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6"/>
        <v>3921910</v>
      </c>
      <c r="P24" s="43">
        <f t="shared" si="1"/>
        <v>130.64323784143903</v>
      </c>
      <c r="Q24" s="10"/>
    </row>
    <row r="25" spans="1:17">
      <c r="A25" s="12"/>
      <c r="B25" s="44">
        <v>541</v>
      </c>
      <c r="C25" s="20" t="s">
        <v>38</v>
      </c>
      <c r="D25" s="46">
        <v>1430402</v>
      </c>
      <c r="E25" s="46">
        <v>2462657</v>
      </c>
      <c r="F25" s="46">
        <v>0</v>
      </c>
      <c r="G25" s="46">
        <v>28851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3921910</v>
      </c>
      <c r="P25" s="47">
        <f t="shared" si="1"/>
        <v>130.64323784143903</v>
      </c>
      <c r="Q25" s="9"/>
    </row>
    <row r="26" spans="1:17" ht="15.75">
      <c r="A26" s="28" t="s">
        <v>82</v>
      </c>
      <c r="B26" s="29"/>
      <c r="C26" s="30"/>
      <c r="D26" s="31">
        <f t="shared" ref="D26:N26" si="8">SUM(D27:D27)</f>
        <v>0</v>
      </c>
      <c r="E26" s="31">
        <f t="shared" si="8"/>
        <v>135936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 t="shared" si="6"/>
        <v>135936</v>
      </c>
      <c r="P26" s="43">
        <f t="shared" si="1"/>
        <v>4.5281812125249834</v>
      </c>
      <c r="Q26" s="10"/>
    </row>
    <row r="27" spans="1:17">
      <c r="A27" s="12"/>
      <c r="B27" s="44">
        <v>563</v>
      </c>
      <c r="C27" s="20" t="s">
        <v>104</v>
      </c>
      <c r="D27" s="46">
        <v>0</v>
      </c>
      <c r="E27" s="46">
        <v>135936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135936</v>
      </c>
      <c r="P27" s="47">
        <f t="shared" si="1"/>
        <v>4.5281812125249834</v>
      </c>
      <c r="Q27" s="9"/>
    </row>
    <row r="28" spans="1:17" ht="15.75">
      <c r="A28" s="28" t="s">
        <v>41</v>
      </c>
      <c r="B28" s="29"/>
      <c r="C28" s="30"/>
      <c r="D28" s="31">
        <f t="shared" ref="D28:N28" si="9">SUM(D29:D29)</f>
        <v>2938292</v>
      </c>
      <c r="E28" s="31">
        <f t="shared" si="9"/>
        <v>105019</v>
      </c>
      <c r="F28" s="31">
        <f t="shared" si="9"/>
        <v>0</v>
      </c>
      <c r="G28" s="31">
        <f t="shared" si="9"/>
        <v>4865426</v>
      </c>
      <c r="H28" s="31">
        <f t="shared" si="9"/>
        <v>0</v>
      </c>
      <c r="I28" s="31">
        <f t="shared" si="9"/>
        <v>1278233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9"/>
        <v>0</v>
      </c>
      <c r="O28" s="31">
        <f>SUM(D28:N28)</f>
        <v>9186970</v>
      </c>
      <c r="P28" s="43">
        <f t="shared" si="1"/>
        <v>306.02831445702867</v>
      </c>
      <c r="Q28" s="9"/>
    </row>
    <row r="29" spans="1:17">
      <c r="A29" s="12"/>
      <c r="B29" s="44">
        <v>572</v>
      </c>
      <c r="C29" s="20" t="s">
        <v>42</v>
      </c>
      <c r="D29" s="46">
        <v>2938292</v>
      </c>
      <c r="E29" s="46">
        <v>105019</v>
      </c>
      <c r="F29" s="46">
        <v>0</v>
      </c>
      <c r="G29" s="46">
        <v>4865426</v>
      </c>
      <c r="H29" s="46">
        <v>0</v>
      </c>
      <c r="I29" s="46">
        <v>1278233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9186970</v>
      </c>
      <c r="P29" s="47">
        <f t="shared" si="1"/>
        <v>306.02831445702867</v>
      </c>
      <c r="Q29" s="9"/>
    </row>
    <row r="30" spans="1:17" ht="15.75">
      <c r="A30" s="28" t="s">
        <v>46</v>
      </c>
      <c r="B30" s="29"/>
      <c r="C30" s="30"/>
      <c r="D30" s="31">
        <f t="shared" ref="D30:N30" si="10">SUM(D31:D33)</f>
        <v>2397946</v>
      </c>
      <c r="E30" s="31">
        <f t="shared" si="10"/>
        <v>2604801</v>
      </c>
      <c r="F30" s="31">
        <f t="shared" si="10"/>
        <v>0</v>
      </c>
      <c r="G30" s="31">
        <f t="shared" si="10"/>
        <v>547849</v>
      </c>
      <c r="H30" s="31">
        <f t="shared" si="10"/>
        <v>0</v>
      </c>
      <c r="I30" s="31">
        <f t="shared" si="10"/>
        <v>6254264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10"/>
        <v>0</v>
      </c>
      <c r="O30" s="31">
        <f>SUM(D30:N30)</f>
        <v>11804860</v>
      </c>
      <c r="P30" s="43">
        <f t="shared" si="1"/>
        <v>393.23317788141242</v>
      </c>
      <c r="Q30" s="9"/>
    </row>
    <row r="31" spans="1:17">
      <c r="A31" s="12"/>
      <c r="B31" s="44">
        <v>581</v>
      </c>
      <c r="C31" s="20" t="s">
        <v>101</v>
      </c>
      <c r="D31" s="46">
        <v>2397946</v>
      </c>
      <c r="E31" s="46">
        <v>2604801</v>
      </c>
      <c r="F31" s="46">
        <v>0</v>
      </c>
      <c r="G31" s="46">
        <v>547849</v>
      </c>
      <c r="H31" s="46">
        <v>0</v>
      </c>
      <c r="I31" s="46">
        <v>1840388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7390984</v>
      </c>
      <c r="P31" s="47">
        <f t="shared" si="1"/>
        <v>246.20199866755496</v>
      </c>
      <c r="Q31" s="9"/>
    </row>
    <row r="32" spans="1:17">
      <c r="A32" s="12"/>
      <c r="B32" s="44">
        <v>590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4223623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3" si="11">SUM(D32:N32)</f>
        <v>4223623</v>
      </c>
      <c r="P32" s="47">
        <f t="shared" si="1"/>
        <v>140.69363757495003</v>
      </c>
      <c r="Q32" s="9"/>
    </row>
    <row r="33" spans="1:120" ht="15.75" thickBot="1">
      <c r="A33" s="12"/>
      <c r="B33" s="44">
        <v>591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190253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1"/>
        <v>190253</v>
      </c>
      <c r="P33" s="47">
        <f t="shared" si="1"/>
        <v>6.3375416389073953</v>
      </c>
      <c r="Q33" s="9"/>
    </row>
    <row r="34" spans="1:120" ht="16.5" thickBot="1">
      <c r="A34" s="14" t="s">
        <v>10</v>
      </c>
      <c r="B34" s="23"/>
      <c r="C34" s="22"/>
      <c r="D34" s="15">
        <f>SUM(D5,D14,D17,D24,D26,D28,D30)</f>
        <v>19032738</v>
      </c>
      <c r="E34" s="15">
        <f t="shared" ref="E34:N34" si="12">SUM(E5,E14,E17,E24,E26,E28,E30)</f>
        <v>11293666</v>
      </c>
      <c r="F34" s="15">
        <f t="shared" si="12"/>
        <v>2540483</v>
      </c>
      <c r="G34" s="15">
        <f t="shared" si="12"/>
        <v>13227139</v>
      </c>
      <c r="H34" s="15">
        <f t="shared" si="12"/>
        <v>0</v>
      </c>
      <c r="I34" s="15">
        <f t="shared" si="12"/>
        <v>20156316</v>
      </c>
      <c r="J34" s="15">
        <f t="shared" si="12"/>
        <v>0</v>
      </c>
      <c r="K34" s="15">
        <f t="shared" si="12"/>
        <v>683589</v>
      </c>
      <c r="L34" s="15">
        <f t="shared" si="12"/>
        <v>0</v>
      </c>
      <c r="M34" s="15">
        <f t="shared" si="12"/>
        <v>0</v>
      </c>
      <c r="N34" s="15">
        <f t="shared" si="12"/>
        <v>0</v>
      </c>
      <c r="O34" s="15">
        <f>SUM(D34:N34)</f>
        <v>66933931</v>
      </c>
      <c r="P34" s="37">
        <f t="shared" si="1"/>
        <v>2229.6446035976014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160" t="s">
        <v>105</v>
      </c>
      <c r="N36" s="160"/>
      <c r="O36" s="160"/>
      <c r="P36" s="41">
        <v>30020</v>
      </c>
    </row>
    <row r="37" spans="1:120">
      <c r="A37" s="161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9"/>
    </row>
    <row r="38" spans="1:120" ht="15.75" customHeight="1" thickBot="1">
      <c r="A38" s="162" t="s">
        <v>55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97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5"/>
      <c r="O3" s="36"/>
      <c r="P3" s="173" t="s">
        <v>98</v>
      </c>
      <c r="Q3" s="11"/>
      <c r="R3"/>
    </row>
    <row r="4" spans="1:134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99</v>
      </c>
      <c r="N4" s="34" t="s">
        <v>5</v>
      </c>
      <c r="O4" s="34" t="s">
        <v>100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3648091</v>
      </c>
      <c r="E5" s="26">
        <f t="shared" si="0"/>
        <v>1389706</v>
      </c>
      <c r="F5" s="26">
        <f t="shared" si="0"/>
        <v>1216365</v>
      </c>
      <c r="G5" s="26">
        <f t="shared" si="0"/>
        <v>3632118</v>
      </c>
      <c r="H5" s="26">
        <f t="shared" si="0"/>
        <v>0</v>
      </c>
      <c r="I5" s="26">
        <f t="shared" si="0"/>
        <v>790874</v>
      </c>
      <c r="J5" s="26">
        <f t="shared" si="0"/>
        <v>0</v>
      </c>
      <c r="K5" s="26">
        <f t="shared" si="0"/>
        <v>607005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11284159</v>
      </c>
      <c r="P5" s="32">
        <f t="shared" ref="P5:P32" si="1">(O5/P$34)</f>
        <v>381.59544824321125</v>
      </c>
      <c r="Q5" s="6"/>
    </row>
    <row r="6" spans="1:134">
      <c r="A6" s="12"/>
      <c r="B6" s="44">
        <v>511</v>
      </c>
      <c r="C6" s="20" t="s">
        <v>19</v>
      </c>
      <c r="D6" s="46">
        <v>71691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71691</v>
      </c>
      <c r="P6" s="47">
        <f t="shared" si="1"/>
        <v>2.4243684691082481</v>
      </c>
      <c r="Q6" s="9"/>
    </row>
    <row r="7" spans="1:134">
      <c r="A7" s="12"/>
      <c r="B7" s="44">
        <v>512</v>
      </c>
      <c r="C7" s="20" t="s">
        <v>20</v>
      </c>
      <c r="D7" s="46">
        <v>273359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273359</v>
      </c>
      <c r="P7" s="47">
        <f t="shared" si="1"/>
        <v>9.2441581278955738</v>
      </c>
      <c r="Q7" s="9"/>
    </row>
    <row r="8" spans="1:134">
      <c r="A8" s="12"/>
      <c r="B8" s="44">
        <v>513</v>
      </c>
      <c r="C8" s="20" t="s">
        <v>21</v>
      </c>
      <c r="D8" s="46">
        <v>715582</v>
      </c>
      <c r="E8" s="46">
        <v>0</v>
      </c>
      <c r="F8" s="46">
        <v>0</v>
      </c>
      <c r="G8" s="46">
        <v>0</v>
      </c>
      <c r="H8" s="46">
        <v>0</v>
      </c>
      <c r="I8" s="46">
        <v>790874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1506456</v>
      </c>
      <c r="P8" s="47">
        <f t="shared" si="1"/>
        <v>50.943694836157043</v>
      </c>
      <c r="Q8" s="9"/>
    </row>
    <row r="9" spans="1:134">
      <c r="A9" s="12"/>
      <c r="B9" s="44">
        <v>514</v>
      </c>
      <c r="C9" s="20" t="s">
        <v>22</v>
      </c>
      <c r="D9" s="46">
        <v>94888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94888</v>
      </c>
      <c r="P9" s="47">
        <f t="shared" si="1"/>
        <v>3.2088194514896351</v>
      </c>
      <c r="Q9" s="9"/>
    </row>
    <row r="10" spans="1:134">
      <c r="A10" s="12"/>
      <c r="B10" s="44">
        <v>515</v>
      </c>
      <c r="C10" s="20" t="s">
        <v>23</v>
      </c>
      <c r="D10" s="46">
        <v>715479</v>
      </c>
      <c r="E10" s="46">
        <v>114984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830463</v>
      </c>
      <c r="P10" s="47">
        <f t="shared" si="1"/>
        <v>28.083696865171959</v>
      </c>
      <c r="Q10" s="9"/>
    </row>
    <row r="11" spans="1:134">
      <c r="A11" s="12"/>
      <c r="B11" s="44">
        <v>516</v>
      </c>
      <c r="C11" s="20" t="s">
        <v>93</v>
      </c>
      <c r="D11" s="46">
        <v>416227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416227</v>
      </c>
      <c r="P11" s="47">
        <f t="shared" si="1"/>
        <v>14.075513171688479</v>
      </c>
      <c r="Q11" s="9"/>
    </row>
    <row r="12" spans="1:134">
      <c r="A12" s="12"/>
      <c r="B12" s="44">
        <v>517</v>
      </c>
      <c r="C12" s="20" t="s">
        <v>50</v>
      </c>
      <c r="D12" s="46">
        <v>537750</v>
      </c>
      <c r="E12" s="46">
        <v>1274264</v>
      </c>
      <c r="F12" s="46">
        <v>1216365</v>
      </c>
      <c r="G12" s="46">
        <v>134000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3162379</v>
      </c>
      <c r="P12" s="47">
        <f t="shared" si="1"/>
        <v>106.94190253965033</v>
      </c>
      <c r="Q12" s="9"/>
    </row>
    <row r="13" spans="1:134">
      <c r="A13" s="12"/>
      <c r="B13" s="44">
        <v>519</v>
      </c>
      <c r="C13" s="20" t="s">
        <v>25</v>
      </c>
      <c r="D13" s="46">
        <v>823115</v>
      </c>
      <c r="E13" s="46">
        <v>458</v>
      </c>
      <c r="F13" s="46">
        <v>0</v>
      </c>
      <c r="G13" s="46">
        <v>3498118</v>
      </c>
      <c r="H13" s="46">
        <v>0</v>
      </c>
      <c r="I13" s="46">
        <v>0</v>
      </c>
      <c r="J13" s="46">
        <v>0</v>
      </c>
      <c r="K13" s="46">
        <v>607005</v>
      </c>
      <c r="L13" s="46">
        <v>0</v>
      </c>
      <c r="M13" s="46">
        <v>0</v>
      </c>
      <c r="N13" s="46">
        <v>0</v>
      </c>
      <c r="O13" s="46">
        <f t="shared" si="2"/>
        <v>4928696</v>
      </c>
      <c r="P13" s="47">
        <f t="shared" si="1"/>
        <v>166.67329478204999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SUM(D15:D16)</f>
        <v>7295479</v>
      </c>
      <c r="E14" s="31">
        <f t="shared" si="3"/>
        <v>1060163</v>
      </c>
      <c r="F14" s="31">
        <f t="shared" si="3"/>
        <v>0</v>
      </c>
      <c r="G14" s="31">
        <f t="shared" si="3"/>
        <v>48306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8403948</v>
      </c>
      <c r="P14" s="43">
        <f t="shared" si="1"/>
        <v>284.19559703763821</v>
      </c>
      <c r="Q14" s="10"/>
    </row>
    <row r="15" spans="1:134">
      <c r="A15" s="12"/>
      <c r="B15" s="44">
        <v>521</v>
      </c>
      <c r="C15" s="20" t="s">
        <v>27</v>
      </c>
      <c r="D15" s="46">
        <v>6922781</v>
      </c>
      <c r="E15" s="46">
        <v>456271</v>
      </c>
      <c r="F15" s="46">
        <v>0</v>
      </c>
      <c r="G15" s="46">
        <v>48306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7427358</v>
      </c>
      <c r="P15" s="47">
        <f t="shared" si="1"/>
        <v>251.17033580196815</v>
      </c>
      <c r="Q15" s="9"/>
    </row>
    <row r="16" spans="1:134">
      <c r="A16" s="12"/>
      <c r="B16" s="44">
        <v>524</v>
      </c>
      <c r="C16" s="20" t="s">
        <v>29</v>
      </c>
      <c r="D16" s="46">
        <v>372698</v>
      </c>
      <c r="E16" s="46">
        <v>603892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976590</v>
      </c>
      <c r="P16" s="47">
        <f t="shared" si="1"/>
        <v>33.025261235670079</v>
      </c>
      <c r="Q16" s="9"/>
    </row>
    <row r="17" spans="1:120" ht="15.75">
      <c r="A17" s="28" t="s">
        <v>31</v>
      </c>
      <c r="B17" s="29"/>
      <c r="C17" s="30"/>
      <c r="D17" s="31">
        <f t="shared" ref="D17:N17" si="4">SUM(D18:D23)</f>
        <v>283811</v>
      </c>
      <c r="E17" s="31">
        <f t="shared" si="4"/>
        <v>3677150</v>
      </c>
      <c r="F17" s="31">
        <f t="shared" si="4"/>
        <v>0</v>
      </c>
      <c r="G17" s="31">
        <f t="shared" si="4"/>
        <v>3746583</v>
      </c>
      <c r="H17" s="31">
        <f t="shared" si="4"/>
        <v>0</v>
      </c>
      <c r="I17" s="31">
        <f t="shared" si="4"/>
        <v>10909864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31">
        <f t="shared" si="4"/>
        <v>0</v>
      </c>
      <c r="O17" s="42">
        <f>SUM(D17:N17)</f>
        <v>18617408</v>
      </c>
      <c r="P17" s="43">
        <f t="shared" si="1"/>
        <v>629.58330797064696</v>
      </c>
      <c r="Q17" s="10"/>
    </row>
    <row r="18" spans="1:120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1302045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3" si="5">SUM(D18:N18)</f>
        <v>1302045</v>
      </c>
      <c r="P18" s="47">
        <f t="shared" si="1"/>
        <v>44.031145378918538</v>
      </c>
      <c r="Q18" s="9"/>
    </row>
    <row r="19" spans="1:120">
      <c r="A19" s="12"/>
      <c r="B19" s="44">
        <v>534</v>
      </c>
      <c r="C19" s="20" t="s">
        <v>33</v>
      </c>
      <c r="D19" s="46">
        <v>0</v>
      </c>
      <c r="E19" s="46">
        <v>1718985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1718985</v>
      </c>
      <c r="P19" s="47">
        <f t="shared" si="1"/>
        <v>58.130770011159584</v>
      </c>
      <c r="Q19" s="9"/>
    </row>
    <row r="20" spans="1:120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4414314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4414314</v>
      </c>
      <c r="P20" s="47">
        <f t="shared" si="1"/>
        <v>149.27848229684489</v>
      </c>
      <c r="Q20" s="9"/>
    </row>
    <row r="21" spans="1:120">
      <c r="A21" s="12"/>
      <c r="B21" s="44">
        <v>536</v>
      </c>
      <c r="C21" s="20" t="s">
        <v>35</v>
      </c>
      <c r="D21" s="46">
        <v>0</v>
      </c>
      <c r="E21" s="46">
        <v>0</v>
      </c>
      <c r="F21" s="46">
        <v>0</v>
      </c>
      <c r="G21" s="46">
        <v>2564846</v>
      </c>
      <c r="H21" s="46">
        <v>0</v>
      </c>
      <c r="I21" s="46">
        <v>5193505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7758351</v>
      </c>
      <c r="P21" s="47">
        <f t="shared" si="1"/>
        <v>262.36349802171048</v>
      </c>
      <c r="Q21" s="9"/>
    </row>
    <row r="22" spans="1:120">
      <c r="A22" s="12"/>
      <c r="B22" s="44">
        <v>538</v>
      </c>
      <c r="C22" s="20" t="s">
        <v>53</v>
      </c>
      <c r="D22" s="46">
        <v>0</v>
      </c>
      <c r="E22" s="46">
        <v>1958165</v>
      </c>
      <c r="F22" s="46">
        <v>0</v>
      </c>
      <c r="G22" s="46">
        <v>1181737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3139902</v>
      </c>
      <c r="P22" s="47">
        <f t="shared" si="1"/>
        <v>106.18179973622806</v>
      </c>
      <c r="Q22" s="9"/>
    </row>
    <row r="23" spans="1:120">
      <c r="A23" s="12"/>
      <c r="B23" s="44">
        <v>539</v>
      </c>
      <c r="C23" s="20" t="s">
        <v>36</v>
      </c>
      <c r="D23" s="46">
        <v>283811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283811</v>
      </c>
      <c r="P23" s="47">
        <f t="shared" si="1"/>
        <v>9.5976125257853973</v>
      </c>
      <c r="Q23" s="9"/>
    </row>
    <row r="24" spans="1:120" ht="15.75">
      <c r="A24" s="28" t="s">
        <v>37</v>
      </c>
      <c r="B24" s="29"/>
      <c r="C24" s="30"/>
      <c r="D24" s="31">
        <f t="shared" ref="D24:N24" si="6">SUM(D25:D25)</f>
        <v>1379549</v>
      </c>
      <c r="E24" s="31">
        <f t="shared" si="6"/>
        <v>1987738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ref="O24:O32" si="7">SUM(D24:N24)</f>
        <v>3367287</v>
      </c>
      <c r="P24" s="43">
        <f t="shared" si="1"/>
        <v>113.87125900375368</v>
      </c>
      <c r="Q24" s="10"/>
    </row>
    <row r="25" spans="1:120">
      <c r="A25" s="12"/>
      <c r="B25" s="44">
        <v>541</v>
      </c>
      <c r="C25" s="20" t="s">
        <v>38</v>
      </c>
      <c r="D25" s="46">
        <v>1379549</v>
      </c>
      <c r="E25" s="46">
        <v>1987738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3367287</v>
      </c>
      <c r="P25" s="47">
        <f t="shared" si="1"/>
        <v>113.87125900375368</v>
      </c>
      <c r="Q25" s="9"/>
    </row>
    <row r="26" spans="1:120" ht="15.75">
      <c r="A26" s="28" t="s">
        <v>41</v>
      </c>
      <c r="B26" s="29"/>
      <c r="C26" s="30"/>
      <c r="D26" s="31">
        <f t="shared" ref="D26:N26" si="8">SUM(D27:D27)</f>
        <v>3461765</v>
      </c>
      <c r="E26" s="31">
        <f t="shared" si="8"/>
        <v>0</v>
      </c>
      <c r="F26" s="31">
        <f t="shared" si="8"/>
        <v>0</v>
      </c>
      <c r="G26" s="31">
        <f t="shared" si="8"/>
        <v>585067</v>
      </c>
      <c r="H26" s="31">
        <f t="shared" si="8"/>
        <v>0</v>
      </c>
      <c r="I26" s="31">
        <f t="shared" si="8"/>
        <v>1159963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 t="shared" si="7"/>
        <v>5206795</v>
      </c>
      <c r="P26" s="43">
        <f t="shared" si="1"/>
        <v>176.07774508809305</v>
      </c>
      <c r="Q26" s="9"/>
    </row>
    <row r="27" spans="1:120">
      <c r="A27" s="12"/>
      <c r="B27" s="44">
        <v>572</v>
      </c>
      <c r="C27" s="20" t="s">
        <v>42</v>
      </c>
      <c r="D27" s="46">
        <v>3461765</v>
      </c>
      <c r="E27" s="46">
        <v>0</v>
      </c>
      <c r="F27" s="46">
        <v>0</v>
      </c>
      <c r="G27" s="46">
        <v>585067</v>
      </c>
      <c r="H27" s="46">
        <v>0</v>
      </c>
      <c r="I27" s="46">
        <v>1159963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5206795</v>
      </c>
      <c r="P27" s="47">
        <f t="shared" si="1"/>
        <v>176.07774508809305</v>
      </c>
      <c r="Q27" s="9"/>
    </row>
    <row r="28" spans="1:120" ht="15.75">
      <c r="A28" s="28" t="s">
        <v>46</v>
      </c>
      <c r="B28" s="29"/>
      <c r="C28" s="30"/>
      <c r="D28" s="31">
        <f t="shared" ref="D28:N28" si="9">SUM(D29:D31)</f>
        <v>2059290</v>
      </c>
      <c r="E28" s="31">
        <f t="shared" si="9"/>
        <v>677912</v>
      </c>
      <c r="F28" s="31">
        <f t="shared" si="9"/>
        <v>0</v>
      </c>
      <c r="G28" s="31">
        <f t="shared" si="9"/>
        <v>150000</v>
      </c>
      <c r="H28" s="31">
        <f t="shared" si="9"/>
        <v>0</v>
      </c>
      <c r="I28" s="31">
        <f t="shared" si="9"/>
        <v>5572725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9"/>
        <v>0</v>
      </c>
      <c r="O28" s="31">
        <f t="shared" si="7"/>
        <v>8459927</v>
      </c>
      <c r="P28" s="43">
        <f t="shared" si="1"/>
        <v>286.08863413479423</v>
      </c>
      <c r="Q28" s="9"/>
    </row>
    <row r="29" spans="1:120">
      <c r="A29" s="12"/>
      <c r="B29" s="44">
        <v>581</v>
      </c>
      <c r="C29" s="20" t="s">
        <v>101</v>
      </c>
      <c r="D29" s="46">
        <v>2059290</v>
      </c>
      <c r="E29" s="46">
        <v>677912</v>
      </c>
      <c r="F29" s="46">
        <v>0</v>
      </c>
      <c r="G29" s="46">
        <v>150000</v>
      </c>
      <c r="H29" s="46">
        <v>0</v>
      </c>
      <c r="I29" s="46">
        <v>1657271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4544473</v>
      </c>
      <c r="P29" s="47">
        <f t="shared" si="1"/>
        <v>153.68005816509418</v>
      </c>
      <c r="Q29" s="9"/>
    </row>
    <row r="30" spans="1:120">
      <c r="A30" s="12"/>
      <c r="B30" s="44">
        <v>590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3672897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3672897</v>
      </c>
      <c r="P30" s="47">
        <f t="shared" si="1"/>
        <v>124.20604646444151</v>
      </c>
      <c r="Q30" s="9"/>
    </row>
    <row r="31" spans="1:120" ht="15.75" thickBot="1">
      <c r="A31" s="12"/>
      <c r="B31" s="44">
        <v>591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242557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242557</v>
      </c>
      <c r="P31" s="47">
        <f t="shared" si="1"/>
        <v>8.2025295052585303</v>
      </c>
      <c r="Q31" s="9"/>
    </row>
    <row r="32" spans="1:120" ht="16.5" thickBot="1">
      <c r="A32" s="14" t="s">
        <v>10</v>
      </c>
      <c r="B32" s="23"/>
      <c r="C32" s="22"/>
      <c r="D32" s="15">
        <f>SUM(D5,D14,D17,D24,D26,D28)</f>
        <v>18127985</v>
      </c>
      <c r="E32" s="15">
        <f t="shared" ref="E32:N32" si="10">SUM(E5,E14,E17,E24,E26,E28)</f>
        <v>8792669</v>
      </c>
      <c r="F32" s="15">
        <f t="shared" si="10"/>
        <v>1216365</v>
      </c>
      <c r="G32" s="15">
        <f t="shared" si="10"/>
        <v>8162074</v>
      </c>
      <c r="H32" s="15">
        <f t="shared" si="10"/>
        <v>0</v>
      </c>
      <c r="I32" s="15">
        <f t="shared" si="10"/>
        <v>18433426</v>
      </c>
      <c r="J32" s="15">
        <f t="shared" si="10"/>
        <v>0</v>
      </c>
      <c r="K32" s="15">
        <f t="shared" si="10"/>
        <v>607005</v>
      </c>
      <c r="L32" s="15">
        <f t="shared" si="10"/>
        <v>0</v>
      </c>
      <c r="M32" s="15">
        <f t="shared" si="10"/>
        <v>0</v>
      </c>
      <c r="N32" s="15">
        <f t="shared" si="10"/>
        <v>0</v>
      </c>
      <c r="O32" s="15">
        <f t="shared" si="7"/>
        <v>55339524</v>
      </c>
      <c r="P32" s="37">
        <f t="shared" si="1"/>
        <v>1871.4119914781375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160" t="s">
        <v>102</v>
      </c>
      <c r="N34" s="160"/>
      <c r="O34" s="160"/>
      <c r="P34" s="41">
        <v>29571</v>
      </c>
    </row>
    <row r="35" spans="1:16">
      <c r="A35" s="161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9"/>
    </row>
    <row r="36" spans="1:16" ht="15.75" customHeight="1" thickBot="1">
      <c r="A36" s="162" t="s">
        <v>55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2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95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3862011</v>
      </c>
      <c r="E5" s="26">
        <f t="shared" si="0"/>
        <v>1374694</v>
      </c>
      <c r="F5" s="26">
        <f t="shared" si="0"/>
        <v>839439</v>
      </c>
      <c r="G5" s="26">
        <f t="shared" si="0"/>
        <v>218803</v>
      </c>
      <c r="H5" s="26">
        <f t="shared" si="0"/>
        <v>0</v>
      </c>
      <c r="I5" s="26">
        <f t="shared" si="0"/>
        <v>811203</v>
      </c>
      <c r="J5" s="26">
        <f t="shared" si="0"/>
        <v>0</v>
      </c>
      <c r="K5" s="26">
        <f t="shared" si="0"/>
        <v>544998</v>
      </c>
      <c r="L5" s="26">
        <f t="shared" si="0"/>
        <v>0</v>
      </c>
      <c r="M5" s="26">
        <f t="shared" si="0"/>
        <v>0</v>
      </c>
      <c r="N5" s="27">
        <f>SUM(D5:M5)</f>
        <v>7651148</v>
      </c>
      <c r="O5" s="32">
        <f t="shared" ref="O5:O32" si="1">(N5/O$34)</f>
        <v>252.17191259352032</v>
      </c>
      <c r="P5" s="6"/>
    </row>
    <row r="6" spans="1:133">
      <c r="A6" s="12"/>
      <c r="B6" s="44">
        <v>511</v>
      </c>
      <c r="C6" s="20" t="s">
        <v>19</v>
      </c>
      <c r="D6" s="46">
        <v>80743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80743</v>
      </c>
      <c r="O6" s="47">
        <f t="shared" si="1"/>
        <v>2.6611845357766719</v>
      </c>
      <c r="P6" s="9"/>
    </row>
    <row r="7" spans="1:133">
      <c r="A7" s="12"/>
      <c r="B7" s="44">
        <v>512</v>
      </c>
      <c r="C7" s="20" t="s">
        <v>20</v>
      </c>
      <c r="D7" s="46">
        <v>300328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300328</v>
      </c>
      <c r="O7" s="47">
        <f t="shared" si="1"/>
        <v>9.8984212781384926</v>
      </c>
      <c r="P7" s="9"/>
    </row>
    <row r="8" spans="1:133">
      <c r="A8" s="12"/>
      <c r="B8" s="44">
        <v>513</v>
      </c>
      <c r="C8" s="20" t="s">
        <v>21</v>
      </c>
      <c r="D8" s="46">
        <v>729936</v>
      </c>
      <c r="E8" s="46">
        <v>0</v>
      </c>
      <c r="F8" s="46">
        <v>0</v>
      </c>
      <c r="G8" s="46">
        <v>0</v>
      </c>
      <c r="H8" s="46">
        <v>0</v>
      </c>
      <c r="I8" s="46">
        <v>811203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1541139</v>
      </c>
      <c r="O8" s="47">
        <f t="shared" si="1"/>
        <v>50.793942190435388</v>
      </c>
      <c r="P8" s="9"/>
    </row>
    <row r="9" spans="1:133">
      <c r="A9" s="12"/>
      <c r="B9" s="44">
        <v>514</v>
      </c>
      <c r="C9" s="20" t="s">
        <v>22</v>
      </c>
      <c r="D9" s="46">
        <v>116604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116604</v>
      </c>
      <c r="O9" s="47">
        <f t="shared" si="1"/>
        <v>3.8431165749316105</v>
      </c>
      <c r="P9" s="9"/>
    </row>
    <row r="10" spans="1:133">
      <c r="A10" s="12"/>
      <c r="B10" s="44">
        <v>515</v>
      </c>
      <c r="C10" s="20" t="s">
        <v>23</v>
      </c>
      <c r="D10" s="46">
        <v>579000</v>
      </c>
      <c r="E10" s="46">
        <v>105269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684269</v>
      </c>
      <c r="O10" s="47">
        <f t="shared" si="1"/>
        <v>22.552618568933127</v>
      </c>
      <c r="P10" s="9"/>
    </row>
    <row r="11" spans="1:133">
      <c r="A11" s="12"/>
      <c r="B11" s="44">
        <v>516</v>
      </c>
      <c r="C11" s="20" t="s">
        <v>93</v>
      </c>
      <c r="D11" s="46">
        <v>554700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554700</v>
      </c>
      <c r="O11" s="47">
        <f t="shared" si="1"/>
        <v>18.282192412906628</v>
      </c>
      <c r="P11" s="9"/>
    </row>
    <row r="12" spans="1:133">
      <c r="A12" s="12"/>
      <c r="B12" s="44">
        <v>517</v>
      </c>
      <c r="C12" s="20" t="s">
        <v>50</v>
      </c>
      <c r="D12" s="46">
        <v>596035</v>
      </c>
      <c r="E12" s="46">
        <v>1269425</v>
      </c>
      <c r="F12" s="46">
        <v>839439</v>
      </c>
      <c r="G12" s="46">
        <v>250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2705149</v>
      </c>
      <c r="O12" s="47">
        <f t="shared" si="1"/>
        <v>89.158201773178206</v>
      </c>
      <c r="P12" s="9"/>
    </row>
    <row r="13" spans="1:133">
      <c r="A13" s="12"/>
      <c r="B13" s="44">
        <v>519</v>
      </c>
      <c r="C13" s="20" t="s">
        <v>69</v>
      </c>
      <c r="D13" s="46">
        <v>904665</v>
      </c>
      <c r="E13" s="46">
        <v>0</v>
      </c>
      <c r="F13" s="46">
        <v>0</v>
      </c>
      <c r="G13" s="46">
        <v>218553</v>
      </c>
      <c r="H13" s="46">
        <v>0</v>
      </c>
      <c r="I13" s="46">
        <v>0</v>
      </c>
      <c r="J13" s="46">
        <v>0</v>
      </c>
      <c r="K13" s="46">
        <v>544998</v>
      </c>
      <c r="L13" s="46">
        <v>0</v>
      </c>
      <c r="M13" s="46">
        <v>0</v>
      </c>
      <c r="N13" s="46">
        <f t="shared" si="2"/>
        <v>1668216</v>
      </c>
      <c r="O13" s="47">
        <f t="shared" si="1"/>
        <v>54.982235259220197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SUM(D15:D16)</f>
        <v>6917578</v>
      </c>
      <c r="E14" s="31">
        <f t="shared" si="3"/>
        <v>1046299</v>
      </c>
      <c r="F14" s="31">
        <f t="shared" si="3"/>
        <v>0</v>
      </c>
      <c r="G14" s="31">
        <f t="shared" si="3"/>
        <v>486064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8449941</v>
      </c>
      <c r="O14" s="43">
        <f t="shared" si="1"/>
        <v>278.49909363567451</v>
      </c>
      <c r="P14" s="10"/>
    </row>
    <row r="15" spans="1:133">
      <c r="A15" s="12"/>
      <c r="B15" s="44">
        <v>521</v>
      </c>
      <c r="C15" s="20" t="s">
        <v>27</v>
      </c>
      <c r="D15" s="46">
        <v>6468928</v>
      </c>
      <c r="E15" s="46">
        <v>498051</v>
      </c>
      <c r="F15" s="46">
        <v>0</v>
      </c>
      <c r="G15" s="46">
        <v>462341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7429320</v>
      </c>
      <c r="O15" s="47">
        <f t="shared" si="1"/>
        <v>244.86074948090044</v>
      </c>
      <c r="P15" s="9"/>
    </row>
    <row r="16" spans="1:133">
      <c r="A16" s="12"/>
      <c r="B16" s="44">
        <v>524</v>
      </c>
      <c r="C16" s="20" t="s">
        <v>29</v>
      </c>
      <c r="D16" s="46">
        <v>448650</v>
      </c>
      <c r="E16" s="46">
        <v>548248</v>
      </c>
      <c r="F16" s="46">
        <v>0</v>
      </c>
      <c r="G16" s="46">
        <v>23723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1020621</v>
      </c>
      <c r="O16" s="47">
        <f t="shared" si="1"/>
        <v>33.638344154774067</v>
      </c>
      <c r="P16" s="9"/>
    </row>
    <row r="17" spans="1:119" ht="15.75">
      <c r="A17" s="28" t="s">
        <v>31</v>
      </c>
      <c r="B17" s="29"/>
      <c r="C17" s="30"/>
      <c r="D17" s="31">
        <f t="shared" ref="D17:M17" si="4">SUM(D18:D23)</f>
        <v>1634668</v>
      </c>
      <c r="E17" s="31">
        <f t="shared" si="4"/>
        <v>2985267</v>
      </c>
      <c r="F17" s="31">
        <f t="shared" si="4"/>
        <v>0</v>
      </c>
      <c r="G17" s="31">
        <f t="shared" si="4"/>
        <v>707493</v>
      </c>
      <c r="H17" s="31">
        <f t="shared" si="4"/>
        <v>0</v>
      </c>
      <c r="I17" s="31">
        <f t="shared" si="4"/>
        <v>10588461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15915889</v>
      </c>
      <c r="O17" s="43">
        <f t="shared" si="1"/>
        <v>524.56705448073569</v>
      </c>
      <c r="P17" s="10"/>
    </row>
    <row r="18" spans="1:119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1318499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1318499</v>
      </c>
      <c r="O18" s="47">
        <f t="shared" si="1"/>
        <v>43.456016611186186</v>
      </c>
      <c r="P18" s="9"/>
    </row>
    <row r="19" spans="1:119">
      <c r="A19" s="12"/>
      <c r="B19" s="44">
        <v>534</v>
      </c>
      <c r="C19" s="20" t="s">
        <v>70</v>
      </c>
      <c r="D19" s="46">
        <v>0</v>
      </c>
      <c r="E19" s="46">
        <v>1698789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1698789</v>
      </c>
      <c r="O19" s="47">
        <f t="shared" si="1"/>
        <v>55.989881678257142</v>
      </c>
      <c r="P19" s="9"/>
    </row>
    <row r="20" spans="1:119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4127916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4127916</v>
      </c>
      <c r="O20" s="47">
        <f t="shared" si="1"/>
        <v>136.05075640222802</v>
      </c>
      <c r="P20" s="9"/>
    </row>
    <row r="21" spans="1:119">
      <c r="A21" s="12"/>
      <c r="B21" s="44">
        <v>536</v>
      </c>
      <c r="C21" s="20" t="s">
        <v>71</v>
      </c>
      <c r="D21" s="46">
        <v>0</v>
      </c>
      <c r="E21" s="46">
        <v>0</v>
      </c>
      <c r="F21" s="46">
        <v>0</v>
      </c>
      <c r="G21" s="46">
        <v>218544</v>
      </c>
      <c r="H21" s="46">
        <v>0</v>
      </c>
      <c r="I21" s="46">
        <v>5142046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5360590</v>
      </c>
      <c r="O21" s="47">
        <f t="shared" si="1"/>
        <v>176.67809235028508</v>
      </c>
      <c r="P21" s="9"/>
    </row>
    <row r="22" spans="1:119">
      <c r="A22" s="12"/>
      <c r="B22" s="44">
        <v>538</v>
      </c>
      <c r="C22" s="20" t="s">
        <v>88</v>
      </c>
      <c r="D22" s="46">
        <v>0</v>
      </c>
      <c r="E22" s="46">
        <v>1286478</v>
      </c>
      <c r="F22" s="46">
        <v>0</v>
      </c>
      <c r="G22" s="46">
        <v>488949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1775427</v>
      </c>
      <c r="O22" s="47">
        <f t="shared" si="1"/>
        <v>58.515770739263701</v>
      </c>
      <c r="P22" s="9"/>
    </row>
    <row r="23" spans="1:119">
      <c r="A23" s="12"/>
      <c r="B23" s="44">
        <v>539</v>
      </c>
      <c r="C23" s="20" t="s">
        <v>36</v>
      </c>
      <c r="D23" s="46">
        <v>1634668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1634668</v>
      </c>
      <c r="O23" s="47">
        <f t="shared" si="1"/>
        <v>53.876536699515505</v>
      </c>
      <c r="P23" s="9"/>
    </row>
    <row r="24" spans="1:119" ht="15.75">
      <c r="A24" s="28" t="s">
        <v>37</v>
      </c>
      <c r="B24" s="29"/>
      <c r="C24" s="30"/>
      <c r="D24" s="31">
        <f t="shared" ref="D24:M24" si="6">SUM(D25:D25)</f>
        <v>1326320</v>
      </c>
      <c r="E24" s="31">
        <f t="shared" si="6"/>
        <v>3191848</v>
      </c>
      <c r="F24" s="31">
        <f t="shared" si="6"/>
        <v>0</v>
      </c>
      <c r="G24" s="31">
        <f t="shared" si="6"/>
        <v>231932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4750100</v>
      </c>
      <c r="O24" s="43">
        <f t="shared" si="1"/>
        <v>156.55713391120926</v>
      </c>
      <c r="P24" s="10"/>
    </row>
    <row r="25" spans="1:119">
      <c r="A25" s="12"/>
      <c r="B25" s="44">
        <v>541</v>
      </c>
      <c r="C25" s="20" t="s">
        <v>72</v>
      </c>
      <c r="D25" s="46">
        <v>1326320</v>
      </c>
      <c r="E25" s="46">
        <v>3191848</v>
      </c>
      <c r="F25" s="46">
        <v>0</v>
      </c>
      <c r="G25" s="46">
        <v>231932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4750100</v>
      </c>
      <c r="O25" s="47">
        <f t="shared" si="1"/>
        <v>156.55713391120926</v>
      </c>
      <c r="P25" s="9"/>
    </row>
    <row r="26" spans="1:119" ht="15.75">
      <c r="A26" s="28" t="s">
        <v>41</v>
      </c>
      <c r="B26" s="29"/>
      <c r="C26" s="30"/>
      <c r="D26" s="31">
        <f t="shared" ref="D26:M26" si="8">SUM(D27:D27)</f>
        <v>3239542</v>
      </c>
      <c r="E26" s="31">
        <f t="shared" si="8"/>
        <v>0</v>
      </c>
      <c r="F26" s="31">
        <f t="shared" si="8"/>
        <v>0</v>
      </c>
      <c r="G26" s="31">
        <f t="shared" si="8"/>
        <v>61143</v>
      </c>
      <c r="H26" s="31">
        <f t="shared" si="8"/>
        <v>0</v>
      </c>
      <c r="I26" s="31">
        <f t="shared" si="8"/>
        <v>1045165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4345850</v>
      </c>
      <c r="O26" s="43">
        <f t="shared" si="1"/>
        <v>143.23357832635708</v>
      </c>
      <c r="P26" s="9"/>
    </row>
    <row r="27" spans="1:119">
      <c r="A27" s="12"/>
      <c r="B27" s="44">
        <v>572</v>
      </c>
      <c r="C27" s="20" t="s">
        <v>73</v>
      </c>
      <c r="D27" s="46">
        <v>3239542</v>
      </c>
      <c r="E27" s="46">
        <v>0</v>
      </c>
      <c r="F27" s="46">
        <v>0</v>
      </c>
      <c r="G27" s="46">
        <v>61143</v>
      </c>
      <c r="H27" s="46">
        <v>0</v>
      </c>
      <c r="I27" s="46">
        <v>1045165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4345850</v>
      </c>
      <c r="O27" s="47">
        <f t="shared" si="1"/>
        <v>143.23357832635708</v>
      </c>
      <c r="P27" s="9"/>
    </row>
    <row r="28" spans="1:119" ht="15.75">
      <c r="A28" s="28" t="s">
        <v>74</v>
      </c>
      <c r="B28" s="29"/>
      <c r="C28" s="30"/>
      <c r="D28" s="31">
        <f t="shared" ref="D28:M28" si="9">SUM(D29:D31)</f>
        <v>1459060</v>
      </c>
      <c r="E28" s="31">
        <f t="shared" si="9"/>
        <v>2024875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5297849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8781784</v>
      </c>
      <c r="O28" s="43">
        <f t="shared" si="1"/>
        <v>289.43620843083619</v>
      </c>
      <c r="P28" s="9"/>
    </row>
    <row r="29" spans="1:119">
      <c r="A29" s="12"/>
      <c r="B29" s="44">
        <v>581</v>
      </c>
      <c r="C29" s="20" t="s">
        <v>75</v>
      </c>
      <c r="D29" s="46">
        <v>1459060</v>
      </c>
      <c r="E29" s="46">
        <v>2024875</v>
      </c>
      <c r="F29" s="46">
        <v>0</v>
      </c>
      <c r="G29" s="46">
        <v>0</v>
      </c>
      <c r="H29" s="46">
        <v>0</v>
      </c>
      <c r="I29" s="46">
        <v>1505752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4989687</v>
      </c>
      <c r="O29" s="47">
        <f t="shared" si="1"/>
        <v>164.45361062588577</v>
      </c>
      <c r="P29" s="9"/>
    </row>
    <row r="30" spans="1:119">
      <c r="A30" s="12"/>
      <c r="B30" s="44">
        <v>590</v>
      </c>
      <c r="C30" s="20" t="s">
        <v>76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3478557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3478557</v>
      </c>
      <c r="O30" s="47">
        <f t="shared" si="1"/>
        <v>114.64872614613888</v>
      </c>
      <c r="P30" s="9"/>
    </row>
    <row r="31" spans="1:119" ht="15.75" thickBot="1">
      <c r="A31" s="12"/>
      <c r="B31" s="44">
        <v>591</v>
      </c>
      <c r="C31" s="20" t="s">
        <v>77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313540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313540</v>
      </c>
      <c r="O31" s="47">
        <f t="shared" si="1"/>
        <v>10.333871658811509</v>
      </c>
      <c r="P31" s="9"/>
    </row>
    <row r="32" spans="1:119" ht="16.5" thickBot="1">
      <c r="A32" s="14" t="s">
        <v>10</v>
      </c>
      <c r="B32" s="23"/>
      <c r="C32" s="22"/>
      <c r="D32" s="15">
        <f>SUM(D5,D14,D17,D24,D26,D28)</f>
        <v>18439179</v>
      </c>
      <c r="E32" s="15">
        <f t="shared" ref="E32:M32" si="10">SUM(E5,E14,E17,E24,E26,E28)</f>
        <v>10622983</v>
      </c>
      <c r="F32" s="15">
        <f t="shared" si="10"/>
        <v>839439</v>
      </c>
      <c r="G32" s="15">
        <f t="shared" si="10"/>
        <v>1705435</v>
      </c>
      <c r="H32" s="15">
        <f t="shared" si="10"/>
        <v>0</v>
      </c>
      <c r="I32" s="15">
        <f t="shared" si="10"/>
        <v>17742678</v>
      </c>
      <c r="J32" s="15">
        <f t="shared" si="10"/>
        <v>0</v>
      </c>
      <c r="K32" s="15">
        <f t="shared" si="10"/>
        <v>544998</v>
      </c>
      <c r="L32" s="15">
        <f t="shared" si="10"/>
        <v>0</v>
      </c>
      <c r="M32" s="15">
        <f t="shared" si="10"/>
        <v>0</v>
      </c>
      <c r="N32" s="15">
        <f t="shared" si="7"/>
        <v>49894712</v>
      </c>
      <c r="O32" s="37">
        <f t="shared" si="1"/>
        <v>1644.4649813783331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0" t="s">
        <v>96</v>
      </c>
      <c r="M34" s="160"/>
      <c r="N34" s="160"/>
      <c r="O34" s="41">
        <v>30341</v>
      </c>
    </row>
    <row r="35" spans="1:15">
      <c r="A35" s="161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  <row r="36" spans="1:15" ht="15.75" customHeight="1" thickBot="1">
      <c r="A36" s="162" t="s">
        <v>55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92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3632122</v>
      </c>
      <c r="E5" s="26">
        <f t="shared" si="0"/>
        <v>1360239</v>
      </c>
      <c r="F5" s="26">
        <f t="shared" si="0"/>
        <v>689565</v>
      </c>
      <c r="G5" s="26">
        <f t="shared" si="0"/>
        <v>39866</v>
      </c>
      <c r="H5" s="26">
        <f t="shared" si="0"/>
        <v>0</v>
      </c>
      <c r="I5" s="26">
        <f t="shared" si="0"/>
        <v>797028</v>
      </c>
      <c r="J5" s="26">
        <f t="shared" si="0"/>
        <v>0</v>
      </c>
      <c r="K5" s="26">
        <f t="shared" si="0"/>
        <v>470469</v>
      </c>
      <c r="L5" s="26">
        <f t="shared" si="0"/>
        <v>0</v>
      </c>
      <c r="M5" s="26">
        <f t="shared" si="0"/>
        <v>0</v>
      </c>
      <c r="N5" s="27">
        <f>SUM(D5:M5)</f>
        <v>6989289</v>
      </c>
      <c r="O5" s="32">
        <f t="shared" ref="O5:O32" si="1">(N5/O$34)</f>
        <v>232.70481105377061</v>
      </c>
      <c r="P5" s="6"/>
    </row>
    <row r="6" spans="1:133">
      <c r="A6" s="12"/>
      <c r="B6" s="44">
        <v>511</v>
      </c>
      <c r="C6" s="20" t="s">
        <v>19</v>
      </c>
      <c r="D6" s="46">
        <v>44228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44228</v>
      </c>
      <c r="O6" s="47">
        <f t="shared" si="1"/>
        <v>1.4725486931912768</v>
      </c>
      <c r="P6" s="9"/>
    </row>
    <row r="7" spans="1:133">
      <c r="A7" s="12"/>
      <c r="B7" s="44">
        <v>512</v>
      </c>
      <c r="C7" s="20" t="s">
        <v>20</v>
      </c>
      <c r="D7" s="46">
        <v>295158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295158</v>
      </c>
      <c r="O7" s="47">
        <f t="shared" si="1"/>
        <v>9.8271350091559846</v>
      </c>
      <c r="P7" s="9"/>
    </row>
    <row r="8" spans="1:133">
      <c r="A8" s="12"/>
      <c r="B8" s="44">
        <v>513</v>
      </c>
      <c r="C8" s="20" t="s">
        <v>21</v>
      </c>
      <c r="D8" s="46">
        <v>620948</v>
      </c>
      <c r="E8" s="46">
        <v>0</v>
      </c>
      <c r="F8" s="46">
        <v>0</v>
      </c>
      <c r="G8" s="46">
        <v>0</v>
      </c>
      <c r="H8" s="46">
        <v>0</v>
      </c>
      <c r="I8" s="46">
        <v>797028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1417976</v>
      </c>
      <c r="O8" s="47">
        <f t="shared" si="1"/>
        <v>47.210787414682869</v>
      </c>
      <c r="P8" s="9"/>
    </row>
    <row r="9" spans="1:133">
      <c r="A9" s="12"/>
      <c r="B9" s="44">
        <v>514</v>
      </c>
      <c r="C9" s="20" t="s">
        <v>22</v>
      </c>
      <c r="D9" s="46">
        <v>116495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116495</v>
      </c>
      <c r="O9" s="47">
        <f t="shared" si="1"/>
        <v>3.8786415848177125</v>
      </c>
      <c r="P9" s="9"/>
    </row>
    <row r="10" spans="1:133">
      <c r="A10" s="12"/>
      <c r="B10" s="44">
        <v>515</v>
      </c>
      <c r="C10" s="20" t="s">
        <v>23</v>
      </c>
      <c r="D10" s="46">
        <v>611325</v>
      </c>
      <c r="E10" s="46">
        <v>147893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759218</v>
      </c>
      <c r="O10" s="47">
        <f t="shared" si="1"/>
        <v>25.277775928083901</v>
      </c>
      <c r="P10" s="9"/>
    </row>
    <row r="11" spans="1:133">
      <c r="A11" s="12"/>
      <c r="B11" s="44">
        <v>516</v>
      </c>
      <c r="C11" s="20" t="s">
        <v>93</v>
      </c>
      <c r="D11" s="46">
        <v>443770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443770</v>
      </c>
      <c r="O11" s="47">
        <f t="shared" si="1"/>
        <v>14.775095721658065</v>
      </c>
      <c r="P11" s="9"/>
    </row>
    <row r="12" spans="1:133">
      <c r="A12" s="12"/>
      <c r="B12" s="44">
        <v>517</v>
      </c>
      <c r="C12" s="20" t="s">
        <v>50</v>
      </c>
      <c r="D12" s="46">
        <v>643434</v>
      </c>
      <c r="E12" s="46">
        <v>1212346</v>
      </c>
      <c r="F12" s="46">
        <v>689565</v>
      </c>
      <c r="G12" s="46">
        <v>500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2545845</v>
      </c>
      <c r="O12" s="47">
        <f t="shared" si="1"/>
        <v>84.762610287997333</v>
      </c>
      <c r="P12" s="9"/>
    </row>
    <row r="13" spans="1:133">
      <c r="A13" s="12"/>
      <c r="B13" s="44">
        <v>519</v>
      </c>
      <c r="C13" s="20" t="s">
        <v>69</v>
      </c>
      <c r="D13" s="46">
        <v>856764</v>
      </c>
      <c r="E13" s="46">
        <v>0</v>
      </c>
      <c r="F13" s="46">
        <v>0</v>
      </c>
      <c r="G13" s="46">
        <v>39366</v>
      </c>
      <c r="H13" s="46">
        <v>0</v>
      </c>
      <c r="I13" s="46">
        <v>0</v>
      </c>
      <c r="J13" s="46">
        <v>0</v>
      </c>
      <c r="K13" s="46">
        <v>470469</v>
      </c>
      <c r="L13" s="46">
        <v>0</v>
      </c>
      <c r="M13" s="46">
        <v>0</v>
      </c>
      <c r="N13" s="46">
        <f t="shared" si="2"/>
        <v>1366599</v>
      </c>
      <c r="O13" s="47">
        <f t="shared" si="1"/>
        <v>45.500216414183456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SUM(D15:D16)</f>
        <v>6561935</v>
      </c>
      <c r="E14" s="31">
        <f t="shared" si="3"/>
        <v>950016</v>
      </c>
      <c r="F14" s="31">
        <f t="shared" si="3"/>
        <v>0</v>
      </c>
      <c r="G14" s="31">
        <f t="shared" si="3"/>
        <v>414028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7925979</v>
      </c>
      <c r="O14" s="43">
        <f t="shared" si="1"/>
        <v>263.89142666888631</v>
      </c>
      <c r="P14" s="10"/>
    </row>
    <row r="15" spans="1:133">
      <c r="A15" s="12"/>
      <c r="B15" s="44">
        <v>521</v>
      </c>
      <c r="C15" s="20" t="s">
        <v>27</v>
      </c>
      <c r="D15" s="46">
        <v>6109642</v>
      </c>
      <c r="E15" s="46">
        <v>431419</v>
      </c>
      <c r="F15" s="46">
        <v>0</v>
      </c>
      <c r="G15" s="46">
        <v>414028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6955089</v>
      </c>
      <c r="O15" s="47">
        <f t="shared" si="1"/>
        <v>231.5661395039121</v>
      </c>
      <c r="P15" s="9"/>
    </row>
    <row r="16" spans="1:133">
      <c r="A16" s="12"/>
      <c r="B16" s="44">
        <v>524</v>
      </c>
      <c r="C16" s="20" t="s">
        <v>29</v>
      </c>
      <c r="D16" s="46">
        <v>452293</v>
      </c>
      <c r="E16" s="46">
        <v>518597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970890</v>
      </c>
      <c r="O16" s="47">
        <f t="shared" si="1"/>
        <v>32.325287164974199</v>
      </c>
      <c r="P16" s="9"/>
    </row>
    <row r="17" spans="1:119" ht="15.75">
      <c r="A17" s="28" t="s">
        <v>31</v>
      </c>
      <c r="B17" s="29"/>
      <c r="C17" s="30"/>
      <c r="D17" s="31">
        <f t="shared" ref="D17:M17" si="4">SUM(D18:D23)</f>
        <v>212093</v>
      </c>
      <c r="E17" s="31">
        <f t="shared" si="4"/>
        <v>4418179</v>
      </c>
      <c r="F17" s="31">
        <f t="shared" si="4"/>
        <v>0</v>
      </c>
      <c r="G17" s="31">
        <f t="shared" si="4"/>
        <v>78714</v>
      </c>
      <c r="H17" s="31">
        <f t="shared" si="4"/>
        <v>0</v>
      </c>
      <c r="I17" s="31">
        <f t="shared" si="4"/>
        <v>9855184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14564170</v>
      </c>
      <c r="O17" s="43">
        <f t="shared" si="1"/>
        <v>484.90660895621772</v>
      </c>
      <c r="P17" s="10"/>
    </row>
    <row r="18" spans="1:119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1102590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1102590</v>
      </c>
      <c r="O18" s="47">
        <f t="shared" si="1"/>
        <v>36.71017146662227</v>
      </c>
      <c r="P18" s="9"/>
    </row>
    <row r="19" spans="1:119">
      <c r="A19" s="12"/>
      <c r="B19" s="44">
        <v>534</v>
      </c>
      <c r="C19" s="20" t="s">
        <v>70</v>
      </c>
      <c r="D19" s="46">
        <v>0</v>
      </c>
      <c r="E19" s="46">
        <v>1644881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1644881</v>
      </c>
      <c r="O19" s="47">
        <f t="shared" si="1"/>
        <v>54.765473614116864</v>
      </c>
      <c r="P19" s="9"/>
    </row>
    <row r="20" spans="1:119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3681036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3681036</v>
      </c>
      <c r="O20" s="47">
        <f t="shared" si="1"/>
        <v>122.55821541534876</v>
      </c>
      <c r="P20" s="9"/>
    </row>
    <row r="21" spans="1:119">
      <c r="A21" s="12"/>
      <c r="B21" s="44">
        <v>536</v>
      </c>
      <c r="C21" s="20" t="s">
        <v>71</v>
      </c>
      <c r="D21" s="46">
        <v>0</v>
      </c>
      <c r="E21" s="46">
        <v>0</v>
      </c>
      <c r="F21" s="46">
        <v>0</v>
      </c>
      <c r="G21" s="46">
        <v>39357</v>
      </c>
      <c r="H21" s="46">
        <v>0</v>
      </c>
      <c r="I21" s="46">
        <v>5071558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5110915</v>
      </c>
      <c r="O21" s="47">
        <f t="shared" si="1"/>
        <v>170.16530714166805</v>
      </c>
      <c r="P21" s="9"/>
    </row>
    <row r="22" spans="1:119">
      <c r="A22" s="12"/>
      <c r="B22" s="44">
        <v>538</v>
      </c>
      <c r="C22" s="20" t="s">
        <v>88</v>
      </c>
      <c r="D22" s="46">
        <v>0</v>
      </c>
      <c r="E22" s="46">
        <v>2747014</v>
      </c>
      <c r="F22" s="46">
        <v>0</v>
      </c>
      <c r="G22" s="46">
        <v>39357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2786371</v>
      </c>
      <c r="O22" s="47">
        <f t="shared" si="1"/>
        <v>92.770800732478776</v>
      </c>
      <c r="P22" s="9"/>
    </row>
    <row r="23" spans="1:119">
      <c r="A23" s="12"/>
      <c r="B23" s="44">
        <v>539</v>
      </c>
      <c r="C23" s="20" t="s">
        <v>36</v>
      </c>
      <c r="D23" s="46">
        <v>212093</v>
      </c>
      <c r="E23" s="46">
        <v>26284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238377</v>
      </c>
      <c r="O23" s="47">
        <f t="shared" si="1"/>
        <v>7.93664058598302</v>
      </c>
      <c r="P23" s="9"/>
    </row>
    <row r="24" spans="1:119" ht="15.75">
      <c r="A24" s="28" t="s">
        <v>37</v>
      </c>
      <c r="B24" s="29"/>
      <c r="C24" s="30"/>
      <c r="D24" s="31">
        <f t="shared" ref="D24:M24" si="6">SUM(D25:D25)</f>
        <v>1279385</v>
      </c>
      <c r="E24" s="31">
        <f t="shared" si="6"/>
        <v>2872186</v>
      </c>
      <c r="F24" s="31">
        <f t="shared" si="6"/>
        <v>0</v>
      </c>
      <c r="G24" s="31">
        <f t="shared" si="6"/>
        <v>45571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4197142</v>
      </c>
      <c r="O24" s="43">
        <f t="shared" si="1"/>
        <v>139.74170134842683</v>
      </c>
      <c r="P24" s="10"/>
    </row>
    <row r="25" spans="1:119">
      <c r="A25" s="12"/>
      <c r="B25" s="44">
        <v>541</v>
      </c>
      <c r="C25" s="20" t="s">
        <v>72</v>
      </c>
      <c r="D25" s="46">
        <v>1279385</v>
      </c>
      <c r="E25" s="46">
        <v>2872186</v>
      </c>
      <c r="F25" s="46">
        <v>0</v>
      </c>
      <c r="G25" s="46">
        <v>45571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4197142</v>
      </c>
      <c r="O25" s="47">
        <f t="shared" si="1"/>
        <v>139.74170134842683</v>
      </c>
      <c r="P25" s="9"/>
    </row>
    <row r="26" spans="1:119" ht="15.75">
      <c r="A26" s="28" t="s">
        <v>41</v>
      </c>
      <c r="B26" s="29"/>
      <c r="C26" s="30"/>
      <c r="D26" s="31">
        <f t="shared" ref="D26:M26" si="8">SUM(D27:D27)</f>
        <v>2731834</v>
      </c>
      <c r="E26" s="31">
        <f t="shared" si="8"/>
        <v>0</v>
      </c>
      <c r="F26" s="31">
        <f t="shared" si="8"/>
        <v>0</v>
      </c>
      <c r="G26" s="31">
        <f t="shared" si="8"/>
        <v>548</v>
      </c>
      <c r="H26" s="31">
        <f t="shared" si="8"/>
        <v>0</v>
      </c>
      <c r="I26" s="31">
        <f t="shared" si="8"/>
        <v>991007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3723389</v>
      </c>
      <c r="O26" s="43">
        <f t="shared" si="1"/>
        <v>123.9683369402364</v>
      </c>
      <c r="P26" s="9"/>
    </row>
    <row r="27" spans="1:119">
      <c r="A27" s="12"/>
      <c r="B27" s="44">
        <v>572</v>
      </c>
      <c r="C27" s="20" t="s">
        <v>73</v>
      </c>
      <c r="D27" s="46">
        <v>2731834</v>
      </c>
      <c r="E27" s="46">
        <v>0</v>
      </c>
      <c r="F27" s="46">
        <v>0</v>
      </c>
      <c r="G27" s="46">
        <v>548</v>
      </c>
      <c r="H27" s="46">
        <v>0</v>
      </c>
      <c r="I27" s="46">
        <v>991007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3723389</v>
      </c>
      <c r="O27" s="47">
        <f t="shared" si="1"/>
        <v>123.9683369402364</v>
      </c>
      <c r="P27" s="9"/>
    </row>
    <row r="28" spans="1:119" ht="15.75">
      <c r="A28" s="28" t="s">
        <v>74</v>
      </c>
      <c r="B28" s="29"/>
      <c r="C28" s="30"/>
      <c r="D28" s="31">
        <f t="shared" ref="D28:M28" si="9">SUM(D29:D31)</f>
        <v>1648114</v>
      </c>
      <c r="E28" s="31">
        <f t="shared" si="9"/>
        <v>1175457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5709490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8533061</v>
      </c>
      <c r="O28" s="43">
        <f t="shared" si="1"/>
        <v>284.10391210254704</v>
      </c>
      <c r="P28" s="9"/>
    </row>
    <row r="29" spans="1:119">
      <c r="A29" s="12"/>
      <c r="B29" s="44">
        <v>581</v>
      </c>
      <c r="C29" s="20" t="s">
        <v>75</v>
      </c>
      <c r="D29" s="46">
        <v>1648114</v>
      </c>
      <c r="E29" s="46">
        <v>1175457</v>
      </c>
      <c r="F29" s="46">
        <v>0</v>
      </c>
      <c r="G29" s="46">
        <v>0</v>
      </c>
      <c r="H29" s="46">
        <v>0</v>
      </c>
      <c r="I29" s="46">
        <v>1731271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4554842</v>
      </c>
      <c r="O29" s="47">
        <f t="shared" si="1"/>
        <v>151.65114033627435</v>
      </c>
      <c r="P29" s="9"/>
    </row>
    <row r="30" spans="1:119">
      <c r="A30" s="12"/>
      <c r="B30" s="44">
        <v>590</v>
      </c>
      <c r="C30" s="20" t="s">
        <v>76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3821260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3821260</v>
      </c>
      <c r="O30" s="47">
        <f t="shared" si="1"/>
        <v>127.22690194772765</v>
      </c>
      <c r="P30" s="9"/>
    </row>
    <row r="31" spans="1:119" ht="15.75" thickBot="1">
      <c r="A31" s="12"/>
      <c r="B31" s="44">
        <v>591</v>
      </c>
      <c r="C31" s="20" t="s">
        <v>77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156959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156959</v>
      </c>
      <c r="O31" s="47">
        <f t="shared" si="1"/>
        <v>5.2258698185450312</v>
      </c>
      <c r="P31" s="9"/>
    </row>
    <row r="32" spans="1:119" ht="16.5" thickBot="1">
      <c r="A32" s="14" t="s">
        <v>10</v>
      </c>
      <c r="B32" s="23"/>
      <c r="C32" s="22"/>
      <c r="D32" s="15">
        <f>SUM(D5,D14,D17,D24,D26,D28)</f>
        <v>16065483</v>
      </c>
      <c r="E32" s="15">
        <f t="shared" ref="E32:M32" si="10">SUM(E5,E14,E17,E24,E26,E28)</f>
        <v>10776077</v>
      </c>
      <c r="F32" s="15">
        <f t="shared" si="10"/>
        <v>689565</v>
      </c>
      <c r="G32" s="15">
        <f t="shared" si="10"/>
        <v>578727</v>
      </c>
      <c r="H32" s="15">
        <f t="shared" si="10"/>
        <v>0</v>
      </c>
      <c r="I32" s="15">
        <f t="shared" si="10"/>
        <v>17352709</v>
      </c>
      <c r="J32" s="15">
        <f t="shared" si="10"/>
        <v>0</v>
      </c>
      <c r="K32" s="15">
        <f t="shared" si="10"/>
        <v>470469</v>
      </c>
      <c r="L32" s="15">
        <f t="shared" si="10"/>
        <v>0</v>
      </c>
      <c r="M32" s="15">
        <f t="shared" si="10"/>
        <v>0</v>
      </c>
      <c r="N32" s="15">
        <f t="shared" si="7"/>
        <v>45933030</v>
      </c>
      <c r="O32" s="37">
        <f t="shared" si="1"/>
        <v>1529.3167970700849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0" t="s">
        <v>94</v>
      </c>
      <c r="M34" s="160"/>
      <c r="N34" s="160"/>
      <c r="O34" s="41">
        <v>30035</v>
      </c>
    </row>
    <row r="35" spans="1:15">
      <c r="A35" s="161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  <row r="36" spans="1:15" ht="15.75" customHeight="1" thickBot="1">
      <c r="A36" s="162" t="s">
        <v>55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90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3566558</v>
      </c>
      <c r="E5" s="26">
        <f t="shared" si="0"/>
        <v>1212114</v>
      </c>
      <c r="F5" s="26">
        <f t="shared" si="0"/>
        <v>620334</v>
      </c>
      <c r="G5" s="26">
        <f t="shared" si="0"/>
        <v>33226</v>
      </c>
      <c r="H5" s="26">
        <f t="shared" si="0"/>
        <v>0</v>
      </c>
      <c r="I5" s="26">
        <f t="shared" si="0"/>
        <v>4157626</v>
      </c>
      <c r="J5" s="26">
        <f t="shared" si="0"/>
        <v>0</v>
      </c>
      <c r="K5" s="26">
        <f t="shared" si="0"/>
        <v>457331</v>
      </c>
      <c r="L5" s="26">
        <f t="shared" si="0"/>
        <v>0</v>
      </c>
      <c r="M5" s="26">
        <f t="shared" si="0"/>
        <v>446577</v>
      </c>
      <c r="N5" s="27">
        <f>SUM(D5:M5)</f>
        <v>10493766</v>
      </c>
      <c r="O5" s="32">
        <f t="shared" ref="O5:O31" si="1">(N5/O$33)</f>
        <v>352.39995970179325</v>
      </c>
      <c r="P5" s="6"/>
    </row>
    <row r="6" spans="1:133">
      <c r="A6" s="12"/>
      <c r="B6" s="44">
        <v>511</v>
      </c>
      <c r="C6" s="20" t="s">
        <v>19</v>
      </c>
      <c r="D6" s="46">
        <v>45209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45209</v>
      </c>
      <c r="O6" s="47">
        <f t="shared" si="1"/>
        <v>1.5182013567062933</v>
      </c>
      <c r="P6" s="9"/>
    </row>
    <row r="7" spans="1:133">
      <c r="A7" s="12"/>
      <c r="B7" s="44">
        <v>512</v>
      </c>
      <c r="C7" s="20" t="s">
        <v>20</v>
      </c>
      <c r="D7" s="46">
        <v>268908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268908</v>
      </c>
      <c r="O7" s="47">
        <f t="shared" si="1"/>
        <v>9.030425146080999</v>
      </c>
      <c r="P7" s="9"/>
    </row>
    <row r="8" spans="1:133">
      <c r="A8" s="12"/>
      <c r="B8" s="44">
        <v>513</v>
      </c>
      <c r="C8" s="20" t="s">
        <v>21</v>
      </c>
      <c r="D8" s="46">
        <v>1150080</v>
      </c>
      <c r="E8" s="46">
        <v>0</v>
      </c>
      <c r="F8" s="46">
        <v>0</v>
      </c>
      <c r="G8" s="46">
        <v>31620</v>
      </c>
      <c r="H8" s="46">
        <v>0</v>
      </c>
      <c r="I8" s="46">
        <v>4157626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5339326</v>
      </c>
      <c r="O8" s="47">
        <f t="shared" si="1"/>
        <v>179.30438578816575</v>
      </c>
      <c r="P8" s="9"/>
    </row>
    <row r="9" spans="1:133">
      <c r="A9" s="12"/>
      <c r="B9" s="44">
        <v>514</v>
      </c>
      <c r="C9" s="20" t="s">
        <v>22</v>
      </c>
      <c r="D9" s="46">
        <v>128921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128921</v>
      </c>
      <c r="O9" s="47">
        <f t="shared" si="1"/>
        <v>4.3294042581771777</v>
      </c>
      <c r="P9" s="9"/>
    </row>
    <row r="10" spans="1:133">
      <c r="A10" s="12"/>
      <c r="B10" s="44">
        <v>515</v>
      </c>
      <c r="C10" s="20" t="s">
        <v>23</v>
      </c>
      <c r="D10" s="46">
        <v>632996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446577</v>
      </c>
      <c r="N10" s="46">
        <f t="shared" si="2"/>
        <v>1079573</v>
      </c>
      <c r="O10" s="47">
        <f t="shared" si="1"/>
        <v>36.25404661159245</v>
      </c>
      <c r="P10" s="9"/>
    </row>
    <row r="11" spans="1:133">
      <c r="A11" s="12"/>
      <c r="B11" s="44">
        <v>517</v>
      </c>
      <c r="C11" s="20" t="s">
        <v>50</v>
      </c>
      <c r="D11" s="46">
        <v>507088</v>
      </c>
      <c r="E11" s="46">
        <v>1212114</v>
      </c>
      <c r="F11" s="46">
        <v>620334</v>
      </c>
      <c r="G11" s="46">
        <v>1600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2341136</v>
      </c>
      <c r="O11" s="47">
        <f t="shared" si="1"/>
        <v>78.61965209214857</v>
      </c>
      <c r="P11" s="9"/>
    </row>
    <row r="12" spans="1:133">
      <c r="A12" s="12"/>
      <c r="B12" s="44">
        <v>519</v>
      </c>
      <c r="C12" s="20" t="s">
        <v>69</v>
      </c>
      <c r="D12" s="46">
        <v>833356</v>
      </c>
      <c r="E12" s="46">
        <v>0</v>
      </c>
      <c r="F12" s="46">
        <v>0</v>
      </c>
      <c r="G12" s="46">
        <v>6</v>
      </c>
      <c r="H12" s="46">
        <v>0</v>
      </c>
      <c r="I12" s="46">
        <v>0</v>
      </c>
      <c r="J12" s="46">
        <v>0</v>
      </c>
      <c r="K12" s="46">
        <v>457331</v>
      </c>
      <c r="L12" s="46">
        <v>0</v>
      </c>
      <c r="M12" s="46">
        <v>0</v>
      </c>
      <c r="N12" s="46">
        <f t="shared" si="2"/>
        <v>1290693</v>
      </c>
      <c r="O12" s="47">
        <f t="shared" si="1"/>
        <v>43.34384444892202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6301652</v>
      </c>
      <c r="E13" s="31">
        <f t="shared" si="3"/>
        <v>986174</v>
      </c>
      <c r="F13" s="31">
        <f t="shared" si="3"/>
        <v>0</v>
      </c>
      <c r="G13" s="31">
        <f t="shared" si="3"/>
        <v>419819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7707645</v>
      </c>
      <c r="O13" s="43">
        <f t="shared" si="1"/>
        <v>258.83689300826114</v>
      </c>
      <c r="P13" s="10"/>
    </row>
    <row r="14" spans="1:133">
      <c r="A14" s="12"/>
      <c r="B14" s="44">
        <v>521</v>
      </c>
      <c r="C14" s="20" t="s">
        <v>27</v>
      </c>
      <c r="D14" s="46">
        <v>5946558</v>
      </c>
      <c r="E14" s="46">
        <v>495975</v>
      </c>
      <c r="F14" s="46">
        <v>0</v>
      </c>
      <c r="G14" s="46">
        <v>419819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6862352</v>
      </c>
      <c r="O14" s="47">
        <f t="shared" si="1"/>
        <v>230.45039962388341</v>
      </c>
      <c r="P14" s="9"/>
    </row>
    <row r="15" spans="1:133">
      <c r="A15" s="12"/>
      <c r="B15" s="44">
        <v>524</v>
      </c>
      <c r="C15" s="20" t="s">
        <v>29</v>
      </c>
      <c r="D15" s="46">
        <v>355094</v>
      </c>
      <c r="E15" s="46">
        <v>490199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845293</v>
      </c>
      <c r="O15" s="47">
        <f t="shared" si="1"/>
        <v>28.386493384377729</v>
      </c>
      <c r="P15" s="9"/>
    </row>
    <row r="16" spans="1:133" ht="15.75">
      <c r="A16" s="28" t="s">
        <v>31</v>
      </c>
      <c r="B16" s="29"/>
      <c r="C16" s="30"/>
      <c r="D16" s="31">
        <f t="shared" ref="D16:M16" si="4">SUM(D17:D22)</f>
        <v>186173</v>
      </c>
      <c r="E16" s="31">
        <f t="shared" si="4"/>
        <v>3603972</v>
      </c>
      <c r="F16" s="31">
        <f t="shared" si="4"/>
        <v>0</v>
      </c>
      <c r="G16" s="31">
        <f t="shared" si="4"/>
        <v>38000</v>
      </c>
      <c r="H16" s="31">
        <f t="shared" si="4"/>
        <v>0</v>
      </c>
      <c r="I16" s="31">
        <f t="shared" si="4"/>
        <v>6244531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>SUM(D16:M16)</f>
        <v>10072676</v>
      </c>
      <c r="O16" s="43">
        <f t="shared" si="1"/>
        <v>338.25898314191687</v>
      </c>
      <c r="P16" s="10"/>
    </row>
    <row r="17" spans="1:119">
      <c r="A17" s="12"/>
      <c r="B17" s="44">
        <v>533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1092259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1092259</v>
      </c>
      <c r="O17" s="47">
        <f t="shared" si="1"/>
        <v>36.680065820404323</v>
      </c>
      <c r="P17" s="9"/>
    </row>
    <row r="18" spans="1:119">
      <c r="A18" s="12"/>
      <c r="B18" s="44">
        <v>534</v>
      </c>
      <c r="C18" s="20" t="s">
        <v>70</v>
      </c>
      <c r="D18" s="46">
        <v>0</v>
      </c>
      <c r="E18" s="46">
        <v>1593371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1593371</v>
      </c>
      <c r="O18" s="47">
        <f t="shared" si="1"/>
        <v>53.508328296057492</v>
      </c>
      <c r="P18" s="9"/>
    </row>
    <row r="19" spans="1:119">
      <c r="A19" s="12"/>
      <c r="B19" s="44">
        <v>535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3753182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3753182</v>
      </c>
      <c r="O19" s="47">
        <f t="shared" si="1"/>
        <v>126.03875344213849</v>
      </c>
      <c r="P19" s="9"/>
    </row>
    <row r="20" spans="1:119">
      <c r="A20" s="12"/>
      <c r="B20" s="44">
        <v>536</v>
      </c>
      <c r="C20" s="20" t="s">
        <v>71</v>
      </c>
      <c r="D20" s="46">
        <v>0</v>
      </c>
      <c r="E20" s="46">
        <v>0</v>
      </c>
      <c r="F20" s="46">
        <v>0</v>
      </c>
      <c r="G20" s="46">
        <v>26170</v>
      </c>
      <c r="H20" s="46">
        <v>0</v>
      </c>
      <c r="I20" s="46">
        <v>1399090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1425260</v>
      </c>
      <c r="O20" s="47">
        <f t="shared" si="1"/>
        <v>47.862851769762912</v>
      </c>
      <c r="P20" s="9"/>
    </row>
    <row r="21" spans="1:119">
      <c r="A21" s="12"/>
      <c r="B21" s="44">
        <v>538</v>
      </c>
      <c r="C21" s="20" t="s">
        <v>88</v>
      </c>
      <c r="D21" s="46">
        <v>0</v>
      </c>
      <c r="E21" s="46">
        <v>1108429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1108429</v>
      </c>
      <c r="O21" s="47">
        <f t="shared" si="1"/>
        <v>37.22308415608839</v>
      </c>
      <c r="P21" s="9"/>
    </row>
    <row r="22" spans="1:119">
      <c r="A22" s="12"/>
      <c r="B22" s="44">
        <v>539</v>
      </c>
      <c r="C22" s="20" t="s">
        <v>36</v>
      </c>
      <c r="D22" s="46">
        <v>186173</v>
      </c>
      <c r="E22" s="46">
        <v>902172</v>
      </c>
      <c r="F22" s="46">
        <v>0</v>
      </c>
      <c r="G22" s="46">
        <v>11830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1100175</v>
      </c>
      <c r="O22" s="47">
        <f t="shared" si="1"/>
        <v>36.94589965746524</v>
      </c>
      <c r="P22" s="9"/>
    </row>
    <row r="23" spans="1:119" ht="15.75">
      <c r="A23" s="28" t="s">
        <v>37</v>
      </c>
      <c r="B23" s="29"/>
      <c r="C23" s="30"/>
      <c r="D23" s="31">
        <f t="shared" ref="D23:M23" si="6">SUM(D24:D24)</f>
        <v>1207544</v>
      </c>
      <c r="E23" s="31">
        <f t="shared" si="6"/>
        <v>1883046</v>
      </c>
      <c r="F23" s="31">
        <f t="shared" si="6"/>
        <v>0</v>
      </c>
      <c r="G23" s="31">
        <f t="shared" si="6"/>
        <v>176170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1" si="7">SUM(D23:M23)</f>
        <v>3266760</v>
      </c>
      <c r="O23" s="43">
        <f t="shared" si="1"/>
        <v>109.70380818053597</v>
      </c>
      <c r="P23" s="10"/>
    </row>
    <row r="24" spans="1:119">
      <c r="A24" s="12"/>
      <c r="B24" s="44">
        <v>541</v>
      </c>
      <c r="C24" s="20" t="s">
        <v>72</v>
      </c>
      <c r="D24" s="46">
        <v>1207544</v>
      </c>
      <c r="E24" s="46">
        <v>1883046</v>
      </c>
      <c r="F24" s="46">
        <v>0</v>
      </c>
      <c r="G24" s="46">
        <v>176170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3266760</v>
      </c>
      <c r="O24" s="47">
        <f t="shared" si="1"/>
        <v>109.70380818053597</v>
      </c>
      <c r="P24" s="9"/>
    </row>
    <row r="25" spans="1:119" ht="15.75">
      <c r="A25" s="28" t="s">
        <v>41</v>
      </c>
      <c r="B25" s="29"/>
      <c r="C25" s="30"/>
      <c r="D25" s="31">
        <f t="shared" ref="D25:M25" si="8">SUM(D26:D26)</f>
        <v>2139607</v>
      </c>
      <c r="E25" s="31">
        <f t="shared" si="8"/>
        <v>6554</v>
      </c>
      <c r="F25" s="31">
        <f t="shared" si="8"/>
        <v>0</v>
      </c>
      <c r="G25" s="31">
        <f t="shared" si="8"/>
        <v>56202</v>
      </c>
      <c r="H25" s="31">
        <f t="shared" si="8"/>
        <v>0</v>
      </c>
      <c r="I25" s="31">
        <f t="shared" si="8"/>
        <v>927409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3129772</v>
      </c>
      <c r="O25" s="43">
        <f t="shared" si="1"/>
        <v>105.1034992276177</v>
      </c>
      <c r="P25" s="9"/>
    </row>
    <row r="26" spans="1:119">
      <c r="A26" s="12"/>
      <c r="B26" s="44">
        <v>572</v>
      </c>
      <c r="C26" s="20" t="s">
        <v>73</v>
      </c>
      <c r="D26" s="46">
        <v>2139607</v>
      </c>
      <c r="E26" s="46">
        <v>6554</v>
      </c>
      <c r="F26" s="46">
        <v>0</v>
      </c>
      <c r="G26" s="46">
        <v>56202</v>
      </c>
      <c r="H26" s="46">
        <v>0</v>
      </c>
      <c r="I26" s="46">
        <v>927409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3129772</v>
      </c>
      <c r="O26" s="47">
        <f t="shared" si="1"/>
        <v>105.1034992276177</v>
      </c>
      <c r="P26" s="9"/>
    </row>
    <row r="27" spans="1:119" ht="15.75">
      <c r="A27" s="28" t="s">
        <v>74</v>
      </c>
      <c r="B27" s="29"/>
      <c r="C27" s="30"/>
      <c r="D27" s="31">
        <f t="shared" ref="D27:M27" si="9">SUM(D28:D30)</f>
        <v>1239453</v>
      </c>
      <c r="E27" s="31">
        <f t="shared" si="9"/>
        <v>491071</v>
      </c>
      <c r="F27" s="31">
        <f t="shared" si="9"/>
        <v>0</v>
      </c>
      <c r="G27" s="31">
        <f t="shared" si="9"/>
        <v>257754</v>
      </c>
      <c r="H27" s="31">
        <f t="shared" si="9"/>
        <v>0</v>
      </c>
      <c r="I27" s="31">
        <f t="shared" si="9"/>
        <v>4459707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65846</v>
      </c>
      <c r="N27" s="31">
        <f t="shared" si="7"/>
        <v>6513831</v>
      </c>
      <c r="O27" s="43">
        <f t="shared" si="1"/>
        <v>218.74642353415274</v>
      </c>
      <c r="P27" s="9"/>
    </row>
    <row r="28" spans="1:119">
      <c r="A28" s="12"/>
      <c r="B28" s="44">
        <v>581</v>
      </c>
      <c r="C28" s="20" t="s">
        <v>75</v>
      </c>
      <c r="D28" s="46">
        <v>1239453</v>
      </c>
      <c r="E28" s="46">
        <v>491071</v>
      </c>
      <c r="F28" s="46">
        <v>0</v>
      </c>
      <c r="G28" s="46">
        <v>257754</v>
      </c>
      <c r="H28" s="46">
        <v>0</v>
      </c>
      <c r="I28" s="46">
        <v>1414822</v>
      </c>
      <c r="J28" s="46">
        <v>0</v>
      </c>
      <c r="K28" s="46">
        <v>0</v>
      </c>
      <c r="L28" s="46">
        <v>0</v>
      </c>
      <c r="M28" s="46">
        <v>65846</v>
      </c>
      <c r="N28" s="46">
        <f t="shared" si="7"/>
        <v>3468946</v>
      </c>
      <c r="O28" s="47">
        <f t="shared" si="1"/>
        <v>116.49358586876217</v>
      </c>
      <c r="P28" s="9"/>
    </row>
    <row r="29" spans="1:119">
      <c r="A29" s="12"/>
      <c r="B29" s="44">
        <v>590</v>
      </c>
      <c r="C29" s="20" t="s">
        <v>76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2900398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2900398</v>
      </c>
      <c r="O29" s="47">
        <f t="shared" si="1"/>
        <v>97.40069850224998</v>
      </c>
      <c r="P29" s="9"/>
    </row>
    <row r="30" spans="1:119" ht="15.75" thickBot="1">
      <c r="A30" s="12"/>
      <c r="B30" s="44">
        <v>591</v>
      </c>
      <c r="C30" s="20" t="s">
        <v>77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144487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144487</v>
      </c>
      <c r="O30" s="47">
        <f t="shared" si="1"/>
        <v>4.8521391631405733</v>
      </c>
      <c r="P30" s="9"/>
    </row>
    <row r="31" spans="1:119" ht="16.5" thickBot="1">
      <c r="A31" s="14" t="s">
        <v>10</v>
      </c>
      <c r="B31" s="23"/>
      <c r="C31" s="22"/>
      <c r="D31" s="15">
        <f>SUM(D5,D13,D16,D23,D25,D27)</f>
        <v>14640987</v>
      </c>
      <c r="E31" s="15">
        <f t="shared" ref="E31:M31" si="10">SUM(E5,E13,E16,E23,E25,E27)</f>
        <v>8182931</v>
      </c>
      <c r="F31" s="15">
        <f t="shared" si="10"/>
        <v>620334</v>
      </c>
      <c r="G31" s="15">
        <f t="shared" si="10"/>
        <v>981171</v>
      </c>
      <c r="H31" s="15">
        <f t="shared" si="10"/>
        <v>0</v>
      </c>
      <c r="I31" s="15">
        <f t="shared" si="10"/>
        <v>15789273</v>
      </c>
      <c r="J31" s="15">
        <f t="shared" si="10"/>
        <v>0</v>
      </c>
      <c r="K31" s="15">
        <f t="shared" si="10"/>
        <v>457331</v>
      </c>
      <c r="L31" s="15">
        <f t="shared" si="10"/>
        <v>0</v>
      </c>
      <c r="M31" s="15">
        <f t="shared" si="10"/>
        <v>512423</v>
      </c>
      <c r="N31" s="15">
        <f t="shared" si="7"/>
        <v>41184450</v>
      </c>
      <c r="O31" s="37">
        <f t="shared" si="1"/>
        <v>1383.0495667942776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0" t="s">
        <v>91</v>
      </c>
      <c r="M33" s="160"/>
      <c r="N33" s="160"/>
      <c r="O33" s="41">
        <v>29778</v>
      </c>
    </row>
    <row r="34" spans="1:15">
      <c r="A34" s="161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  <row r="35" spans="1:15" ht="15.75" customHeight="1" thickBot="1">
      <c r="A35" s="162" t="s">
        <v>55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4073938</v>
      </c>
      <c r="E5" s="26">
        <f t="shared" si="0"/>
        <v>1203232</v>
      </c>
      <c r="F5" s="26">
        <f t="shared" si="0"/>
        <v>616896</v>
      </c>
      <c r="G5" s="26">
        <f t="shared" si="0"/>
        <v>442962</v>
      </c>
      <c r="H5" s="26">
        <f t="shared" si="0"/>
        <v>0</v>
      </c>
      <c r="I5" s="26">
        <f t="shared" si="0"/>
        <v>4137756</v>
      </c>
      <c r="J5" s="26">
        <f t="shared" si="0"/>
        <v>0</v>
      </c>
      <c r="K5" s="26">
        <f t="shared" si="0"/>
        <v>406696</v>
      </c>
      <c r="L5" s="26">
        <f t="shared" si="0"/>
        <v>0</v>
      </c>
      <c r="M5" s="26">
        <f t="shared" si="0"/>
        <v>499805</v>
      </c>
      <c r="N5" s="27">
        <f>SUM(D5:M5)</f>
        <v>11381285</v>
      </c>
      <c r="O5" s="32">
        <f t="shared" ref="O5:O30" si="1">(N5/O$32)</f>
        <v>398.6718859464761</v>
      </c>
      <c r="P5" s="6"/>
    </row>
    <row r="6" spans="1:133">
      <c r="A6" s="12"/>
      <c r="B6" s="44">
        <v>511</v>
      </c>
      <c r="C6" s="20" t="s">
        <v>19</v>
      </c>
      <c r="D6" s="46">
        <v>51400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51400</v>
      </c>
      <c r="O6" s="47">
        <f t="shared" si="1"/>
        <v>1.8004763906403252</v>
      </c>
      <c r="P6" s="9"/>
    </row>
    <row r="7" spans="1:133">
      <c r="A7" s="12"/>
      <c r="B7" s="44">
        <v>512</v>
      </c>
      <c r="C7" s="20" t="s">
        <v>20</v>
      </c>
      <c r="D7" s="46">
        <v>295410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295410</v>
      </c>
      <c r="O7" s="47">
        <f t="shared" si="1"/>
        <v>10.347835224884404</v>
      </c>
      <c r="P7" s="9"/>
    </row>
    <row r="8" spans="1:133">
      <c r="A8" s="12"/>
      <c r="B8" s="44">
        <v>513</v>
      </c>
      <c r="C8" s="20" t="s">
        <v>21</v>
      </c>
      <c r="D8" s="46">
        <v>1159688</v>
      </c>
      <c r="E8" s="46">
        <v>0</v>
      </c>
      <c r="F8" s="46">
        <v>0</v>
      </c>
      <c r="G8" s="46">
        <v>370595</v>
      </c>
      <c r="H8" s="46">
        <v>0</v>
      </c>
      <c r="I8" s="46">
        <v>4137756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5668039</v>
      </c>
      <c r="O8" s="47">
        <f t="shared" si="1"/>
        <v>198.54417122040073</v>
      </c>
      <c r="P8" s="9"/>
    </row>
    <row r="9" spans="1:133">
      <c r="A9" s="12"/>
      <c r="B9" s="44">
        <v>514</v>
      </c>
      <c r="C9" s="20" t="s">
        <v>22</v>
      </c>
      <c r="D9" s="46">
        <v>122844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122844</v>
      </c>
      <c r="O9" s="47">
        <f t="shared" si="1"/>
        <v>4.30306851618327</v>
      </c>
      <c r="P9" s="9"/>
    </row>
    <row r="10" spans="1:133">
      <c r="A10" s="12"/>
      <c r="B10" s="44">
        <v>515</v>
      </c>
      <c r="C10" s="20" t="s">
        <v>23</v>
      </c>
      <c r="D10" s="46">
        <v>644860</v>
      </c>
      <c r="E10" s="46">
        <v>0</v>
      </c>
      <c r="F10" s="46">
        <v>0</v>
      </c>
      <c r="G10" s="46">
        <v>27044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499805</v>
      </c>
      <c r="N10" s="46">
        <f t="shared" si="2"/>
        <v>1171709</v>
      </c>
      <c r="O10" s="47">
        <f t="shared" si="1"/>
        <v>41.043470645929659</v>
      </c>
      <c r="P10" s="9"/>
    </row>
    <row r="11" spans="1:133">
      <c r="A11" s="12"/>
      <c r="B11" s="44">
        <v>517</v>
      </c>
      <c r="C11" s="20" t="s">
        <v>50</v>
      </c>
      <c r="D11" s="46">
        <v>879176</v>
      </c>
      <c r="E11" s="46">
        <v>1203232</v>
      </c>
      <c r="F11" s="46">
        <v>616896</v>
      </c>
      <c r="G11" s="46">
        <v>1000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2700304</v>
      </c>
      <c r="O11" s="47">
        <f t="shared" si="1"/>
        <v>94.588202325907247</v>
      </c>
      <c r="P11" s="9"/>
    </row>
    <row r="12" spans="1:133">
      <c r="A12" s="12"/>
      <c r="B12" s="44">
        <v>519</v>
      </c>
      <c r="C12" s="20" t="s">
        <v>69</v>
      </c>
      <c r="D12" s="46">
        <v>920560</v>
      </c>
      <c r="E12" s="46">
        <v>0</v>
      </c>
      <c r="F12" s="46">
        <v>0</v>
      </c>
      <c r="G12" s="46">
        <v>44323</v>
      </c>
      <c r="H12" s="46">
        <v>0</v>
      </c>
      <c r="I12" s="46">
        <v>0</v>
      </c>
      <c r="J12" s="46">
        <v>0</v>
      </c>
      <c r="K12" s="46">
        <v>406696</v>
      </c>
      <c r="L12" s="46">
        <v>0</v>
      </c>
      <c r="M12" s="46">
        <v>0</v>
      </c>
      <c r="N12" s="46">
        <f t="shared" si="2"/>
        <v>1371579</v>
      </c>
      <c r="O12" s="47">
        <f t="shared" si="1"/>
        <v>48.044661622530477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6068403</v>
      </c>
      <c r="E13" s="31">
        <f t="shared" si="3"/>
        <v>715367</v>
      </c>
      <c r="F13" s="31">
        <f t="shared" si="3"/>
        <v>0</v>
      </c>
      <c r="G13" s="31">
        <f t="shared" si="3"/>
        <v>252535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0" si="4">SUM(D13:M13)</f>
        <v>7036305</v>
      </c>
      <c r="O13" s="43">
        <f t="shared" si="1"/>
        <v>246.47278268179909</v>
      </c>
      <c r="P13" s="10"/>
    </row>
    <row r="14" spans="1:133">
      <c r="A14" s="12"/>
      <c r="B14" s="44">
        <v>521</v>
      </c>
      <c r="C14" s="20" t="s">
        <v>27</v>
      </c>
      <c r="D14" s="46">
        <v>5717332</v>
      </c>
      <c r="E14" s="46">
        <v>331270</v>
      </c>
      <c r="F14" s="46">
        <v>0</v>
      </c>
      <c r="G14" s="46">
        <v>252535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6301137</v>
      </c>
      <c r="O14" s="47">
        <f t="shared" si="1"/>
        <v>220.72078604455655</v>
      </c>
      <c r="P14" s="9"/>
    </row>
    <row r="15" spans="1:133">
      <c r="A15" s="12"/>
      <c r="B15" s="44">
        <v>524</v>
      </c>
      <c r="C15" s="20" t="s">
        <v>29</v>
      </c>
      <c r="D15" s="46">
        <v>351071</v>
      </c>
      <c r="E15" s="46">
        <v>384097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735168</v>
      </c>
      <c r="O15" s="47">
        <f t="shared" si="1"/>
        <v>25.751996637242538</v>
      </c>
      <c r="P15" s="9"/>
    </row>
    <row r="16" spans="1:133" ht="15.75">
      <c r="A16" s="28" t="s">
        <v>31</v>
      </c>
      <c r="B16" s="29"/>
      <c r="C16" s="30"/>
      <c r="D16" s="31">
        <f t="shared" ref="D16:M16" si="5">SUM(D17:D21)</f>
        <v>0</v>
      </c>
      <c r="E16" s="31">
        <f t="shared" si="5"/>
        <v>4753202</v>
      </c>
      <c r="F16" s="31">
        <f t="shared" si="5"/>
        <v>0</v>
      </c>
      <c r="G16" s="31">
        <f t="shared" si="5"/>
        <v>281318</v>
      </c>
      <c r="H16" s="31">
        <f t="shared" si="5"/>
        <v>0</v>
      </c>
      <c r="I16" s="31">
        <f t="shared" si="5"/>
        <v>5366461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10400981</v>
      </c>
      <c r="O16" s="43">
        <f t="shared" si="1"/>
        <v>364.33308813226847</v>
      </c>
      <c r="P16" s="10"/>
    </row>
    <row r="17" spans="1:119">
      <c r="A17" s="12"/>
      <c r="B17" s="44">
        <v>533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1468053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1468053</v>
      </c>
      <c r="O17" s="47">
        <f t="shared" si="1"/>
        <v>51.424022698612859</v>
      </c>
      <c r="P17" s="9"/>
    </row>
    <row r="18" spans="1:119">
      <c r="A18" s="12"/>
      <c r="B18" s="44">
        <v>535</v>
      </c>
      <c r="C18" s="20" t="s">
        <v>34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2663150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2663150</v>
      </c>
      <c r="O18" s="47">
        <f t="shared" si="1"/>
        <v>93.286745131007422</v>
      </c>
      <c r="P18" s="9"/>
    </row>
    <row r="19" spans="1:119">
      <c r="A19" s="12"/>
      <c r="B19" s="44">
        <v>536</v>
      </c>
      <c r="C19" s="20" t="s">
        <v>71</v>
      </c>
      <c r="D19" s="46">
        <v>0</v>
      </c>
      <c r="E19" s="46">
        <v>0</v>
      </c>
      <c r="F19" s="46">
        <v>0</v>
      </c>
      <c r="G19" s="46">
        <v>222260</v>
      </c>
      <c r="H19" s="46">
        <v>0</v>
      </c>
      <c r="I19" s="46">
        <v>1235258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1457518</v>
      </c>
      <c r="O19" s="47">
        <f t="shared" si="1"/>
        <v>51.054995095978704</v>
      </c>
      <c r="P19" s="9"/>
    </row>
    <row r="20" spans="1:119">
      <c r="A20" s="12"/>
      <c r="B20" s="44">
        <v>538</v>
      </c>
      <c r="C20" s="20" t="s">
        <v>88</v>
      </c>
      <c r="D20" s="46">
        <v>0</v>
      </c>
      <c r="E20" s="46">
        <v>3192294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3192294</v>
      </c>
      <c r="O20" s="47">
        <f t="shared" si="1"/>
        <v>111.82198402690206</v>
      </c>
      <c r="P20" s="9"/>
    </row>
    <row r="21" spans="1:119">
      <c r="A21" s="12"/>
      <c r="B21" s="44">
        <v>539</v>
      </c>
      <c r="C21" s="20" t="s">
        <v>36</v>
      </c>
      <c r="D21" s="46">
        <v>0</v>
      </c>
      <c r="E21" s="46">
        <v>1560908</v>
      </c>
      <c r="F21" s="46">
        <v>0</v>
      </c>
      <c r="G21" s="46">
        <v>59058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1619966</v>
      </c>
      <c r="O21" s="47">
        <f t="shared" si="1"/>
        <v>56.745341179767408</v>
      </c>
      <c r="P21" s="9"/>
    </row>
    <row r="22" spans="1:119" ht="15.75">
      <c r="A22" s="28" t="s">
        <v>37</v>
      </c>
      <c r="B22" s="29"/>
      <c r="C22" s="30"/>
      <c r="D22" s="31">
        <f t="shared" ref="D22:M22" si="6">SUM(D23:D23)</f>
        <v>1060404</v>
      </c>
      <c r="E22" s="31">
        <f t="shared" si="6"/>
        <v>2630528</v>
      </c>
      <c r="F22" s="31">
        <f t="shared" si="6"/>
        <v>0</v>
      </c>
      <c r="G22" s="31">
        <f t="shared" si="6"/>
        <v>2722657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6413589</v>
      </c>
      <c r="O22" s="43">
        <f t="shared" si="1"/>
        <v>224.65983606557376</v>
      </c>
      <c r="P22" s="10"/>
    </row>
    <row r="23" spans="1:119">
      <c r="A23" s="12"/>
      <c r="B23" s="44">
        <v>541</v>
      </c>
      <c r="C23" s="20" t="s">
        <v>72</v>
      </c>
      <c r="D23" s="46">
        <v>1060404</v>
      </c>
      <c r="E23" s="46">
        <v>2630528</v>
      </c>
      <c r="F23" s="46">
        <v>0</v>
      </c>
      <c r="G23" s="46">
        <v>2722657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6413589</v>
      </c>
      <c r="O23" s="47">
        <f t="shared" si="1"/>
        <v>224.65983606557376</v>
      </c>
      <c r="P23" s="9"/>
    </row>
    <row r="24" spans="1:119" ht="15.75">
      <c r="A24" s="28" t="s">
        <v>41</v>
      </c>
      <c r="B24" s="29"/>
      <c r="C24" s="30"/>
      <c r="D24" s="31">
        <f t="shared" ref="D24:M24" si="7">SUM(D25:D25)</f>
        <v>1751739</v>
      </c>
      <c r="E24" s="31">
        <f t="shared" si="7"/>
        <v>95393</v>
      </c>
      <c r="F24" s="31">
        <f t="shared" si="7"/>
        <v>0</v>
      </c>
      <c r="G24" s="31">
        <f t="shared" si="7"/>
        <v>806539</v>
      </c>
      <c r="H24" s="31">
        <f t="shared" si="7"/>
        <v>0</v>
      </c>
      <c r="I24" s="31">
        <f t="shared" si="7"/>
        <v>749666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3403337</v>
      </c>
      <c r="O24" s="43">
        <f t="shared" si="1"/>
        <v>119.21455093176405</v>
      </c>
      <c r="P24" s="9"/>
    </row>
    <row r="25" spans="1:119">
      <c r="A25" s="12"/>
      <c r="B25" s="44">
        <v>572</v>
      </c>
      <c r="C25" s="20" t="s">
        <v>73</v>
      </c>
      <c r="D25" s="46">
        <v>1751739</v>
      </c>
      <c r="E25" s="46">
        <v>95393</v>
      </c>
      <c r="F25" s="46">
        <v>0</v>
      </c>
      <c r="G25" s="46">
        <v>806539</v>
      </c>
      <c r="H25" s="46">
        <v>0</v>
      </c>
      <c r="I25" s="46">
        <v>749666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3403337</v>
      </c>
      <c r="O25" s="47">
        <f t="shared" si="1"/>
        <v>119.21455093176405</v>
      </c>
      <c r="P25" s="9"/>
    </row>
    <row r="26" spans="1:119" ht="15.75">
      <c r="A26" s="28" t="s">
        <v>74</v>
      </c>
      <c r="B26" s="29"/>
      <c r="C26" s="30"/>
      <c r="D26" s="31">
        <f t="shared" ref="D26:M26" si="8">SUM(D27:D29)</f>
        <v>1067519</v>
      </c>
      <c r="E26" s="31">
        <f t="shared" si="8"/>
        <v>349831</v>
      </c>
      <c r="F26" s="31">
        <f t="shared" si="8"/>
        <v>0</v>
      </c>
      <c r="G26" s="31">
        <f t="shared" si="8"/>
        <v>28426</v>
      </c>
      <c r="H26" s="31">
        <f t="shared" si="8"/>
        <v>0</v>
      </c>
      <c r="I26" s="31">
        <f t="shared" si="8"/>
        <v>4514035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65846</v>
      </c>
      <c r="N26" s="31">
        <f t="shared" si="4"/>
        <v>6025657</v>
      </c>
      <c r="O26" s="43">
        <f t="shared" si="1"/>
        <v>211.07107328008968</v>
      </c>
      <c r="P26" s="9"/>
    </row>
    <row r="27" spans="1:119">
      <c r="A27" s="12"/>
      <c r="B27" s="44">
        <v>581</v>
      </c>
      <c r="C27" s="20" t="s">
        <v>75</v>
      </c>
      <c r="D27" s="46">
        <v>1067519</v>
      </c>
      <c r="E27" s="46">
        <v>349831</v>
      </c>
      <c r="F27" s="46">
        <v>0</v>
      </c>
      <c r="G27" s="46">
        <v>28426</v>
      </c>
      <c r="H27" s="46">
        <v>0</v>
      </c>
      <c r="I27" s="46">
        <v>1399059</v>
      </c>
      <c r="J27" s="46">
        <v>0</v>
      </c>
      <c r="K27" s="46">
        <v>0</v>
      </c>
      <c r="L27" s="46">
        <v>0</v>
      </c>
      <c r="M27" s="46">
        <v>65846</v>
      </c>
      <c r="N27" s="46">
        <f t="shared" si="4"/>
        <v>2910681</v>
      </c>
      <c r="O27" s="47">
        <f t="shared" si="1"/>
        <v>101.95744010088272</v>
      </c>
      <c r="P27" s="9"/>
    </row>
    <row r="28" spans="1:119">
      <c r="A28" s="12"/>
      <c r="B28" s="44">
        <v>590</v>
      </c>
      <c r="C28" s="20" t="s">
        <v>76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2954316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2954316</v>
      </c>
      <c r="O28" s="47">
        <f t="shared" si="1"/>
        <v>103.48591845313157</v>
      </c>
      <c r="P28" s="9"/>
    </row>
    <row r="29" spans="1:119" ht="15.75" thickBot="1">
      <c r="A29" s="12"/>
      <c r="B29" s="44">
        <v>591</v>
      </c>
      <c r="C29" s="20" t="s">
        <v>77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160660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160660</v>
      </c>
      <c r="O29" s="47">
        <f t="shared" si="1"/>
        <v>5.6277147260753821</v>
      </c>
      <c r="P29" s="9"/>
    </row>
    <row r="30" spans="1:119" ht="16.5" thickBot="1">
      <c r="A30" s="14" t="s">
        <v>10</v>
      </c>
      <c r="B30" s="23"/>
      <c r="C30" s="22"/>
      <c r="D30" s="15">
        <f>SUM(D5,D13,D16,D22,D24,D26)</f>
        <v>14022003</v>
      </c>
      <c r="E30" s="15">
        <f t="shared" ref="E30:M30" si="9">SUM(E5,E13,E16,E22,E24,E26)</f>
        <v>9747553</v>
      </c>
      <c r="F30" s="15">
        <f t="shared" si="9"/>
        <v>616896</v>
      </c>
      <c r="G30" s="15">
        <f t="shared" si="9"/>
        <v>4534437</v>
      </c>
      <c r="H30" s="15">
        <f t="shared" si="9"/>
        <v>0</v>
      </c>
      <c r="I30" s="15">
        <f t="shared" si="9"/>
        <v>14767918</v>
      </c>
      <c r="J30" s="15">
        <f t="shared" si="9"/>
        <v>0</v>
      </c>
      <c r="K30" s="15">
        <f t="shared" si="9"/>
        <v>406696</v>
      </c>
      <c r="L30" s="15">
        <f t="shared" si="9"/>
        <v>0</v>
      </c>
      <c r="M30" s="15">
        <f t="shared" si="9"/>
        <v>565651</v>
      </c>
      <c r="N30" s="15">
        <f t="shared" si="4"/>
        <v>44661154</v>
      </c>
      <c r="O30" s="37">
        <f t="shared" si="1"/>
        <v>1564.4232170379712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89</v>
      </c>
      <c r="M32" s="160"/>
      <c r="N32" s="160"/>
      <c r="O32" s="41">
        <v>28548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55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5313270</v>
      </c>
      <c r="E5" s="26">
        <f t="shared" si="0"/>
        <v>530653</v>
      </c>
      <c r="F5" s="26">
        <f t="shared" si="0"/>
        <v>609133</v>
      </c>
      <c r="G5" s="26">
        <f t="shared" si="0"/>
        <v>-1194</v>
      </c>
      <c r="H5" s="26">
        <f t="shared" si="0"/>
        <v>0</v>
      </c>
      <c r="I5" s="26">
        <f t="shared" si="0"/>
        <v>3677116</v>
      </c>
      <c r="J5" s="26">
        <f t="shared" si="0"/>
        <v>0</v>
      </c>
      <c r="K5" s="26">
        <f t="shared" si="0"/>
        <v>379167</v>
      </c>
      <c r="L5" s="26">
        <f t="shared" si="0"/>
        <v>0</v>
      </c>
      <c r="M5" s="26">
        <f t="shared" si="0"/>
        <v>13752</v>
      </c>
      <c r="N5" s="27">
        <f>SUM(D5:M5)</f>
        <v>10521897</v>
      </c>
      <c r="O5" s="32">
        <f t="shared" ref="O5:O31" si="1">(N5/O$33)</f>
        <v>378.67620384366228</v>
      </c>
      <c r="P5" s="6"/>
    </row>
    <row r="6" spans="1:133">
      <c r="A6" s="12"/>
      <c r="B6" s="44">
        <v>511</v>
      </c>
      <c r="C6" s="20" t="s">
        <v>19</v>
      </c>
      <c r="D6" s="46">
        <v>60182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60182</v>
      </c>
      <c r="O6" s="47">
        <f t="shared" si="1"/>
        <v>2.1659108903764484</v>
      </c>
      <c r="P6" s="9"/>
    </row>
    <row r="7" spans="1:133">
      <c r="A7" s="12"/>
      <c r="B7" s="44">
        <v>512</v>
      </c>
      <c r="C7" s="20" t="s">
        <v>20</v>
      </c>
      <c r="D7" s="46">
        <v>315191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315191</v>
      </c>
      <c r="O7" s="47">
        <f t="shared" si="1"/>
        <v>11.343518318577701</v>
      </c>
      <c r="P7" s="9"/>
    </row>
    <row r="8" spans="1:133">
      <c r="A8" s="12"/>
      <c r="B8" s="44">
        <v>513</v>
      </c>
      <c r="C8" s="20" t="s">
        <v>21</v>
      </c>
      <c r="D8" s="46">
        <v>1328898</v>
      </c>
      <c r="E8" s="46">
        <v>0</v>
      </c>
      <c r="F8" s="46">
        <v>0</v>
      </c>
      <c r="G8" s="46">
        <v>1916</v>
      </c>
      <c r="H8" s="46">
        <v>0</v>
      </c>
      <c r="I8" s="46">
        <v>3677116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5007930</v>
      </c>
      <c r="O8" s="47">
        <f t="shared" si="1"/>
        <v>180.23213128913841</v>
      </c>
      <c r="P8" s="9"/>
    </row>
    <row r="9" spans="1:133">
      <c r="A9" s="12"/>
      <c r="B9" s="44">
        <v>514</v>
      </c>
      <c r="C9" s="20" t="s">
        <v>22</v>
      </c>
      <c r="D9" s="46">
        <v>184532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184532</v>
      </c>
      <c r="O9" s="47">
        <f t="shared" si="1"/>
        <v>6.6411862088821705</v>
      </c>
      <c r="P9" s="9"/>
    </row>
    <row r="10" spans="1:133">
      <c r="A10" s="12"/>
      <c r="B10" s="44">
        <v>515</v>
      </c>
      <c r="C10" s="20" t="s">
        <v>23</v>
      </c>
      <c r="D10" s="46">
        <v>1088475</v>
      </c>
      <c r="E10" s="46">
        <v>0</v>
      </c>
      <c r="F10" s="46">
        <v>0</v>
      </c>
      <c r="G10" s="46">
        <v>-3860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13752</v>
      </c>
      <c r="N10" s="46">
        <f t="shared" si="2"/>
        <v>1098367</v>
      </c>
      <c r="O10" s="47">
        <f t="shared" si="1"/>
        <v>39.529511264665658</v>
      </c>
      <c r="P10" s="9"/>
    </row>
    <row r="11" spans="1:133">
      <c r="A11" s="12"/>
      <c r="B11" s="44">
        <v>517</v>
      </c>
      <c r="C11" s="20" t="s">
        <v>50</v>
      </c>
      <c r="D11" s="46">
        <v>796990</v>
      </c>
      <c r="E11" s="46">
        <v>530653</v>
      </c>
      <c r="F11" s="46">
        <v>609133</v>
      </c>
      <c r="G11" s="46">
        <v>750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1937526</v>
      </c>
      <c r="O11" s="47">
        <f t="shared" si="1"/>
        <v>69.730295832433598</v>
      </c>
      <c r="P11" s="9"/>
    </row>
    <row r="12" spans="1:133">
      <c r="A12" s="12"/>
      <c r="B12" s="44">
        <v>519</v>
      </c>
      <c r="C12" s="20" t="s">
        <v>69</v>
      </c>
      <c r="D12" s="46">
        <v>1539002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379167</v>
      </c>
      <c r="L12" s="46">
        <v>0</v>
      </c>
      <c r="M12" s="46">
        <v>0</v>
      </c>
      <c r="N12" s="46">
        <f t="shared" si="2"/>
        <v>1918169</v>
      </c>
      <c r="O12" s="47">
        <f t="shared" si="1"/>
        <v>69.033650039588281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6038655</v>
      </c>
      <c r="E13" s="31">
        <f t="shared" si="3"/>
        <v>344560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6383215</v>
      </c>
      <c r="O13" s="43">
        <f t="shared" si="1"/>
        <v>229.72774058878571</v>
      </c>
      <c r="P13" s="10"/>
    </row>
    <row r="14" spans="1:133">
      <c r="A14" s="12"/>
      <c r="B14" s="44">
        <v>521</v>
      </c>
      <c r="C14" s="20" t="s">
        <v>27</v>
      </c>
      <c r="D14" s="46">
        <v>5718469</v>
      </c>
      <c r="E14" s="46">
        <v>106979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5825448</v>
      </c>
      <c r="O14" s="47">
        <f t="shared" si="1"/>
        <v>209.65407039516302</v>
      </c>
      <c r="P14" s="9"/>
    </row>
    <row r="15" spans="1:133">
      <c r="A15" s="12"/>
      <c r="B15" s="44">
        <v>522</v>
      </c>
      <c r="C15" s="20" t="s">
        <v>28</v>
      </c>
      <c r="D15" s="46">
        <v>99380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99380</v>
      </c>
      <c r="O15" s="47">
        <f t="shared" si="1"/>
        <v>3.5766213200892536</v>
      </c>
      <c r="P15" s="9"/>
    </row>
    <row r="16" spans="1:133">
      <c r="A16" s="12"/>
      <c r="B16" s="44">
        <v>524</v>
      </c>
      <c r="C16" s="20" t="s">
        <v>29</v>
      </c>
      <c r="D16" s="46">
        <v>220806</v>
      </c>
      <c r="E16" s="46">
        <v>237581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458387</v>
      </c>
      <c r="O16" s="47">
        <f t="shared" si="1"/>
        <v>16.497048873533434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SUM(D18:D22)</f>
        <v>0</v>
      </c>
      <c r="E17" s="31">
        <f t="shared" si="5"/>
        <v>2765574</v>
      </c>
      <c r="F17" s="31">
        <f t="shared" si="5"/>
        <v>0</v>
      </c>
      <c r="G17" s="31">
        <f t="shared" si="5"/>
        <v>2682743</v>
      </c>
      <c r="H17" s="31">
        <f t="shared" si="5"/>
        <v>0</v>
      </c>
      <c r="I17" s="31">
        <f t="shared" si="5"/>
        <v>6881415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12329732</v>
      </c>
      <c r="O17" s="43">
        <f t="shared" si="1"/>
        <v>443.73900525444469</v>
      </c>
      <c r="P17" s="10"/>
    </row>
    <row r="18" spans="1:119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1547809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1547809</v>
      </c>
      <c r="O18" s="47">
        <f t="shared" si="1"/>
        <v>55.704635427913338</v>
      </c>
      <c r="P18" s="9"/>
    </row>
    <row r="19" spans="1:119">
      <c r="A19" s="12"/>
      <c r="B19" s="44">
        <v>534</v>
      </c>
      <c r="C19" s="20" t="s">
        <v>70</v>
      </c>
      <c r="D19" s="46">
        <v>0</v>
      </c>
      <c r="E19" s="46">
        <v>1480189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1480189</v>
      </c>
      <c r="O19" s="47">
        <f t="shared" si="1"/>
        <v>53.271035773411072</v>
      </c>
      <c r="P19" s="9"/>
    </row>
    <row r="20" spans="1:119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3127997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3127997</v>
      </c>
      <c r="O20" s="47">
        <f t="shared" si="1"/>
        <v>112.57456992730152</v>
      </c>
      <c r="P20" s="9"/>
    </row>
    <row r="21" spans="1:119">
      <c r="A21" s="12"/>
      <c r="B21" s="44">
        <v>536</v>
      </c>
      <c r="C21" s="20" t="s">
        <v>71</v>
      </c>
      <c r="D21" s="46">
        <v>0</v>
      </c>
      <c r="E21" s="46">
        <v>0</v>
      </c>
      <c r="F21" s="46">
        <v>0</v>
      </c>
      <c r="G21" s="46">
        <v>1179412</v>
      </c>
      <c r="H21" s="46">
        <v>0</v>
      </c>
      <c r="I21" s="46">
        <v>2205609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3385021</v>
      </c>
      <c r="O21" s="47">
        <f t="shared" si="1"/>
        <v>121.82469589001656</v>
      </c>
      <c r="P21" s="9"/>
    </row>
    <row r="22" spans="1:119">
      <c r="A22" s="12"/>
      <c r="B22" s="44">
        <v>539</v>
      </c>
      <c r="C22" s="20" t="s">
        <v>36</v>
      </c>
      <c r="D22" s="46">
        <v>0</v>
      </c>
      <c r="E22" s="46">
        <v>1285385</v>
      </c>
      <c r="F22" s="46">
        <v>0</v>
      </c>
      <c r="G22" s="46">
        <v>1503331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2788716</v>
      </c>
      <c r="O22" s="47">
        <f t="shared" si="1"/>
        <v>100.36406823580221</v>
      </c>
      <c r="P22" s="9"/>
    </row>
    <row r="23" spans="1:119" ht="15.75">
      <c r="A23" s="28" t="s">
        <v>37</v>
      </c>
      <c r="B23" s="29"/>
      <c r="C23" s="30"/>
      <c r="D23" s="31">
        <f t="shared" ref="D23:M23" si="6">SUM(D24:D24)</f>
        <v>1028037</v>
      </c>
      <c r="E23" s="31">
        <f t="shared" si="6"/>
        <v>822690</v>
      </c>
      <c r="F23" s="31">
        <f t="shared" si="6"/>
        <v>0</v>
      </c>
      <c r="G23" s="31">
        <f t="shared" si="6"/>
        <v>3542195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5392922</v>
      </c>
      <c r="O23" s="43">
        <f t="shared" si="1"/>
        <v>194.0877420283596</v>
      </c>
      <c r="P23" s="10"/>
    </row>
    <row r="24" spans="1:119">
      <c r="A24" s="12"/>
      <c r="B24" s="44">
        <v>541</v>
      </c>
      <c r="C24" s="20" t="s">
        <v>72</v>
      </c>
      <c r="D24" s="46">
        <v>1028037</v>
      </c>
      <c r="E24" s="46">
        <v>822690</v>
      </c>
      <c r="F24" s="46">
        <v>0</v>
      </c>
      <c r="G24" s="46">
        <v>3542195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5392922</v>
      </c>
      <c r="O24" s="47">
        <f t="shared" si="1"/>
        <v>194.0877420283596</v>
      </c>
      <c r="P24" s="9"/>
    </row>
    <row r="25" spans="1:119" ht="15.75">
      <c r="A25" s="28" t="s">
        <v>41</v>
      </c>
      <c r="B25" s="29"/>
      <c r="C25" s="30"/>
      <c r="D25" s="31">
        <f t="shared" ref="D25:M25" si="7">SUM(D26:D26)</f>
        <v>1464683</v>
      </c>
      <c r="E25" s="31">
        <f t="shared" si="7"/>
        <v>0</v>
      </c>
      <c r="F25" s="31">
        <f t="shared" si="7"/>
        <v>0</v>
      </c>
      <c r="G25" s="31">
        <f t="shared" si="7"/>
        <v>3359256</v>
      </c>
      <c r="H25" s="31">
        <f t="shared" si="7"/>
        <v>0</v>
      </c>
      <c r="I25" s="31">
        <f t="shared" si="7"/>
        <v>746238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5570177</v>
      </c>
      <c r="O25" s="43">
        <f t="shared" si="1"/>
        <v>200.46703375800763</v>
      </c>
      <c r="P25" s="9"/>
    </row>
    <row r="26" spans="1:119">
      <c r="A26" s="12"/>
      <c r="B26" s="44">
        <v>572</v>
      </c>
      <c r="C26" s="20" t="s">
        <v>73</v>
      </c>
      <c r="D26" s="46">
        <v>1464683</v>
      </c>
      <c r="E26" s="46">
        <v>0</v>
      </c>
      <c r="F26" s="46">
        <v>0</v>
      </c>
      <c r="G26" s="46">
        <v>3359256</v>
      </c>
      <c r="H26" s="46">
        <v>0</v>
      </c>
      <c r="I26" s="46">
        <v>746238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5570177</v>
      </c>
      <c r="O26" s="47">
        <f t="shared" si="1"/>
        <v>200.46703375800763</v>
      </c>
      <c r="P26" s="9"/>
    </row>
    <row r="27" spans="1:119" ht="15.75">
      <c r="A27" s="28" t="s">
        <v>74</v>
      </c>
      <c r="B27" s="29"/>
      <c r="C27" s="30"/>
      <c r="D27" s="31">
        <f t="shared" ref="D27:M27" si="8">SUM(D28:D30)</f>
        <v>1099919</v>
      </c>
      <c r="E27" s="31">
        <f t="shared" si="8"/>
        <v>6310081</v>
      </c>
      <c r="F27" s="31">
        <f t="shared" si="8"/>
        <v>90000</v>
      </c>
      <c r="G27" s="31">
        <f t="shared" si="8"/>
        <v>2528897</v>
      </c>
      <c r="H27" s="31">
        <f t="shared" si="8"/>
        <v>0</v>
      </c>
      <c r="I27" s="31">
        <f t="shared" si="8"/>
        <v>5985283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740359</v>
      </c>
      <c r="N27" s="31">
        <f t="shared" si="4"/>
        <v>16754539</v>
      </c>
      <c r="O27" s="43">
        <f t="shared" si="1"/>
        <v>602.98492046354284</v>
      </c>
      <c r="P27" s="9"/>
    </row>
    <row r="28" spans="1:119">
      <c r="A28" s="12"/>
      <c r="B28" s="44">
        <v>581</v>
      </c>
      <c r="C28" s="20" t="s">
        <v>75</v>
      </c>
      <c r="D28" s="46">
        <v>1099919</v>
      </c>
      <c r="E28" s="46">
        <v>6310081</v>
      </c>
      <c r="F28" s="46">
        <v>90000</v>
      </c>
      <c r="G28" s="46">
        <v>2528897</v>
      </c>
      <c r="H28" s="46">
        <v>0</v>
      </c>
      <c r="I28" s="46">
        <v>2857289</v>
      </c>
      <c r="J28" s="46">
        <v>0</v>
      </c>
      <c r="K28" s="46">
        <v>0</v>
      </c>
      <c r="L28" s="46">
        <v>0</v>
      </c>
      <c r="M28" s="46">
        <v>740359</v>
      </c>
      <c r="N28" s="46">
        <f t="shared" si="4"/>
        <v>13626545</v>
      </c>
      <c r="O28" s="47">
        <f t="shared" si="1"/>
        <v>490.41045850428276</v>
      </c>
      <c r="P28" s="9"/>
    </row>
    <row r="29" spans="1:119">
      <c r="A29" s="12"/>
      <c r="B29" s="44">
        <v>590</v>
      </c>
      <c r="C29" s="20" t="s">
        <v>76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2942293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2942293</v>
      </c>
      <c r="O29" s="47">
        <f t="shared" si="1"/>
        <v>105.89120420355574</v>
      </c>
      <c r="P29" s="9"/>
    </row>
    <row r="30" spans="1:119" ht="15.75" thickBot="1">
      <c r="A30" s="12"/>
      <c r="B30" s="44">
        <v>591</v>
      </c>
      <c r="C30" s="20" t="s">
        <v>77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185701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185701</v>
      </c>
      <c r="O30" s="47">
        <f t="shared" si="1"/>
        <v>6.6832577557043118</v>
      </c>
      <c r="P30" s="9"/>
    </row>
    <row r="31" spans="1:119" ht="16.5" thickBot="1">
      <c r="A31" s="14" t="s">
        <v>10</v>
      </c>
      <c r="B31" s="23"/>
      <c r="C31" s="22"/>
      <c r="D31" s="15">
        <f>SUM(D5,D13,D17,D23,D25,D27)</f>
        <v>14944564</v>
      </c>
      <c r="E31" s="15">
        <f t="shared" ref="E31:M31" si="9">SUM(E5,E13,E17,E23,E25,E27)</f>
        <v>10773558</v>
      </c>
      <c r="F31" s="15">
        <f t="shared" si="9"/>
        <v>699133</v>
      </c>
      <c r="G31" s="15">
        <f t="shared" si="9"/>
        <v>12111897</v>
      </c>
      <c r="H31" s="15">
        <f t="shared" si="9"/>
        <v>0</v>
      </c>
      <c r="I31" s="15">
        <f t="shared" si="9"/>
        <v>17290052</v>
      </c>
      <c r="J31" s="15">
        <f t="shared" si="9"/>
        <v>0</v>
      </c>
      <c r="K31" s="15">
        <f t="shared" si="9"/>
        <v>379167</v>
      </c>
      <c r="L31" s="15">
        <f t="shared" si="9"/>
        <v>0</v>
      </c>
      <c r="M31" s="15">
        <f t="shared" si="9"/>
        <v>754111</v>
      </c>
      <c r="N31" s="15">
        <f t="shared" si="4"/>
        <v>56952482</v>
      </c>
      <c r="O31" s="37">
        <f t="shared" si="1"/>
        <v>2049.6826459368026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0" t="s">
        <v>86</v>
      </c>
      <c r="M33" s="160"/>
      <c r="N33" s="160"/>
      <c r="O33" s="41">
        <v>27786</v>
      </c>
    </row>
    <row r="34" spans="1:15">
      <c r="A34" s="161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  <row r="35" spans="1:15" ht="15.75" customHeight="1" thickBot="1">
      <c r="A35" s="162" t="s">
        <v>55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5837033</v>
      </c>
      <c r="E5" s="26">
        <f t="shared" si="0"/>
        <v>1562745</v>
      </c>
      <c r="F5" s="26">
        <f t="shared" si="0"/>
        <v>655491</v>
      </c>
      <c r="G5" s="26">
        <f t="shared" si="0"/>
        <v>94229</v>
      </c>
      <c r="H5" s="26">
        <f t="shared" si="0"/>
        <v>0</v>
      </c>
      <c r="I5" s="26">
        <f t="shared" si="0"/>
        <v>3411791</v>
      </c>
      <c r="J5" s="26">
        <f t="shared" si="0"/>
        <v>0</v>
      </c>
      <c r="K5" s="26">
        <f t="shared" si="0"/>
        <v>340080</v>
      </c>
      <c r="L5" s="26">
        <f t="shared" si="0"/>
        <v>0</v>
      </c>
      <c r="M5" s="26">
        <f t="shared" si="0"/>
        <v>57833</v>
      </c>
      <c r="N5" s="27">
        <f>SUM(D5:M5)</f>
        <v>11959202</v>
      </c>
      <c r="O5" s="32">
        <f t="shared" ref="O5:O31" si="1">(N5/O$33)</f>
        <v>433.08473962482799</v>
      </c>
      <c r="P5" s="6"/>
    </row>
    <row r="6" spans="1:133">
      <c r="A6" s="12"/>
      <c r="B6" s="44">
        <v>511</v>
      </c>
      <c r="C6" s="20" t="s">
        <v>19</v>
      </c>
      <c r="D6" s="46">
        <v>59978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59978</v>
      </c>
      <c r="O6" s="47">
        <f t="shared" si="1"/>
        <v>2.1720141956978343</v>
      </c>
      <c r="P6" s="9"/>
    </row>
    <row r="7" spans="1:133">
      <c r="A7" s="12"/>
      <c r="B7" s="44">
        <v>512</v>
      </c>
      <c r="C7" s="20" t="s">
        <v>20</v>
      </c>
      <c r="D7" s="46">
        <v>331698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331698</v>
      </c>
      <c r="O7" s="47">
        <f t="shared" si="1"/>
        <v>12.011950459911638</v>
      </c>
      <c r="P7" s="9"/>
    </row>
    <row r="8" spans="1:133">
      <c r="A8" s="12"/>
      <c r="B8" s="44">
        <v>513</v>
      </c>
      <c r="C8" s="20" t="s">
        <v>21</v>
      </c>
      <c r="D8" s="46">
        <v>1510143</v>
      </c>
      <c r="E8" s="46">
        <v>0</v>
      </c>
      <c r="F8" s="46">
        <v>0</v>
      </c>
      <c r="G8" s="46">
        <v>50706</v>
      </c>
      <c r="H8" s="46">
        <v>0</v>
      </c>
      <c r="I8" s="46">
        <v>3411791</v>
      </c>
      <c r="J8" s="46">
        <v>0</v>
      </c>
      <c r="K8" s="46">
        <v>0</v>
      </c>
      <c r="L8" s="46">
        <v>0</v>
      </c>
      <c r="M8" s="46">
        <v>57833</v>
      </c>
      <c r="N8" s="46">
        <f t="shared" si="2"/>
        <v>5030473</v>
      </c>
      <c r="O8" s="47">
        <f t="shared" si="1"/>
        <v>182.17110885782574</v>
      </c>
      <c r="P8" s="9"/>
    </row>
    <row r="9" spans="1:133">
      <c r="A9" s="12"/>
      <c r="B9" s="44">
        <v>514</v>
      </c>
      <c r="C9" s="20" t="s">
        <v>22</v>
      </c>
      <c r="D9" s="46">
        <v>217918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217918</v>
      </c>
      <c r="O9" s="47">
        <f t="shared" si="1"/>
        <v>7.8915767364380383</v>
      </c>
      <c r="P9" s="9"/>
    </row>
    <row r="10" spans="1:133">
      <c r="A10" s="12"/>
      <c r="B10" s="44">
        <v>515</v>
      </c>
      <c r="C10" s="20" t="s">
        <v>23</v>
      </c>
      <c r="D10" s="46">
        <v>835665</v>
      </c>
      <c r="E10" s="46">
        <v>0</v>
      </c>
      <c r="F10" s="46">
        <v>0</v>
      </c>
      <c r="G10" s="46">
        <v>30293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865958</v>
      </c>
      <c r="O10" s="47">
        <f t="shared" si="1"/>
        <v>31.359382921706381</v>
      </c>
      <c r="P10" s="9"/>
    </row>
    <row r="11" spans="1:133">
      <c r="A11" s="12"/>
      <c r="B11" s="44">
        <v>517</v>
      </c>
      <c r="C11" s="20" t="s">
        <v>50</v>
      </c>
      <c r="D11" s="46">
        <v>857660</v>
      </c>
      <c r="E11" s="46">
        <v>1562745</v>
      </c>
      <c r="F11" s="46">
        <v>655491</v>
      </c>
      <c r="G11" s="46">
        <v>4850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3080746</v>
      </c>
      <c r="O11" s="47">
        <f t="shared" si="1"/>
        <v>111.56464112406751</v>
      </c>
      <c r="P11" s="9"/>
    </row>
    <row r="12" spans="1:133">
      <c r="A12" s="12"/>
      <c r="B12" s="44">
        <v>519</v>
      </c>
      <c r="C12" s="20" t="s">
        <v>69</v>
      </c>
      <c r="D12" s="46">
        <v>2023971</v>
      </c>
      <c r="E12" s="46">
        <v>0</v>
      </c>
      <c r="F12" s="46">
        <v>0</v>
      </c>
      <c r="G12" s="46">
        <v>8380</v>
      </c>
      <c r="H12" s="46">
        <v>0</v>
      </c>
      <c r="I12" s="46">
        <v>0</v>
      </c>
      <c r="J12" s="46">
        <v>0</v>
      </c>
      <c r="K12" s="46">
        <v>340080</v>
      </c>
      <c r="L12" s="46">
        <v>0</v>
      </c>
      <c r="M12" s="46">
        <v>0</v>
      </c>
      <c r="N12" s="46">
        <f t="shared" si="2"/>
        <v>2372431</v>
      </c>
      <c r="O12" s="47">
        <f t="shared" si="1"/>
        <v>85.914065329180843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10304840</v>
      </c>
      <c r="E13" s="31">
        <f t="shared" si="3"/>
        <v>743772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11048612</v>
      </c>
      <c r="O13" s="43">
        <f t="shared" si="1"/>
        <v>400.10907510682989</v>
      </c>
      <c r="P13" s="10"/>
    </row>
    <row r="14" spans="1:133">
      <c r="A14" s="12"/>
      <c r="B14" s="44">
        <v>521</v>
      </c>
      <c r="C14" s="20" t="s">
        <v>27</v>
      </c>
      <c r="D14" s="46">
        <v>5570537</v>
      </c>
      <c r="E14" s="46">
        <v>340013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5910550</v>
      </c>
      <c r="O14" s="47">
        <f t="shared" si="1"/>
        <v>214.04179039617586</v>
      </c>
      <c r="P14" s="9"/>
    </row>
    <row r="15" spans="1:133">
      <c r="A15" s="12"/>
      <c r="B15" s="44">
        <v>522</v>
      </c>
      <c r="C15" s="20" t="s">
        <v>28</v>
      </c>
      <c r="D15" s="46">
        <v>4423429</v>
      </c>
      <c r="E15" s="46">
        <v>151022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4574451</v>
      </c>
      <c r="O15" s="47">
        <f t="shared" si="1"/>
        <v>165.65694937350619</v>
      </c>
      <c r="P15" s="9"/>
    </row>
    <row r="16" spans="1:133">
      <c r="A16" s="12"/>
      <c r="B16" s="44">
        <v>524</v>
      </c>
      <c r="C16" s="20" t="s">
        <v>29</v>
      </c>
      <c r="D16" s="46">
        <v>310874</v>
      </c>
      <c r="E16" s="46">
        <v>252737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563611</v>
      </c>
      <c r="O16" s="47">
        <f t="shared" si="1"/>
        <v>20.410335337147824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SUM(D18:D22)</f>
        <v>242</v>
      </c>
      <c r="E17" s="31">
        <f t="shared" si="5"/>
        <v>2881024</v>
      </c>
      <c r="F17" s="31">
        <f t="shared" si="5"/>
        <v>0</v>
      </c>
      <c r="G17" s="31">
        <f t="shared" si="5"/>
        <v>515287</v>
      </c>
      <c r="H17" s="31">
        <f t="shared" si="5"/>
        <v>0</v>
      </c>
      <c r="I17" s="31">
        <f t="shared" si="5"/>
        <v>6694824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10091377</v>
      </c>
      <c r="O17" s="43">
        <f t="shared" si="1"/>
        <v>365.44423118707903</v>
      </c>
      <c r="P17" s="10"/>
    </row>
    <row r="18" spans="1:119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1135514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1135514</v>
      </c>
      <c r="O18" s="47">
        <f t="shared" si="1"/>
        <v>41.120953139711737</v>
      </c>
      <c r="P18" s="9"/>
    </row>
    <row r="19" spans="1:119">
      <c r="A19" s="12"/>
      <c r="B19" s="44">
        <v>534</v>
      </c>
      <c r="C19" s="20" t="s">
        <v>70</v>
      </c>
      <c r="D19" s="46">
        <v>0</v>
      </c>
      <c r="E19" s="46">
        <v>1529968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1529968</v>
      </c>
      <c r="O19" s="47">
        <f t="shared" si="1"/>
        <v>55.405518939668283</v>
      </c>
      <c r="P19" s="9"/>
    </row>
    <row r="20" spans="1:119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3413199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3413199</v>
      </c>
      <c r="O20" s="47">
        <f t="shared" si="1"/>
        <v>123.60393278771637</v>
      </c>
      <c r="P20" s="9"/>
    </row>
    <row r="21" spans="1:119">
      <c r="A21" s="12"/>
      <c r="B21" s="44">
        <v>536</v>
      </c>
      <c r="C21" s="20" t="s">
        <v>71</v>
      </c>
      <c r="D21" s="46">
        <v>0</v>
      </c>
      <c r="E21" s="46">
        <v>0</v>
      </c>
      <c r="F21" s="46">
        <v>0</v>
      </c>
      <c r="G21" s="46">
        <v>320741</v>
      </c>
      <c r="H21" s="46">
        <v>0</v>
      </c>
      <c r="I21" s="46">
        <v>2146111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2466852</v>
      </c>
      <c r="O21" s="47">
        <f t="shared" si="1"/>
        <v>89.333381618019843</v>
      </c>
      <c r="P21" s="9"/>
    </row>
    <row r="22" spans="1:119">
      <c r="A22" s="12"/>
      <c r="B22" s="44">
        <v>539</v>
      </c>
      <c r="C22" s="20" t="s">
        <v>36</v>
      </c>
      <c r="D22" s="46">
        <v>242</v>
      </c>
      <c r="E22" s="46">
        <v>1351056</v>
      </c>
      <c r="F22" s="46">
        <v>0</v>
      </c>
      <c r="G22" s="46">
        <v>194546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1545844</v>
      </c>
      <c r="O22" s="47">
        <f t="shared" si="1"/>
        <v>55.980444701962774</v>
      </c>
      <c r="P22" s="9"/>
    </row>
    <row r="23" spans="1:119" ht="15.75">
      <c r="A23" s="28" t="s">
        <v>37</v>
      </c>
      <c r="B23" s="29"/>
      <c r="C23" s="30"/>
      <c r="D23" s="31">
        <f t="shared" ref="D23:M23" si="6">SUM(D24:D24)</f>
        <v>1248331</v>
      </c>
      <c r="E23" s="31">
        <f t="shared" si="6"/>
        <v>694945</v>
      </c>
      <c r="F23" s="31">
        <f t="shared" si="6"/>
        <v>0</v>
      </c>
      <c r="G23" s="31">
        <f t="shared" si="6"/>
        <v>1730848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3674124</v>
      </c>
      <c r="O23" s="43">
        <f t="shared" si="1"/>
        <v>133.05294415876006</v>
      </c>
      <c r="P23" s="10"/>
    </row>
    <row r="24" spans="1:119">
      <c r="A24" s="12"/>
      <c r="B24" s="44">
        <v>541</v>
      </c>
      <c r="C24" s="20" t="s">
        <v>72</v>
      </c>
      <c r="D24" s="46">
        <v>1248331</v>
      </c>
      <c r="E24" s="46">
        <v>694945</v>
      </c>
      <c r="F24" s="46">
        <v>0</v>
      </c>
      <c r="G24" s="46">
        <v>1730848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3674124</v>
      </c>
      <c r="O24" s="47">
        <f t="shared" si="1"/>
        <v>133.05294415876006</v>
      </c>
      <c r="P24" s="9"/>
    </row>
    <row r="25" spans="1:119" ht="15.75">
      <c r="A25" s="28" t="s">
        <v>41</v>
      </c>
      <c r="B25" s="29"/>
      <c r="C25" s="30"/>
      <c r="D25" s="31">
        <f t="shared" ref="D25:M25" si="7">SUM(D26:D26)</f>
        <v>4142638</v>
      </c>
      <c r="E25" s="31">
        <f t="shared" si="7"/>
        <v>0</v>
      </c>
      <c r="F25" s="31">
        <f t="shared" si="7"/>
        <v>0</v>
      </c>
      <c r="G25" s="31">
        <f t="shared" si="7"/>
        <v>178837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4321475</v>
      </c>
      <c r="O25" s="43">
        <f t="shared" si="1"/>
        <v>156.4957992322735</v>
      </c>
      <c r="P25" s="9"/>
    </row>
    <row r="26" spans="1:119">
      <c r="A26" s="12"/>
      <c r="B26" s="44">
        <v>572</v>
      </c>
      <c r="C26" s="20" t="s">
        <v>73</v>
      </c>
      <c r="D26" s="46">
        <v>4142638</v>
      </c>
      <c r="E26" s="46">
        <v>0</v>
      </c>
      <c r="F26" s="46">
        <v>0</v>
      </c>
      <c r="G26" s="46">
        <v>178837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4321475</v>
      </c>
      <c r="O26" s="47">
        <f t="shared" si="1"/>
        <v>156.4957992322735</v>
      </c>
      <c r="P26" s="9"/>
    </row>
    <row r="27" spans="1:119" ht="15.75">
      <c r="A27" s="28" t="s">
        <v>74</v>
      </c>
      <c r="B27" s="29"/>
      <c r="C27" s="30"/>
      <c r="D27" s="31">
        <f t="shared" ref="D27:M27" si="8">SUM(D28:D30)</f>
        <v>1015882</v>
      </c>
      <c r="E27" s="31">
        <f t="shared" si="8"/>
        <v>998936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5152697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133200</v>
      </c>
      <c r="N27" s="31">
        <f t="shared" si="4"/>
        <v>7300715</v>
      </c>
      <c r="O27" s="43">
        <f t="shared" si="1"/>
        <v>264.38455131455061</v>
      </c>
      <c r="P27" s="9"/>
    </row>
    <row r="28" spans="1:119">
      <c r="A28" s="12"/>
      <c r="B28" s="44">
        <v>581</v>
      </c>
      <c r="C28" s="20" t="s">
        <v>75</v>
      </c>
      <c r="D28" s="46">
        <v>1015882</v>
      </c>
      <c r="E28" s="46">
        <v>998936</v>
      </c>
      <c r="F28" s="46">
        <v>0</v>
      </c>
      <c r="G28" s="46">
        <v>0</v>
      </c>
      <c r="H28" s="46">
        <v>0</v>
      </c>
      <c r="I28" s="46">
        <v>1619368</v>
      </c>
      <c r="J28" s="46">
        <v>0</v>
      </c>
      <c r="K28" s="46">
        <v>0</v>
      </c>
      <c r="L28" s="46">
        <v>0</v>
      </c>
      <c r="M28" s="46">
        <v>133200</v>
      </c>
      <c r="N28" s="46">
        <f t="shared" si="4"/>
        <v>3767386</v>
      </c>
      <c r="O28" s="47">
        <f t="shared" si="1"/>
        <v>136.43028898384878</v>
      </c>
      <c r="P28" s="9"/>
    </row>
    <row r="29" spans="1:119">
      <c r="A29" s="12"/>
      <c r="B29" s="44">
        <v>590</v>
      </c>
      <c r="C29" s="20" t="s">
        <v>76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3321968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3321968</v>
      </c>
      <c r="O29" s="47">
        <f t="shared" si="1"/>
        <v>120.30013761135656</v>
      </c>
      <c r="P29" s="9"/>
    </row>
    <row r="30" spans="1:119" ht="15.75" thickBot="1">
      <c r="A30" s="12"/>
      <c r="B30" s="44">
        <v>591</v>
      </c>
      <c r="C30" s="20" t="s">
        <v>77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211361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211361</v>
      </c>
      <c r="O30" s="47">
        <f t="shared" si="1"/>
        <v>7.6541247193452593</v>
      </c>
      <c r="P30" s="9"/>
    </row>
    <row r="31" spans="1:119" ht="16.5" thickBot="1">
      <c r="A31" s="14" t="s">
        <v>10</v>
      </c>
      <c r="B31" s="23"/>
      <c r="C31" s="22"/>
      <c r="D31" s="15">
        <f>SUM(D5,D13,D17,D23,D25,D27)</f>
        <v>22548966</v>
      </c>
      <c r="E31" s="15">
        <f t="shared" ref="E31:M31" si="9">SUM(E5,E13,E17,E23,E25,E27)</f>
        <v>6881422</v>
      </c>
      <c r="F31" s="15">
        <f t="shared" si="9"/>
        <v>655491</v>
      </c>
      <c r="G31" s="15">
        <f t="shared" si="9"/>
        <v>2519201</v>
      </c>
      <c r="H31" s="15">
        <f t="shared" si="9"/>
        <v>0</v>
      </c>
      <c r="I31" s="15">
        <f t="shared" si="9"/>
        <v>15259312</v>
      </c>
      <c r="J31" s="15">
        <f t="shared" si="9"/>
        <v>0</v>
      </c>
      <c r="K31" s="15">
        <f t="shared" si="9"/>
        <v>340080</v>
      </c>
      <c r="L31" s="15">
        <f t="shared" si="9"/>
        <v>0</v>
      </c>
      <c r="M31" s="15">
        <f t="shared" si="9"/>
        <v>191033</v>
      </c>
      <c r="N31" s="15">
        <f t="shared" si="4"/>
        <v>48395505</v>
      </c>
      <c r="O31" s="37">
        <f t="shared" si="1"/>
        <v>1752.571340624321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0" t="s">
        <v>80</v>
      </c>
      <c r="M33" s="160"/>
      <c r="N33" s="160"/>
      <c r="O33" s="41">
        <v>27614</v>
      </c>
    </row>
    <row r="34" spans="1:15">
      <c r="A34" s="161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  <row r="35" spans="1:15" ht="15.75" customHeight="1" thickBot="1">
      <c r="A35" s="162" t="s">
        <v>55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0" verticalDpi="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2024-11-14T19:56:07Z</cp:lastPrinted>
  <dcterms:created xsi:type="dcterms:W3CDTF">2000-08-31T21:26:31Z</dcterms:created>
  <dcterms:modified xsi:type="dcterms:W3CDTF">2024-11-14T19:56:12Z</dcterms:modified>
</cp:coreProperties>
</file>