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5" documentId="11_C6DBAFA562C425160963447CD59C968586A5FC8A" xr6:coauthVersionLast="47" xr6:coauthVersionMax="47" xr10:uidLastSave="{815B2B6E-B635-4B90-8014-B7961F47B7A3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9" r:id="rId8"/>
    <sheet name="2015" sheetId="41" r:id="rId9"/>
    <sheet name="2014" sheetId="40" r:id="rId10"/>
    <sheet name="2013" sheetId="39" r:id="rId11"/>
    <sheet name="2012" sheetId="36" r:id="rId12"/>
    <sheet name="2011" sheetId="35" r:id="rId13"/>
    <sheet name="2010" sheetId="34" r:id="rId14"/>
    <sheet name="2009" sheetId="37" r:id="rId15"/>
    <sheet name="2008" sheetId="38" r:id="rId16"/>
    <sheet name="2007" sheetId="42" r:id="rId17"/>
  </sheets>
  <definedNames>
    <definedName name="_xlnm.Print_Area" localSheetId="16">'2007'!$A$1:$O$79</definedName>
    <definedName name="_xlnm.Print_Area" localSheetId="15">'2008'!$A$1:$O$21</definedName>
    <definedName name="_xlnm.Print_Area" localSheetId="14">'2009'!$A$1:$O$79</definedName>
    <definedName name="_xlnm.Print_Area" localSheetId="13">'2010'!$A$1:$O$18</definedName>
    <definedName name="_xlnm.Print_Area" localSheetId="12">'2011'!$A$1:$O$21</definedName>
    <definedName name="_xlnm.Print_Area" localSheetId="11">'2012'!$A$1:$O$21</definedName>
    <definedName name="_xlnm.Print_Area" localSheetId="10">'2013'!$A$1:$O$16</definedName>
    <definedName name="_xlnm.Print_Area" localSheetId="9">'2014'!$A$1:$O$17</definedName>
    <definedName name="_xlnm.Print_Area" localSheetId="8">'2015'!$A$1:$O$18</definedName>
    <definedName name="_xlnm.Print_Area" localSheetId="7">'2016'!$A$1:$O$79</definedName>
    <definedName name="_xlnm.Print_Area" localSheetId="6">'2017'!$A$1:$O$16</definedName>
    <definedName name="_xlnm.Print_Area" localSheetId="5">'2018'!$A$1:$O$18</definedName>
    <definedName name="_xlnm.Print_Area" localSheetId="4">'2019'!$A$1:$O$15</definedName>
    <definedName name="_xlnm.Print_Area" localSheetId="3">'2020'!$A$1:$O$17</definedName>
    <definedName name="_xlnm.Print_Area" localSheetId="2">'2021'!$A$1:$P$17</definedName>
    <definedName name="_xlnm.Print_Area" localSheetId="1">'2022'!$A$1:$P$17</definedName>
    <definedName name="_xlnm.Print_Area" localSheetId="0">'2023'!$A$1:$P$18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1" l="1"/>
  <c r="F14" i="51"/>
  <c r="G14" i="51"/>
  <c r="H14" i="51"/>
  <c r="I14" i="51"/>
  <c r="J14" i="51"/>
  <c r="K14" i="51"/>
  <c r="L14" i="51"/>
  <c r="M14" i="51"/>
  <c r="N14" i="51"/>
  <c r="D14" i="51"/>
  <c r="O13" i="51"/>
  <c r="P13" i="51" s="1"/>
  <c r="O12" i="51"/>
  <c r="P12" i="51" s="1"/>
  <c r="N11" i="51"/>
  <c r="M11" i="51"/>
  <c r="L11" i="51"/>
  <c r="K11" i="51"/>
  <c r="J11" i="51"/>
  <c r="I11" i="51"/>
  <c r="H11" i="51"/>
  <c r="G11" i="51"/>
  <c r="F11" i="51"/>
  <c r="E11" i="51"/>
  <c r="D11" i="51"/>
  <c r="O10" i="51"/>
  <c r="P10" i="51" s="1"/>
  <c r="O9" i="51"/>
  <c r="P9" i="51" s="1"/>
  <c r="N8" i="51"/>
  <c r="M8" i="51"/>
  <c r="L8" i="51"/>
  <c r="K8" i="51"/>
  <c r="J8" i="51"/>
  <c r="I8" i="51"/>
  <c r="H8" i="51"/>
  <c r="G8" i="51"/>
  <c r="F8" i="51"/>
  <c r="E8" i="51"/>
  <c r="D8" i="5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" i="51" l="1"/>
  <c r="P5" i="51" s="1"/>
  <c r="O11" i="51"/>
  <c r="P11" i="51" s="1"/>
  <c r="O8" i="51"/>
  <c r="P8" i="51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G13" i="50" s="1"/>
  <c r="F5" i="50"/>
  <c r="F13" i="50" s="1"/>
  <c r="E5" i="50"/>
  <c r="E13" i="50" s="1"/>
  <c r="D5" i="50"/>
  <c r="D13" i="50" s="1"/>
  <c r="O14" i="51" l="1"/>
  <c r="P14" i="51" s="1"/>
  <c r="J13" i="50"/>
  <c r="L13" i="50"/>
  <c r="M13" i="50"/>
  <c r="H13" i="50"/>
  <c r="I13" i="50"/>
  <c r="K13" i="50"/>
  <c r="N13" i="50"/>
  <c r="O11" i="50"/>
  <c r="P11" i="50" s="1"/>
  <c r="O9" i="50"/>
  <c r="P9" i="50" s="1"/>
  <c r="O5" i="50"/>
  <c r="P5" i="50" s="1"/>
  <c r="N74" i="49"/>
  <c r="O74" i="49" s="1"/>
  <c r="N73" i="49"/>
  <c r="O73" i="49" s="1"/>
  <c r="N72" i="49"/>
  <c r="O72" i="49" s="1"/>
  <c r="N71" i="49"/>
  <c r="O71" i="49" s="1"/>
  <c r="N70" i="49"/>
  <c r="O70" i="49"/>
  <c r="N69" i="49"/>
  <c r="O69" i="49" s="1"/>
  <c r="N68" i="49"/>
  <c r="O68" i="49" s="1"/>
  <c r="N67" i="49"/>
  <c r="O67" i="49" s="1"/>
  <c r="N66" i="49"/>
  <c r="O66" i="49" s="1"/>
  <c r="N65" i="49"/>
  <c r="O65" i="49" s="1"/>
  <c r="N64" i="49"/>
  <c r="O64" i="49"/>
  <c r="M63" i="49"/>
  <c r="L63" i="49"/>
  <c r="K63" i="49"/>
  <c r="J63" i="49"/>
  <c r="J75" i="49" s="1"/>
  <c r="I63" i="49"/>
  <c r="H63" i="49"/>
  <c r="G63" i="49"/>
  <c r="F63" i="49"/>
  <c r="E63" i="49"/>
  <c r="D63" i="49"/>
  <c r="N63" i="49" s="1"/>
  <c r="O63" i="49" s="1"/>
  <c r="N62" i="49"/>
  <c r="O62" i="49" s="1"/>
  <c r="N61" i="49"/>
  <c r="O61" i="49" s="1"/>
  <c r="N60" i="49"/>
  <c r="O60" i="49" s="1"/>
  <c r="N59" i="49"/>
  <c r="O59" i="49" s="1"/>
  <c r="N58" i="49"/>
  <c r="O58" i="49" s="1"/>
  <c r="N57" i="49"/>
  <c r="O57" i="49" s="1"/>
  <c r="N56" i="49"/>
  <c r="O56" i="49" s="1"/>
  <c r="M55" i="49"/>
  <c r="L55" i="49"/>
  <c r="K55" i="49"/>
  <c r="J55" i="49"/>
  <c r="I55" i="49"/>
  <c r="H55" i="49"/>
  <c r="G55" i="49"/>
  <c r="F55" i="49"/>
  <c r="E55" i="49"/>
  <c r="D55" i="49"/>
  <c r="N55" i="49" s="1"/>
  <c r="O55" i="49" s="1"/>
  <c r="N54" i="49"/>
  <c r="O54" i="49" s="1"/>
  <c r="N53" i="49"/>
  <c r="O53" i="49" s="1"/>
  <c r="N52" i="49"/>
  <c r="O52" i="49" s="1"/>
  <c r="N51" i="49"/>
  <c r="O51" i="49" s="1"/>
  <c r="N50" i="49"/>
  <c r="O50" i="49" s="1"/>
  <c r="O49" i="49"/>
  <c r="N49" i="49"/>
  <c r="M48" i="49"/>
  <c r="L48" i="49"/>
  <c r="K48" i="49"/>
  <c r="J48" i="49"/>
  <c r="I48" i="49"/>
  <c r="H48" i="49"/>
  <c r="G48" i="49"/>
  <c r="F48" i="49"/>
  <c r="E48" i="49"/>
  <c r="D48" i="49"/>
  <c r="N48" i="49" s="1"/>
  <c r="O48" i="49" s="1"/>
  <c r="N47" i="49"/>
  <c r="O47" i="49" s="1"/>
  <c r="N46" i="49"/>
  <c r="O46" i="49"/>
  <c r="N45" i="49"/>
  <c r="O45" i="49" s="1"/>
  <c r="N44" i="49"/>
  <c r="O44" i="49" s="1"/>
  <c r="N43" i="49"/>
  <c r="O43" i="49" s="1"/>
  <c r="M42" i="49"/>
  <c r="N42" i="49" s="1"/>
  <c r="O42" i="49" s="1"/>
  <c r="L42" i="49"/>
  <c r="K42" i="49"/>
  <c r="J42" i="49"/>
  <c r="I42" i="49"/>
  <c r="H42" i="49"/>
  <c r="G42" i="49"/>
  <c r="F42" i="49"/>
  <c r="E42" i="49"/>
  <c r="D42" i="49"/>
  <c r="N41" i="49"/>
  <c r="O41" i="49" s="1"/>
  <c r="N40" i="49"/>
  <c r="O40" i="49" s="1"/>
  <c r="N39" i="49"/>
  <c r="O39" i="49"/>
  <c r="N38" i="49"/>
  <c r="O38" i="49" s="1"/>
  <c r="N37" i="49"/>
  <c r="O37" i="49" s="1"/>
  <c r="N36" i="49"/>
  <c r="O36" i="49" s="1"/>
  <c r="M35" i="49"/>
  <c r="L35" i="49"/>
  <c r="N35" i="49" s="1"/>
  <c r="O35" i="49" s="1"/>
  <c r="K35" i="49"/>
  <c r="J35" i="49"/>
  <c r="I35" i="49"/>
  <c r="H35" i="49"/>
  <c r="G35" i="49"/>
  <c r="F35" i="49"/>
  <c r="E35" i="49"/>
  <c r="D35" i="49"/>
  <c r="N34" i="49"/>
  <c r="O34" i="49" s="1"/>
  <c r="N33" i="49"/>
  <c r="O33" i="49" s="1"/>
  <c r="N32" i="49"/>
  <c r="O32" i="49"/>
  <c r="N31" i="49"/>
  <c r="O31" i="49" s="1"/>
  <c r="N30" i="49"/>
  <c r="O30" i="49" s="1"/>
  <c r="N29" i="49"/>
  <c r="O29" i="49" s="1"/>
  <c r="N28" i="49"/>
  <c r="O28" i="49" s="1"/>
  <c r="N27" i="49"/>
  <c r="O27" i="49" s="1"/>
  <c r="N26" i="49"/>
  <c r="O26" i="49"/>
  <c r="M25" i="49"/>
  <c r="L25" i="49"/>
  <c r="K25" i="49"/>
  <c r="J25" i="49"/>
  <c r="I25" i="49"/>
  <c r="H25" i="49"/>
  <c r="G25" i="49"/>
  <c r="F25" i="49"/>
  <c r="E25" i="49"/>
  <c r="D25" i="49"/>
  <c r="N24" i="49"/>
  <c r="O24" i="49" s="1"/>
  <c r="N23" i="49"/>
  <c r="O23" i="49" s="1"/>
  <c r="N22" i="49"/>
  <c r="O22" i="49" s="1"/>
  <c r="N21" i="49"/>
  <c r="O21" i="49" s="1"/>
  <c r="N20" i="49"/>
  <c r="O20" i="49" s="1"/>
  <c r="N19" i="49"/>
  <c r="O19" i="49"/>
  <c r="N18" i="49"/>
  <c r="O18" i="49" s="1"/>
  <c r="N17" i="49"/>
  <c r="O17" i="49" s="1"/>
  <c r="N16" i="49"/>
  <c r="O16" i="49" s="1"/>
  <c r="M15" i="49"/>
  <c r="L15" i="49"/>
  <c r="K15" i="49"/>
  <c r="J15" i="49"/>
  <c r="I15" i="49"/>
  <c r="H15" i="49"/>
  <c r="G15" i="49"/>
  <c r="F15" i="49"/>
  <c r="E15" i="49"/>
  <c r="D15" i="49"/>
  <c r="N15" i="49"/>
  <c r="O15" i="49" s="1"/>
  <c r="N14" i="49"/>
  <c r="O14" i="49" s="1"/>
  <c r="N13" i="49"/>
  <c r="O13" i="49" s="1"/>
  <c r="N12" i="49"/>
  <c r="O12" i="49"/>
  <c r="N11" i="49"/>
  <c r="O11" i="49" s="1"/>
  <c r="N10" i="49"/>
  <c r="O10" i="49" s="1"/>
  <c r="N9" i="49"/>
  <c r="O9" i="49" s="1"/>
  <c r="N8" i="49"/>
  <c r="O8" i="49" s="1"/>
  <c r="N7" i="49"/>
  <c r="O7" i="49" s="1"/>
  <c r="N6" i="49"/>
  <c r="O6" i="49"/>
  <c r="M5" i="49"/>
  <c r="L5" i="49"/>
  <c r="K5" i="49"/>
  <c r="K75" i="49"/>
  <c r="J5" i="49"/>
  <c r="I5" i="49"/>
  <c r="I75" i="49" s="1"/>
  <c r="H5" i="49"/>
  <c r="G5" i="49"/>
  <c r="G75" i="49"/>
  <c r="F5" i="49"/>
  <c r="E5" i="49"/>
  <c r="E75" i="49" s="1"/>
  <c r="D5" i="49"/>
  <c r="D75" i="49" s="1"/>
  <c r="N5" i="49"/>
  <c r="O5" i="49" s="1"/>
  <c r="O12" i="48"/>
  <c r="P12" i="48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G5" i="48"/>
  <c r="G13" i="48" s="1"/>
  <c r="F5" i="48"/>
  <c r="E5" i="48"/>
  <c r="E13" i="48" s="1"/>
  <c r="D5" i="48"/>
  <c r="D13" i="48" s="1"/>
  <c r="K13" i="47"/>
  <c r="N12" i="47"/>
  <c r="O12" i="47" s="1"/>
  <c r="M11" i="47"/>
  <c r="L11" i="47"/>
  <c r="K11" i="47"/>
  <c r="J11" i="47"/>
  <c r="I11" i="47"/>
  <c r="H11" i="47"/>
  <c r="G11" i="47"/>
  <c r="F11" i="47"/>
  <c r="E11" i="47"/>
  <c r="D11" i="47"/>
  <c r="N10" i="47"/>
  <c r="O10" i="47"/>
  <c r="M9" i="47"/>
  <c r="L9" i="47"/>
  <c r="K9" i="47"/>
  <c r="J9" i="47"/>
  <c r="I9" i="47"/>
  <c r="N9" i="47" s="1"/>
  <c r="O9" i="47" s="1"/>
  <c r="H9" i="47"/>
  <c r="G9" i="47"/>
  <c r="F9" i="47"/>
  <c r="E9" i="47"/>
  <c r="D9" i="47"/>
  <c r="N8" i="47"/>
  <c r="O8" i="47"/>
  <c r="M7" i="47"/>
  <c r="L7" i="47"/>
  <c r="K7" i="47"/>
  <c r="J7" i="47"/>
  <c r="I7" i="47"/>
  <c r="H7" i="47"/>
  <c r="G7" i="47"/>
  <c r="F7" i="47"/>
  <c r="E7" i="47"/>
  <c r="D7" i="47"/>
  <c r="N6" i="47"/>
  <c r="O6" i="47" s="1"/>
  <c r="M5" i="47"/>
  <c r="M13" i="47" s="1"/>
  <c r="L5" i="47"/>
  <c r="L13" i="47" s="1"/>
  <c r="K5" i="47"/>
  <c r="J5" i="47"/>
  <c r="I5" i="47"/>
  <c r="H5" i="47"/>
  <c r="G5" i="47"/>
  <c r="F5" i="47"/>
  <c r="E5" i="47"/>
  <c r="D5" i="47"/>
  <c r="N10" i="46"/>
  <c r="O10" i="46" s="1"/>
  <c r="M9" i="46"/>
  <c r="L9" i="46"/>
  <c r="K9" i="46"/>
  <c r="J9" i="46"/>
  <c r="I9" i="46"/>
  <c r="H9" i="46"/>
  <c r="G9" i="46"/>
  <c r="N9" i="46" s="1"/>
  <c r="O9" i="46" s="1"/>
  <c r="F9" i="46"/>
  <c r="E9" i="46"/>
  <c r="D9" i="46"/>
  <c r="N8" i="46"/>
  <c r="O8" i="46" s="1"/>
  <c r="M7" i="46"/>
  <c r="L7" i="46"/>
  <c r="K7" i="46"/>
  <c r="J7" i="46"/>
  <c r="I7" i="46"/>
  <c r="H7" i="46"/>
  <c r="G7" i="46"/>
  <c r="F7" i="46"/>
  <c r="F11" i="46" s="1"/>
  <c r="E7" i="46"/>
  <c r="D7" i="46"/>
  <c r="N6" i="46"/>
  <c r="O6" i="46" s="1"/>
  <c r="M5" i="46"/>
  <c r="M11" i="46" s="1"/>
  <c r="L5" i="46"/>
  <c r="L11" i="46" s="1"/>
  <c r="K5" i="46"/>
  <c r="K11" i="46" s="1"/>
  <c r="J5" i="46"/>
  <c r="J11" i="46" s="1"/>
  <c r="I5" i="46"/>
  <c r="I11" i="46" s="1"/>
  <c r="H5" i="46"/>
  <c r="G5" i="46"/>
  <c r="F5" i="46"/>
  <c r="E5" i="46"/>
  <c r="D5" i="46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N7" i="45"/>
  <c r="O7" i="45"/>
  <c r="N6" i="45"/>
  <c r="O6" i="45" s="1"/>
  <c r="M5" i="45"/>
  <c r="M14" i="45" s="1"/>
  <c r="L5" i="45"/>
  <c r="L14" i="45" s="1"/>
  <c r="K5" i="45"/>
  <c r="K14" i="45" s="1"/>
  <c r="J5" i="45"/>
  <c r="J14" i="45" s="1"/>
  <c r="I5" i="45"/>
  <c r="I14" i="45" s="1"/>
  <c r="H5" i="45"/>
  <c r="G5" i="45"/>
  <c r="F5" i="45"/>
  <c r="E5" i="45"/>
  <c r="D5" i="45"/>
  <c r="N11" i="44"/>
  <c r="O11" i="44"/>
  <c r="M10" i="44"/>
  <c r="L10" i="44"/>
  <c r="K10" i="44"/>
  <c r="J10" i="44"/>
  <c r="I10" i="44"/>
  <c r="H10" i="44"/>
  <c r="G10" i="44"/>
  <c r="F10" i="44"/>
  <c r="E10" i="44"/>
  <c r="D10" i="44"/>
  <c r="N9" i="44"/>
  <c r="O9" i="44"/>
  <c r="N8" i="44"/>
  <c r="O8" i="44" s="1"/>
  <c r="M7" i="44"/>
  <c r="L7" i="44"/>
  <c r="K7" i="44"/>
  <c r="J7" i="44"/>
  <c r="I7" i="44"/>
  <c r="H7" i="44"/>
  <c r="G7" i="44"/>
  <c r="F7" i="44"/>
  <c r="E7" i="44"/>
  <c r="D7" i="44"/>
  <c r="N6" i="44"/>
  <c r="O6" i="44" s="1"/>
  <c r="M5" i="44"/>
  <c r="M12" i="44" s="1"/>
  <c r="L5" i="44"/>
  <c r="L12" i="44" s="1"/>
  <c r="K5" i="44"/>
  <c r="K12" i="44" s="1"/>
  <c r="J5" i="44"/>
  <c r="J12" i="44" s="1"/>
  <c r="I5" i="44"/>
  <c r="H5" i="44"/>
  <c r="H12" i="44" s="1"/>
  <c r="G5" i="44"/>
  <c r="G12" i="44" s="1"/>
  <c r="F5" i="44"/>
  <c r="F12" i="44" s="1"/>
  <c r="E5" i="44"/>
  <c r="D5" i="44"/>
  <c r="N74" i="42"/>
  <c r="O74" i="42" s="1"/>
  <c r="N73" i="42"/>
  <c r="O73" i="42" s="1"/>
  <c r="O72" i="42"/>
  <c r="N72" i="42"/>
  <c r="N71" i="42"/>
  <c r="O71" i="42"/>
  <c r="N70" i="42"/>
  <c r="O70" i="42" s="1"/>
  <c r="N69" i="42"/>
  <c r="O69" i="42"/>
  <c r="N68" i="42"/>
  <c r="O68" i="42" s="1"/>
  <c r="N67" i="42"/>
  <c r="O67" i="42" s="1"/>
  <c r="N66" i="42"/>
  <c r="O66" i="42" s="1"/>
  <c r="N65" i="42"/>
  <c r="O65" i="42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2" i="42"/>
  <c r="O62" i="42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/>
  <c r="M55" i="42"/>
  <c r="L55" i="42"/>
  <c r="K55" i="42"/>
  <c r="J55" i="42"/>
  <c r="I55" i="42"/>
  <c r="H55" i="42"/>
  <c r="G55" i="42"/>
  <c r="F55" i="42"/>
  <c r="E55" i="42"/>
  <c r="D55" i="42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 s="1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 s="1"/>
  <c r="N39" i="42"/>
  <c r="O39" i="42" s="1"/>
  <c r="N38" i="42"/>
  <c r="O38" i="42" s="1"/>
  <c r="N37" i="42"/>
  <c r="O37" i="42"/>
  <c r="N36" i="42"/>
  <c r="O36" i="42" s="1"/>
  <c r="M35" i="42"/>
  <c r="L35" i="42"/>
  <c r="K35" i="42"/>
  <c r="J35" i="42"/>
  <c r="J75" i="42" s="1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/>
  <c r="N27" i="42"/>
  <c r="O27" i="42" s="1"/>
  <c r="N26" i="42"/>
  <c r="O26" i="42" s="1"/>
  <c r="M25" i="42"/>
  <c r="L25" i="42"/>
  <c r="L75" i="42" s="1"/>
  <c r="K25" i="42"/>
  <c r="K75" i="42" s="1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75" i="42"/>
  <c r="E5" i="42"/>
  <c r="E75" i="42"/>
  <c r="D5" i="42"/>
  <c r="D75" i="42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M9" i="41"/>
  <c r="M14" i="41" s="1"/>
  <c r="L9" i="41"/>
  <c r="K9" i="41"/>
  <c r="J9" i="41"/>
  <c r="I9" i="41"/>
  <c r="I14" i="41" s="1"/>
  <c r="H9" i="41"/>
  <c r="H14" i="41" s="1"/>
  <c r="G9" i="41"/>
  <c r="F9" i="41"/>
  <c r="E9" i="41"/>
  <c r="D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14" i="41"/>
  <c r="D5" i="41"/>
  <c r="D14" i="41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M8" i="40"/>
  <c r="L8" i="40"/>
  <c r="K8" i="40"/>
  <c r="K13" i="40" s="1"/>
  <c r="J8" i="40"/>
  <c r="J13" i="40" s="1"/>
  <c r="I8" i="40"/>
  <c r="H8" i="40"/>
  <c r="G8" i="40"/>
  <c r="F8" i="40"/>
  <c r="E8" i="40"/>
  <c r="D8" i="40"/>
  <c r="N7" i="40"/>
  <c r="O7" i="40" s="1"/>
  <c r="N6" i="40"/>
  <c r="O6" i="40" s="1"/>
  <c r="M5" i="40"/>
  <c r="M13" i="40" s="1"/>
  <c r="L5" i="40"/>
  <c r="K5" i="40"/>
  <c r="J5" i="40"/>
  <c r="I5" i="40"/>
  <c r="H5" i="40"/>
  <c r="G5" i="40"/>
  <c r="F5" i="40"/>
  <c r="F13" i="40" s="1"/>
  <c r="E5" i="40"/>
  <c r="E13" i="40"/>
  <c r="D5" i="40"/>
  <c r="D13" i="40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10" i="39" s="1"/>
  <c r="O10" i="39" s="1"/>
  <c r="N9" i="39"/>
  <c r="O9" i="39"/>
  <c r="M8" i="39"/>
  <c r="M12" i="39" s="1"/>
  <c r="L8" i="39"/>
  <c r="K8" i="39"/>
  <c r="J8" i="39"/>
  <c r="I8" i="39"/>
  <c r="H8" i="39"/>
  <c r="G8" i="39"/>
  <c r="F8" i="39"/>
  <c r="N8" i="39" s="1"/>
  <c r="O8" i="39" s="1"/>
  <c r="E8" i="39"/>
  <c r="D8" i="39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D12" i="39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G13" i="38"/>
  <c r="F13" i="38"/>
  <c r="E13" i="38"/>
  <c r="E17" i="38" s="1"/>
  <c r="D13" i="38"/>
  <c r="N12" i="38"/>
  <c r="O12" i="38"/>
  <c r="N11" i="38"/>
  <c r="O11" i="38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 s="1"/>
  <c r="M8" i="38"/>
  <c r="L8" i="38"/>
  <c r="L17" i="38" s="1"/>
  <c r="K8" i="38"/>
  <c r="J8" i="38"/>
  <c r="I8" i="38"/>
  <c r="H8" i="38"/>
  <c r="G8" i="38"/>
  <c r="G17" i="38" s="1"/>
  <c r="F8" i="38"/>
  <c r="E8" i="38"/>
  <c r="D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17" i="38" s="1"/>
  <c r="N74" i="37"/>
  <c r="O74" i="37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5" i="37" s="1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H75" i="37" s="1"/>
  <c r="G48" i="37"/>
  <c r="F48" i="37"/>
  <c r="F75" i="37" s="1"/>
  <c r="E48" i="37"/>
  <c r="D48" i="37"/>
  <c r="N48" i="37" s="1"/>
  <c r="O48" i="37" s="1"/>
  <c r="N47" i="37"/>
  <c r="O47" i="37"/>
  <c r="N46" i="37"/>
  <c r="O46" i="37" s="1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75" i="37" s="1"/>
  <c r="J5" i="37"/>
  <c r="I5" i="37"/>
  <c r="H5" i="37"/>
  <c r="G5" i="37"/>
  <c r="G75" i="37" s="1"/>
  <c r="F5" i="37"/>
  <c r="E5" i="37"/>
  <c r="D5" i="37"/>
  <c r="N5" i="37" s="1"/>
  <c r="O5" i="37" s="1"/>
  <c r="N16" i="36"/>
  <c r="O16" i="36"/>
  <c r="M15" i="36"/>
  <c r="L15" i="36"/>
  <c r="K15" i="36"/>
  <c r="K17" i="36" s="1"/>
  <c r="J15" i="36"/>
  <c r="I15" i="36"/>
  <c r="H15" i="36"/>
  <c r="G15" i="36"/>
  <c r="F15" i="36"/>
  <c r="E15" i="36"/>
  <c r="D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M8" i="36"/>
  <c r="L8" i="36"/>
  <c r="K8" i="36"/>
  <c r="J8" i="36"/>
  <c r="I8" i="36"/>
  <c r="I17" i="36" s="1"/>
  <c r="H8" i="36"/>
  <c r="H17" i="36" s="1"/>
  <c r="G8" i="36"/>
  <c r="G17" i="36" s="1"/>
  <c r="F8" i="36"/>
  <c r="E8" i="36"/>
  <c r="D8" i="36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5" i="36" s="1"/>
  <c r="O5" i="36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H17" i="35" s="1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/>
  <c r="M8" i="35"/>
  <c r="L8" i="35"/>
  <c r="K8" i="35"/>
  <c r="K17" i="35" s="1"/>
  <c r="J8" i="35"/>
  <c r="I8" i="35"/>
  <c r="H8" i="35"/>
  <c r="G8" i="35"/>
  <c r="F8" i="35"/>
  <c r="E8" i="35"/>
  <c r="D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17" i="35" s="1"/>
  <c r="D5" i="35"/>
  <c r="N5" i="35" s="1"/>
  <c r="O5" i="35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M8" i="34"/>
  <c r="L8" i="34"/>
  <c r="K8" i="34"/>
  <c r="J8" i="34"/>
  <c r="I8" i="34"/>
  <c r="H8" i="34"/>
  <c r="G8" i="34"/>
  <c r="F8" i="34"/>
  <c r="E8" i="34"/>
  <c r="D8" i="34"/>
  <c r="N8" i="34" s="1"/>
  <c r="O8" i="34" s="1"/>
  <c r="N7" i="34"/>
  <c r="O7" i="34" s="1"/>
  <c r="N6" i="34"/>
  <c r="O6" i="34" s="1"/>
  <c r="M5" i="34"/>
  <c r="M14" i="34" s="1"/>
  <c r="L5" i="34"/>
  <c r="L14" i="34" s="1"/>
  <c r="K5" i="34"/>
  <c r="K14" i="34"/>
  <c r="J5" i="34"/>
  <c r="J14" i="34" s="1"/>
  <c r="I5" i="34"/>
  <c r="H5" i="34"/>
  <c r="G5" i="34"/>
  <c r="F5" i="34"/>
  <c r="E5" i="34"/>
  <c r="D5" i="34"/>
  <c r="O11" i="48"/>
  <c r="P11" i="48" s="1"/>
  <c r="F75" i="49"/>
  <c r="N5" i="41" l="1"/>
  <c r="O5" i="41" s="1"/>
  <c r="N12" i="45"/>
  <c r="O12" i="45" s="1"/>
  <c r="L17" i="36"/>
  <c r="F12" i="39"/>
  <c r="N5" i="42"/>
  <c r="O5" i="42" s="1"/>
  <c r="I13" i="48"/>
  <c r="I13" i="40"/>
  <c r="N7" i="46"/>
  <c r="O7" i="46" s="1"/>
  <c r="L14" i="41"/>
  <c r="I75" i="37"/>
  <c r="N63" i="42"/>
  <c r="O63" i="42" s="1"/>
  <c r="N11" i="47"/>
  <c r="O11" i="47" s="1"/>
  <c r="H75" i="49"/>
  <c r="D75" i="37"/>
  <c r="N75" i="37" s="1"/>
  <c r="O75" i="37" s="1"/>
  <c r="N15" i="36"/>
  <c r="O15" i="36" s="1"/>
  <c r="N25" i="42"/>
  <c r="O25" i="42" s="1"/>
  <c r="N55" i="42"/>
  <c r="O55" i="42" s="1"/>
  <c r="F13" i="47"/>
  <c r="G13" i="40"/>
  <c r="N7" i="47"/>
  <c r="O7" i="47" s="1"/>
  <c r="J17" i="36"/>
  <c r="L17" i="35"/>
  <c r="N5" i="34"/>
  <c r="O5" i="34" s="1"/>
  <c r="N12" i="34"/>
  <c r="O12" i="34" s="1"/>
  <c r="D17" i="35"/>
  <c r="N35" i="37"/>
  <c r="O35" i="37" s="1"/>
  <c r="H12" i="39"/>
  <c r="N10" i="40"/>
  <c r="O10" i="40" s="1"/>
  <c r="N48" i="42"/>
  <c r="O48" i="42" s="1"/>
  <c r="G13" i="47"/>
  <c r="L75" i="49"/>
  <c r="F17" i="35"/>
  <c r="M17" i="38"/>
  <c r="J17" i="35"/>
  <c r="G12" i="39"/>
  <c r="I17" i="38"/>
  <c r="N17" i="38" s="1"/>
  <c r="O17" i="38" s="1"/>
  <c r="I12" i="39"/>
  <c r="N11" i="41"/>
  <c r="O11" i="41" s="1"/>
  <c r="N15" i="35"/>
  <c r="O15" i="35" s="1"/>
  <c r="K12" i="39"/>
  <c r="K17" i="38"/>
  <c r="N15" i="38"/>
  <c r="O15" i="38" s="1"/>
  <c r="M75" i="42"/>
  <c r="N42" i="42"/>
  <c r="O42" i="42" s="1"/>
  <c r="D14" i="45"/>
  <c r="D11" i="46"/>
  <c r="H13" i="47"/>
  <c r="J13" i="48"/>
  <c r="G14" i="41"/>
  <c r="N42" i="37"/>
  <c r="O42" i="37" s="1"/>
  <c r="E14" i="34"/>
  <c r="N35" i="42"/>
  <c r="O35" i="42" s="1"/>
  <c r="N7" i="44"/>
  <c r="O7" i="44" s="1"/>
  <c r="E14" i="45"/>
  <c r="N14" i="45" s="1"/>
  <c r="O14" i="45" s="1"/>
  <c r="E11" i="46"/>
  <c r="N5" i="47"/>
  <c r="O5" i="47" s="1"/>
  <c r="N5" i="45"/>
  <c r="O5" i="45" s="1"/>
  <c r="J14" i="41"/>
  <c r="N14" i="41" s="1"/>
  <c r="O14" i="41" s="1"/>
  <c r="E75" i="37"/>
  <c r="J12" i="39"/>
  <c r="N12" i="39" s="1"/>
  <c r="O12" i="39" s="1"/>
  <c r="M13" i="48"/>
  <c r="M17" i="35"/>
  <c r="E12" i="39"/>
  <c r="N10" i="36"/>
  <c r="O10" i="36" s="1"/>
  <c r="N9" i="45"/>
  <c r="O9" i="45" s="1"/>
  <c r="J75" i="37"/>
  <c r="F14" i="34"/>
  <c r="M75" i="37"/>
  <c r="N8" i="38"/>
  <c r="O8" i="38" s="1"/>
  <c r="I75" i="42"/>
  <c r="F14" i="45"/>
  <c r="J13" i="47"/>
  <c r="M75" i="49"/>
  <c r="N13" i="36"/>
  <c r="O13" i="36" s="1"/>
  <c r="G17" i="35"/>
  <c r="N17" i="35" s="1"/>
  <c r="O17" i="35" s="1"/>
  <c r="I17" i="35"/>
  <c r="H17" i="38"/>
  <c r="N10" i="44"/>
  <c r="O10" i="44" s="1"/>
  <c r="O5" i="48"/>
  <c r="P5" i="48" s="1"/>
  <c r="J17" i="38"/>
  <c r="K14" i="41"/>
  <c r="N25" i="49"/>
  <c r="O25" i="49" s="1"/>
  <c r="N5" i="38"/>
  <c r="O5" i="38" s="1"/>
  <c r="D13" i="47"/>
  <c r="G14" i="34"/>
  <c r="N8" i="36"/>
  <c r="O8" i="36" s="1"/>
  <c r="L12" i="39"/>
  <c r="N8" i="40"/>
  <c r="O8" i="40" s="1"/>
  <c r="N9" i="41"/>
  <c r="O9" i="41" s="1"/>
  <c r="D12" i="44"/>
  <c r="G11" i="46"/>
  <c r="O9" i="48"/>
  <c r="P9" i="48" s="1"/>
  <c r="H13" i="48"/>
  <c r="N10" i="35"/>
  <c r="O10" i="35" s="1"/>
  <c r="H13" i="40"/>
  <c r="H75" i="42"/>
  <c r="L13" i="48"/>
  <c r="M17" i="36"/>
  <c r="L75" i="37"/>
  <c r="L13" i="40"/>
  <c r="N13" i="40" s="1"/>
  <c r="O13" i="40" s="1"/>
  <c r="E13" i="47"/>
  <c r="H14" i="34"/>
  <c r="I14" i="34"/>
  <c r="N10" i="34"/>
  <c r="O10" i="34" s="1"/>
  <c r="N13" i="35"/>
  <c r="O13" i="35" s="1"/>
  <c r="N63" i="37"/>
  <c r="O63" i="37" s="1"/>
  <c r="E12" i="44"/>
  <c r="H14" i="45"/>
  <c r="H11" i="46"/>
  <c r="N13" i="48"/>
  <c r="O13" i="50"/>
  <c r="P13" i="50" s="1"/>
  <c r="N75" i="49"/>
  <c r="O75" i="49" s="1"/>
  <c r="N11" i="46"/>
  <c r="O11" i="46" s="1"/>
  <c r="D14" i="34"/>
  <c r="N8" i="35"/>
  <c r="O8" i="35" s="1"/>
  <c r="D17" i="36"/>
  <c r="N5" i="39"/>
  <c r="O5" i="39" s="1"/>
  <c r="F14" i="41"/>
  <c r="G75" i="42"/>
  <c r="E17" i="36"/>
  <c r="N5" i="46"/>
  <c r="O5" i="46" s="1"/>
  <c r="N13" i="38"/>
  <c r="O13" i="38" s="1"/>
  <c r="I13" i="47"/>
  <c r="F17" i="36"/>
  <c r="I12" i="44"/>
  <c r="N12" i="44" s="1"/>
  <c r="O12" i="44" s="1"/>
  <c r="K13" i="48"/>
  <c r="N5" i="40"/>
  <c r="O5" i="40" s="1"/>
  <c r="G14" i="45"/>
  <c r="F17" i="38"/>
  <c r="N5" i="44"/>
  <c r="O5" i="44" s="1"/>
  <c r="F13" i="48"/>
  <c r="N13" i="47" l="1"/>
  <c r="O13" i="47" s="1"/>
  <c r="O13" i="48"/>
  <c r="P13" i="48" s="1"/>
  <c r="N75" i="42"/>
  <c r="O75" i="42" s="1"/>
  <c r="N14" i="34"/>
  <c r="O14" i="34" s="1"/>
  <c r="N17" i="36"/>
  <c r="O17" i="36" s="1"/>
</calcChain>
</file>

<file path=xl/sharedStrings.xml><?xml version="1.0" encoding="utf-8"?>
<sst xmlns="http://schemas.openxmlformats.org/spreadsheetml/2006/main" count="694" uniqueCount="154">
  <si>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</si>
  <si>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</si>
  <si>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</si>
  <si>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</si>
  <si>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</si>
  <si>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</si>
  <si>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</si>
  <si>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</si>
  <si>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</si>
  <si>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</si>
  <si>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</si>
  <si>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</si>
  <si>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</si>
  <si>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</si>
  <si>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</si>
  <si>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</si>
  <si>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</si>
  <si>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</si>
  <si>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</si>
  <si>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Other General Government Services</t>
  </si>
  <si>
    <t>Public Safety</t>
  </si>
  <si>
    <t>Fire Control</t>
  </si>
  <si>
    <t>Physical Environment</t>
  </si>
  <si>
    <t>Water Utility Services</t>
  </si>
  <si>
    <t>Culture / Recreation</t>
  </si>
  <si>
    <t>Parks and Recreation</t>
  </si>
  <si>
    <t>Caryville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</si>
  <si>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</si>
  <si>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</si>
  <si>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</si>
  <si>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</si>
  <si>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Executive</t>
  </si>
  <si>
    <t>Garbage / Solid Waste Control Services</t>
  </si>
  <si>
    <t>Transportation</t>
  </si>
  <si>
    <t>Road and Street Facilities</t>
  </si>
  <si>
    <t>Special Events</t>
  </si>
  <si>
    <t>2011 Municipal Population:</t>
  </si>
  <si>
    <t>Local Fiscal Year Ended September 30, 2012</t>
  </si>
  <si>
    <t>2012 Municipal Population:</t>
  </si>
  <si>
    <t>Local Fiscal Year Ended September 30, 2009</t>
  </si>
  <si>
    <t>Legislative</t>
  </si>
  <si>
    <t>Legal Counsel</t>
  </si>
  <si>
    <t>Comprehensive Planning</t>
  </si>
  <si>
    <t>Non-Court Information Systems</t>
  </si>
  <si>
    <t>Debt Service Payments</t>
  </si>
  <si>
    <t>Pension Benefits</t>
  </si>
  <si>
    <t>Law Enforcement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</si>
  <si>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</si>
  <si>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</si>
  <si>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</si>
  <si>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</si>
  <si>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</si>
  <si>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</si>
  <si>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</si>
  <si>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</si>
  <si>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Gas Utility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</si>
  <si>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</si>
  <si>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</si>
  <si>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</si>
  <si>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</si>
  <si>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</si>
  <si>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</si>
  <si>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</si>
  <si>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</si>
  <si>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</si>
  <si>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</si>
  <si>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</si>
  <si>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</si>
  <si>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</si>
  <si>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</si>
  <si>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</si>
  <si>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</si>
  <si>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</si>
  <si>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</si>
  <si>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</si>
  <si>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</si>
  <si>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</si>
  <si>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</si>
  <si>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</si>
  <si>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Libraries</t>
  </si>
  <si>
    <t>Cultural Services</t>
  </si>
  <si>
    <t>Special Recreation Facilities</t>
  </si>
  <si>
    <t>Charter Schools</t>
  </si>
  <si>
    <t>Other Culture / Recreation</t>
  </si>
  <si>
    <t>Other Uses and Non-Operating</t>
  </si>
  <si>
    <t>Inter-Fund Group Transfers Out</t>
  </si>
  <si>
    <t>Installment Purchase Acquisitions</t>
  </si>
  <si>
    <t>Capital 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</si>
  <si>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</si>
  <si>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</si>
  <si>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</si>
  <si>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</si>
  <si>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</si>
  <si>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</si>
  <si>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Extraordinary Items (Loss)</t>
  </si>
  <si>
    <t>Special Items (Loss)</t>
  </si>
  <si>
    <t>2009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</si>
  <si>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</si>
  <si>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</si>
  <si>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</si>
  <si>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</si>
  <si>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</si>
  <si>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</si>
  <si>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</si>
  <si>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</si>
  <si>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</si>
  <si>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</si>
  <si>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</si>
  <si>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</si>
  <si>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Special Facilities</t>
  </si>
  <si>
    <t>2016 Municipal Population:</t>
  </si>
  <si>
    <t>Local Fiscal Year Ended September 30, 2017</t>
  </si>
  <si>
    <t>Other General Government</t>
  </si>
  <si>
    <t>Parks / Recreation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</si>
  <si>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</si>
  <si>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</si>
  <si>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</si>
  <si>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</si>
  <si>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</si>
  <si>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</si>
  <si>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Road / Street Facilities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</si>
  <si>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</si>
  <si>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</si>
  <si>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</si>
  <si>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</si>
  <si>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</si>
  <si>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</si>
  <si>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</si>
  <si>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Detention / Corrections</t>
  </si>
  <si>
    <t>Water / Sewer Services</t>
  </si>
  <si>
    <t>Conservation / Resource Management</t>
  </si>
  <si>
    <t>Flood Control / Stormwater Control</t>
  </si>
  <si>
    <t>Water</t>
  </si>
  <si>
    <t>Mass Transit</t>
  </si>
  <si>
    <t>Other Transportation</t>
  </si>
  <si>
    <t>Employment Development</t>
  </si>
  <si>
    <t>Veterans Services</t>
  </si>
  <si>
    <t>Hospitals</t>
  </si>
  <si>
    <t>Health</t>
  </si>
  <si>
    <t>Mental Health</t>
  </si>
  <si>
    <t>Public Assistance</t>
  </si>
  <si>
    <t>Developmental Disabilities</t>
  </si>
  <si>
    <t>Other Uses</t>
  </si>
  <si>
    <t>Interfund Transfers Out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</si>
  <si>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</si>
  <si>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</si>
  <si>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</si>
  <si>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</si>
  <si>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</si>
  <si>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Local Fiscal Year Ended September 30, 2022</t>
  </si>
  <si>
    <t>2022 Municipal Population:</t>
  </si>
  <si>
    <t>Local Fiscal Year Ended September 30, 2023</t>
  </si>
  <si>
    <t>Non-Cash Transfers Out from General Fixed Asset Account Group (GFAAG)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</si>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</sst>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6B225-D351-485A-9613-D3E86029247B}">
  <sheetPr>
    <pageSetUpPr fitToPage="1"/>
  </sheetPr>
  <dimension ref="A1:ED18"/>
  <sheetViews>
    <sheetView tabSelected="1" zoomScaleNormal="100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11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123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12</v>
      </c>
      <c r="F4" s="97" t="s">
        <v>13</v>
      </c>
      <c r="G4" s="97" t="s">
        <v>14</v>
      </c>
      <c r="H4" s="97" t="s">
        <v>1</v>
      </c>
      <c r="I4" s="97" t="s">
        <v>2</v>
      </c>
      <c r="J4" s="98" t="s">
        <v>15</v>
      </c>
      <c r="K4" s="98" t="s">
        <v>3</v>
      </c>
      <c r="L4" s="98" t="s">
        <v>4</v>
      </c>
      <c r="M4" s="98" t="s">
        <v>124</v>
      </c>
      <c r="N4" s="98" t="s">
        <v>5</v>
      </c>
      <c r="O4" s="98" t="s">
        <v>125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17</v>
      </c>
      <c r="B5" s="102"/>
      <c r="C5" s="102"/>
      <c r="D5" s="103">
        <f>SUM(D6:D7)</f>
        <v>261376</v>
      </c>
      <c r="E5" s="103">
        <f>SUM(E6:E7)</f>
        <v>0</v>
      </c>
      <c r="F5" s="103">
        <f>SUM(F6:F7)</f>
        <v>0</v>
      </c>
      <c r="G5" s="103">
        <f>SUM(G6:G7)</f>
        <v>0</v>
      </c>
      <c r="H5" s="103">
        <f>SUM(H6:H7)</f>
        <v>0</v>
      </c>
      <c r="I5" s="103">
        <f>SUM(I6:I7)</f>
        <v>0</v>
      </c>
      <c r="J5" s="103">
        <f>SUM(J6:J7)</f>
        <v>0</v>
      </c>
      <c r="K5" s="103">
        <f>SUM(K6:K7)</f>
        <v>0</v>
      </c>
      <c r="L5" s="103">
        <f>SUM(L6:L7)</f>
        <v>0</v>
      </c>
      <c r="M5" s="103">
        <f>SUM(M6:M7)</f>
        <v>0</v>
      </c>
      <c r="N5" s="103">
        <f>SUM(N6:N7)</f>
        <v>0</v>
      </c>
      <c r="O5" s="104">
        <f>SUM(D5:N5)</f>
        <v>261376</v>
      </c>
      <c r="P5" s="105">
        <f>(O5/P$16)</f>
        <v>892.06825938566556</v>
      </c>
      <c r="Q5" s="106"/>
    </row>
    <row r="6" spans="1:134">
      <c r="A6" s="108"/>
      <c r="B6" s="109">
        <v>511</v>
      </c>
      <c r="C6" s="110" t="s">
        <v>40</v>
      </c>
      <c r="D6" s="111">
        <v>7450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7450</v>
      </c>
      <c r="P6" s="112">
        <f>(O6/P$16)</f>
        <v>25.426621160409557</v>
      </c>
      <c r="Q6" s="113"/>
    </row>
    <row r="7" spans="1:134">
      <c r="A7" s="108"/>
      <c r="B7" s="109">
        <v>519</v>
      </c>
      <c r="C7" s="110" t="s">
        <v>19</v>
      </c>
      <c r="D7" s="111">
        <v>253926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" si="0">SUM(D7:N7)</f>
        <v>253926</v>
      </c>
      <c r="P7" s="112">
        <f>(O7/P$16)</f>
        <v>866.64163822525597</v>
      </c>
      <c r="Q7" s="113"/>
    </row>
    <row r="8" spans="1:134" ht="15.75">
      <c r="A8" s="114" t="s">
        <v>22</v>
      </c>
      <c r="B8" s="115"/>
      <c r="C8" s="116"/>
      <c r="D8" s="117">
        <f>SUM(D9:D10)</f>
        <v>0</v>
      </c>
      <c r="E8" s="117">
        <f>SUM(E9:E10)</f>
        <v>0</v>
      </c>
      <c r="F8" s="117">
        <f>SUM(F9:F10)</f>
        <v>0</v>
      </c>
      <c r="G8" s="117">
        <f>SUM(G9:G10)</f>
        <v>0</v>
      </c>
      <c r="H8" s="117">
        <f>SUM(H9:H10)</f>
        <v>0</v>
      </c>
      <c r="I8" s="117">
        <f>SUM(I9:I10)</f>
        <v>169782</v>
      </c>
      <c r="J8" s="117">
        <f>SUM(J9:J10)</f>
        <v>0</v>
      </c>
      <c r="K8" s="117">
        <f>SUM(K9:K10)</f>
        <v>0</v>
      </c>
      <c r="L8" s="117">
        <f>SUM(L9:L10)</f>
        <v>0</v>
      </c>
      <c r="M8" s="117">
        <f>SUM(M9:M10)</f>
        <v>0</v>
      </c>
      <c r="N8" s="117">
        <f>SUM(N9:N10)</f>
        <v>0</v>
      </c>
      <c r="O8" s="118">
        <f>SUM(D8:N8)</f>
        <v>169782</v>
      </c>
      <c r="P8" s="119">
        <f>(O8/P$16)</f>
        <v>579.4607508532423</v>
      </c>
      <c r="Q8" s="120"/>
    </row>
    <row r="9" spans="1:134">
      <c r="A9" s="108"/>
      <c r="B9" s="109">
        <v>533</v>
      </c>
      <c r="C9" s="110" t="s">
        <v>23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150387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ref="O9:O10" si="1">SUM(D9:N9)</f>
        <v>150387</v>
      </c>
      <c r="P9" s="112">
        <f>(O9/P$16)</f>
        <v>513.26621160409559</v>
      </c>
      <c r="Q9" s="113"/>
    </row>
    <row r="10" spans="1:134">
      <c r="A10" s="108"/>
      <c r="B10" s="109">
        <v>534</v>
      </c>
      <c r="C10" s="110" t="s">
        <v>32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19395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19395</v>
      </c>
      <c r="P10" s="112">
        <f>(O10/P$16)</f>
        <v>66.194539249146757</v>
      </c>
      <c r="Q10" s="113"/>
    </row>
    <row r="11" spans="1:134" ht="15.75">
      <c r="A11" s="114" t="s">
        <v>84</v>
      </c>
      <c r="B11" s="115"/>
      <c r="C11" s="116"/>
      <c r="D11" s="117">
        <f>SUM(D12:D13)</f>
        <v>44711</v>
      </c>
      <c r="E11" s="117">
        <f>SUM(E12:E13)</f>
        <v>32</v>
      </c>
      <c r="F11" s="117">
        <f>SUM(F12:F13)</f>
        <v>0</v>
      </c>
      <c r="G11" s="117">
        <f>SUM(G12:G13)</f>
        <v>0</v>
      </c>
      <c r="H11" s="117">
        <f>SUM(H12:H13)</f>
        <v>0</v>
      </c>
      <c r="I11" s="117">
        <f>SUM(I12:I13)</f>
        <v>39635</v>
      </c>
      <c r="J11" s="117">
        <f>SUM(J12:J13)</f>
        <v>0</v>
      </c>
      <c r="K11" s="117">
        <f>SUM(K12:K13)</f>
        <v>0</v>
      </c>
      <c r="L11" s="117">
        <f>SUM(L12:L13)</f>
        <v>0</v>
      </c>
      <c r="M11" s="117">
        <f>SUM(M12:M13)</f>
        <v>0</v>
      </c>
      <c r="N11" s="117">
        <f>SUM(N12:N13)</f>
        <v>0</v>
      </c>
      <c r="O11" s="117">
        <f>SUM(D11:N11)</f>
        <v>84378</v>
      </c>
      <c r="P11" s="119">
        <f>(O11/P$16)</f>
        <v>287.97952218430032</v>
      </c>
      <c r="Q11" s="113"/>
    </row>
    <row r="12" spans="1:134">
      <c r="A12" s="108"/>
      <c r="B12" s="109">
        <v>581</v>
      </c>
      <c r="C12" s="110" t="s">
        <v>126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39635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39635</v>
      </c>
      <c r="P12" s="112">
        <f>(O12/P$16)</f>
        <v>135.27303754266211</v>
      </c>
      <c r="Q12" s="113"/>
    </row>
    <row r="13" spans="1:134" ht="15.75" thickBot="1">
      <c r="A13" s="108"/>
      <c r="B13" s="109">
        <v>588</v>
      </c>
      <c r="C13" s="110" t="s">
        <v>152</v>
      </c>
      <c r="D13" s="111">
        <v>44711</v>
      </c>
      <c r="E13" s="111">
        <v>32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2">SUM(D13:N13)</f>
        <v>44743</v>
      </c>
      <c r="P13" s="112">
        <f>(O13/P$16)</f>
        <v>152.70648464163821</v>
      </c>
      <c r="Q13" s="113"/>
    </row>
    <row r="14" spans="1:134" ht="16.5" thickBot="1">
      <c r="A14" s="121" t="s">
        <v>10</v>
      </c>
      <c r="B14" s="122"/>
      <c r="C14" s="123"/>
      <c r="D14" s="124">
        <f>SUM(D5,D8,D11)</f>
        <v>306087</v>
      </c>
      <c r="E14" s="124">
        <f t="shared" ref="E14:N14" si="3">SUM(E5,E8,E11)</f>
        <v>32</v>
      </c>
      <c r="F14" s="124">
        <f t="shared" si="3"/>
        <v>0</v>
      </c>
      <c r="G14" s="124">
        <f t="shared" si="3"/>
        <v>0</v>
      </c>
      <c r="H14" s="124">
        <f t="shared" si="3"/>
        <v>0</v>
      </c>
      <c r="I14" s="124">
        <f t="shared" si="3"/>
        <v>209417</v>
      </c>
      <c r="J14" s="124">
        <f t="shared" si="3"/>
        <v>0</v>
      </c>
      <c r="K14" s="124">
        <f t="shared" si="3"/>
        <v>0</v>
      </c>
      <c r="L14" s="124">
        <f t="shared" si="3"/>
        <v>0</v>
      </c>
      <c r="M14" s="124">
        <f t="shared" si="3"/>
        <v>0</v>
      </c>
      <c r="N14" s="124">
        <f t="shared" si="3"/>
        <v>0</v>
      </c>
      <c r="O14" s="124">
        <f>SUM(D14:N14)</f>
        <v>515536</v>
      </c>
      <c r="P14" s="125">
        <f>(O14/P$16)</f>
        <v>1759.5085324232082</v>
      </c>
      <c r="Q14" s="106"/>
      <c r="R14" s="12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</row>
    <row r="15" spans="1:134">
      <c r="A15" s="127"/>
      <c r="B15" s="128"/>
      <c r="C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30"/>
    </row>
    <row r="16" spans="1:134">
      <c r="A16" s="131"/>
      <c r="B16" s="132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6" t="s">
        <v>153</v>
      </c>
      <c r="N16" s="136"/>
      <c r="O16" s="136"/>
      <c r="P16" s="134">
        <v>293</v>
      </c>
    </row>
    <row r="17" spans="1:16">
      <c r="A17" s="137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</row>
    <row r="18" spans="1:16" ht="15.75" customHeight="1" thickBot="1">
      <c r="A18" s="140" t="s">
        <v>29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2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101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11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16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12</v>
      </c>
      <c r="F4" s="53" t="s">
        <v>13</v>
      </c>
      <c r="G4" s="53" t="s">
        <v>14</v>
      </c>
      <c r="H4" s="53" t="s">
        <v>1</v>
      </c>
      <c r="I4" s="53" t="s">
        <v>2</v>
      </c>
      <c r="J4" s="54" t="s">
        <v>15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17</v>
      </c>
      <c r="B5" s="58"/>
      <c r="C5" s="58"/>
      <c r="D5" s="59">
        <f t="shared" ref="D5:M5" si="0">SUM(D6:D7)</f>
        <v>72215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3" si="1">SUM(D5:M5)</f>
        <v>72215</v>
      </c>
      <c r="O5" s="61">
        <f t="shared" ref="O5:O13" si="2">(N5/O$15)</f>
        <v>267.46296296296299</v>
      </c>
      <c r="P5" s="62"/>
    </row>
    <row r="6" spans="1:133">
      <c r="A6" s="64"/>
      <c r="B6" s="65">
        <v>512</v>
      </c>
      <c r="C6" s="66" t="s">
        <v>31</v>
      </c>
      <c r="D6" s="67">
        <v>6000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6000</v>
      </c>
      <c r="O6" s="68">
        <f t="shared" si="2"/>
        <v>22.222222222222221</v>
      </c>
      <c r="P6" s="69"/>
    </row>
    <row r="7" spans="1:133">
      <c r="A7" s="64"/>
      <c r="B7" s="65">
        <v>513</v>
      </c>
      <c r="C7" s="66" t="s">
        <v>18</v>
      </c>
      <c r="D7" s="67">
        <v>66215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66215</v>
      </c>
      <c r="O7" s="68">
        <f t="shared" si="2"/>
        <v>245.24074074074073</v>
      </c>
      <c r="P7" s="69"/>
    </row>
    <row r="8" spans="1:133" ht="15.75">
      <c r="A8" s="70" t="s">
        <v>20</v>
      </c>
      <c r="B8" s="71"/>
      <c r="C8" s="72"/>
      <c r="D8" s="73">
        <f t="shared" ref="D8:M8" si="3">SUM(D9:D9)</f>
        <v>0</v>
      </c>
      <c r="E8" s="73">
        <f t="shared" si="3"/>
        <v>17076</v>
      </c>
      <c r="F8" s="73">
        <f t="shared" si="3"/>
        <v>0</v>
      </c>
      <c r="G8" s="73">
        <f t="shared" si="3"/>
        <v>0</v>
      </c>
      <c r="H8" s="73">
        <f t="shared" si="3"/>
        <v>0</v>
      </c>
      <c r="I8" s="73">
        <f t="shared" si="3"/>
        <v>0</v>
      </c>
      <c r="J8" s="73">
        <f t="shared" si="3"/>
        <v>0</v>
      </c>
      <c r="K8" s="73">
        <f t="shared" si="3"/>
        <v>0</v>
      </c>
      <c r="L8" s="73">
        <f t="shared" si="3"/>
        <v>0</v>
      </c>
      <c r="M8" s="73">
        <f t="shared" si="3"/>
        <v>0</v>
      </c>
      <c r="N8" s="74">
        <f t="shared" si="1"/>
        <v>17076</v>
      </c>
      <c r="O8" s="75">
        <f t="shared" si="2"/>
        <v>63.244444444444447</v>
      </c>
      <c r="P8" s="76"/>
    </row>
    <row r="9" spans="1:133">
      <c r="A9" s="64"/>
      <c r="B9" s="65">
        <v>522</v>
      </c>
      <c r="C9" s="66" t="s">
        <v>21</v>
      </c>
      <c r="D9" s="67">
        <v>0</v>
      </c>
      <c r="E9" s="67">
        <v>17076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17076</v>
      </c>
      <c r="O9" s="68">
        <f t="shared" si="2"/>
        <v>63.244444444444447</v>
      </c>
      <c r="P9" s="69"/>
    </row>
    <row r="10" spans="1:133" ht="15.75">
      <c r="A10" s="70" t="s">
        <v>22</v>
      </c>
      <c r="B10" s="71"/>
      <c r="C10" s="72"/>
      <c r="D10" s="73">
        <f t="shared" ref="D10:M10" si="4">SUM(D11:D12)</f>
        <v>0</v>
      </c>
      <c r="E10" s="73">
        <f t="shared" si="4"/>
        <v>0</v>
      </c>
      <c r="F10" s="73">
        <f t="shared" si="4"/>
        <v>0</v>
      </c>
      <c r="G10" s="73">
        <f t="shared" si="4"/>
        <v>0</v>
      </c>
      <c r="H10" s="73">
        <f t="shared" si="4"/>
        <v>0</v>
      </c>
      <c r="I10" s="73">
        <f t="shared" si="4"/>
        <v>135325</v>
      </c>
      <c r="J10" s="73">
        <f t="shared" si="4"/>
        <v>0</v>
      </c>
      <c r="K10" s="73">
        <f t="shared" si="4"/>
        <v>0</v>
      </c>
      <c r="L10" s="73">
        <f t="shared" si="4"/>
        <v>0</v>
      </c>
      <c r="M10" s="73">
        <f t="shared" si="4"/>
        <v>0</v>
      </c>
      <c r="N10" s="74">
        <f t="shared" si="1"/>
        <v>135325</v>
      </c>
      <c r="O10" s="75">
        <f t="shared" si="2"/>
        <v>501.2037037037037</v>
      </c>
      <c r="P10" s="76"/>
    </row>
    <row r="11" spans="1:133">
      <c r="A11" s="64"/>
      <c r="B11" s="65">
        <v>533</v>
      </c>
      <c r="C11" s="66" t="s">
        <v>23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53788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53788</v>
      </c>
      <c r="O11" s="68">
        <f t="shared" si="2"/>
        <v>199.21481481481482</v>
      </c>
      <c r="P11" s="69"/>
    </row>
    <row r="12" spans="1:133" ht="15.75" thickBot="1">
      <c r="A12" s="64"/>
      <c r="B12" s="65">
        <v>534</v>
      </c>
      <c r="C12" s="66" t="s">
        <v>102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81537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81537</v>
      </c>
      <c r="O12" s="68">
        <f t="shared" si="2"/>
        <v>301.98888888888888</v>
      </c>
      <c r="P12" s="69"/>
    </row>
    <row r="13" spans="1:133" ht="16.5" thickBot="1">
      <c r="A13" s="77" t="s">
        <v>10</v>
      </c>
      <c r="B13" s="78"/>
      <c r="C13" s="79"/>
      <c r="D13" s="80">
        <f>SUM(D5,D8,D10)</f>
        <v>72215</v>
      </c>
      <c r="E13" s="80">
        <f t="shared" ref="E13:M13" si="5">SUM(E5,E8,E10)</f>
        <v>17076</v>
      </c>
      <c r="F13" s="80">
        <f t="shared" si="5"/>
        <v>0</v>
      </c>
      <c r="G13" s="80">
        <f t="shared" si="5"/>
        <v>0</v>
      </c>
      <c r="H13" s="80">
        <f t="shared" si="5"/>
        <v>0</v>
      </c>
      <c r="I13" s="80">
        <f t="shared" si="5"/>
        <v>135325</v>
      </c>
      <c r="J13" s="80">
        <f t="shared" si="5"/>
        <v>0</v>
      </c>
      <c r="K13" s="80">
        <f t="shared" si="5"/>
        <v>0</v>
      </c>
      <c r="L13" s="80">
        <f t="shared" si="5"/>
        <v>0</v>
      </c>
      <c r="M13" s="80">
        <f t="shared" si="5"/>
        <v>0</v>
      </c>
      <c r="N13" s="80">
        <f t="shared" si="1"/>
        <v>224616</v>
      </c>
      <c r="O13" s="81">
        <f t="shared" si="2"/>
        <v>831.91111111111115</v>
      </c>
      <c r="P13" s="62"/>
      <c r="Q13" s="82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</row>
    <row r="14" spans="1:133">
      <c r="A14" s="84"/>
      <c r="B14" s="85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/>
    </row>
    <row r="15" spans="1:133">
      <c r="A15" s="88"/>
      <c r="B15" s="89"/>
      <c r="C15" s="89"/>
      <c r="D15" s="90"/>
      <c r="E15" s="90"/>
      <c r="F15" s="90"/>
      <c r="G15" s="90"/>
      <c r="H15" s="90"/>
      <c r="I15" s="90"/>
      <c r="J15" s="90"/>
      <c r="K15" s="90"/>
      <c r="L15" s="174" t="s">
        <v>103</v>
      </c>
      <c r="M15" s="174"/>
      <c r="N15" s="174"/>
      <c r="O15" s="91">
        <v>270</v>
      </c>
    </row>
    <row r="16" spans="1:133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7"/>
    </row>
    <row r="17" spans="1:15" ht="15.75" customHeight="1" thickBot="1">
      <c r="A17" s="178" t="s">
        <v>29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80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84323</v>
      </c>
      <c r="E5" s="24">
        <f t="shared" si="0"/>
        <v>1036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85359</v>
      </c>
      <c r="O5" s="30">
        <f t="shared" ref="O5:O12" si="2">(N5/O$14)</f>
        <v>301.62190812720848</v>
      </c>
      <c r="P5" s="6"/>
    </row>
    <row r="6" spans="1:133">
      <c r="A6" s="12"/>
      <c r="B6" s="42">
        <v>513</v>
      </c>
      <c r="C6" s="19" t="s">
        <v>18</v>
      </c>
      <c r="D6" s="43">
        <v>22857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22857</v>
      </c>
      <c r="O6" s="44">
        <f t="shared" si="2"/>
        <v>80.766784452296818</v>
      </c>
      <c r="P6" s="9"/>
    </row>
    <row r="7" spans="1:133">
      <c r="A7" s="12"/>
      <c r="B7" s="42">
        <v>519</v>
      </c>
      <c r="C7" s="19" t="s">
        <v>19</v>
      </c>
      <c r="D7" s="43">
        <v>61466</v>
      </c>
      <c r="E7" s="43">
        <v>1036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62502</v>
      </c>
      <c r="O7" s="44">
        <f t="shared" si="2"/>
        <v>220.85512367491165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0</v>
      </c>
      <c r="E8" s="29">
        <f t="shared" si="3"/>
        <v>18891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18891</v>
      </c>
      <c r="O8" s="41">
        <f t="shared" si="2"/>
        <v>66.752650176678443</v>
      </c>
      <c r="P8" s="10"/>
    </row>
    <row r="9" spans="1:133">
      <c r="A9" s="12"/>
      <c r="B9" s="42">
        <v>522</v>
      </c>
      <c r="C9" s="19" t="s">
        <v>21</v>
      </c>
      <c r="D9" s="43">
        <v>0</v>
      </c>
      <c r="E9" s="43">
        <v>18891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18891</v>
      </c>
      <c r="O9" s="44">
        <f t="shared" si="2"/>
        <v>66.752650176678443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142978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142978</v>
      </c>
      <c r="O10" s="41">
        <f t="shared" si="2"/>
        <v>505.22261484098942</v>
      </c>
      <c r="P10" s="10"/>
    </row>
    <row r="11" spans="1:133" ht="15.75" thickBot="1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142978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142978</v>
      </c>
      <c r="O11" s="44">
        <f t="shared" si="2"/>
        <v>505.22261484098942</v>
      </c>
      <c r="P11" s="9"/>
    </row>
    <row r="12" spans="1:133" ht="16.5" thickBot="1">
      <c r="A12" s="13" t="s">
        <v>10</v>
      </c>
      <c r="B12" s="21"/>
      <c r="C12" s="20"/>
      <c r="D12" s="14">
        <f>SUM(D5,D8,D10)</f>
        <v>84323</v>
      </c>
      <c r="E12" s="14">
        <f t="shared" ref="E12:M12" si="5">SUM(E5,E8,E10)</f>
        <v>19927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142978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247228</v>
      </c>
      <c r="O12" s="35">
        <f t="shared" si="2"/>
        <v>873.59717314487636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60" t="s">
        <v>100</v>
      </c>
      <c r="M14" s="160"/>
      <c r="N14" s="160"/>
      <c r="O14" s="39">
        <v>283</v>
      </c>
    </row>
    <row r="15" spans="1:133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</row>
    <row r="16" spans="1:133" ht="15.75" customHeight="1" thickBot="1">
      <c r="A16" s="162" t="s">
        <v>29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66887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66887</v>
      </c>
      <c r="O5" s="30">
        <f t="shared" ref="O5:O17" si="2">(N5/O$19)</f>
        <v>234.69122807017544</v>
      </c>
      <c r="P5" s="6"/>
    </row>
    <row r="6" spans="1:133">
      <c r="A6" s="12"/>
      <c r="B6" s="42">
        <v>512</v>
      </c>
      <c r="C6" s="19" t="s">
        <v>31</v>
      </c>
      <c r="D6" s="43">
        <v>5400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5400</v>
      </c>
      <c r="O6" s="44">
        <f t="shared" si="2"/>
        <v>18.94736842105263</v>
      </c>
      <c r="P6" s="9"/>
    </row>
    <row r="7" spans="1:133">
      <c r="A7" s="12"/>
      <c r="B7" s="42">
        <v>513</v>
      </c>
      <c r="C7" s="19" t="s">
        <v>18</v>
      </c>
      <c r="D7" s="43">
        <v>61487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61487</v>
      </c>
      <c r="O7" s="44">
        <f t="shared" si="2"/>
        <v>215.74385964912281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0</v>
      </c>
      <c r="E8" s="29">
        <f t="shared" si="3"/>
        <v>21429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21429</v>
      </c>
      <c r="O8" s="41">
        <f t="shared" si="2"/>
        <v>75.189473684210526</v>
      </c>
      <c r="P8" s="10"/>
    </row>
    <row r="9" spans="1:133">
      <c r="A9" s="12"/>
      <c r="B9" s="42">
        <v>522</v>
      </c>
      <c r="C9" s="19" t="s">
        <v>21</v>
      </c>
      <c r="D9" s="43">
        <v>0</v>
      </c>
      <c r="E9" s="43">
        <v>21429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21429</v>
      </c>
      <c r="O9" s="44">
        <f t="shared" si="2"/>
        <v>75.189473684210526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146222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146222</v>
      </c>
      <c r="O10" s="41">
        <f t="shared" si="2"/>
        <v>513.05964912280706</v>
      </c>
      <c r="P10" s="10"/>
    </row>
    <row r="11" spans="1:133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112151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112151</v>
      </c>
      <c r="O11" s="44">
        <f t="shared" si="2"/>
        <v>393.51228070175438</v>
      </c>
      <c r="P11" s="9"/>
    </row>
    <row r="12" spans="1:133">
      <c r="A12" s="12"/>
      <c r="B12" s="42">
        <v>534</v>
      </c>
      <c r="C12" s="19" t="s">
        <v>32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34071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34071</v>
      </c>
      <c r="O12" s="44">
        <f t="shared" si="2"/>
        <v>119.54736842105264</v>
      </c>
      <c r="P12" s="9"/>
    </row>
    <row r="13" spans="1:133" ht="15.75">
      <c r="A13" s="26" t="s">
        <v>33</v>
      </c>
      <c r="B13" s="27"/>
      <c r="C13" s="28"/>
      <c r="D13" s="29">
        <f t="shared" ref="D13:M13" si="5">SUM(D14:D14)</f>
        <v>0</v>
      </c>
      <c r="E13" s="29">
        <f t="shared" si="5"/>
        <v>592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592</v>
      </c>
      <c r="O13" s="41">
        <f t="shared" si="2"/>
        <v>2.0771929824561401</v>
      </c>
      <c r="P13" s="10"/>
    </row>
    <row r="14" spans="1:133">
      <c r="A14" s="12"/>
      <c r="B14" s="42">
        <v>541</v>
      </c>
      <c r="C14" s="19" t="s">
        <v>34</v>
      </c>
      <c r="D14" s="43">
        <v>0</v>
      </c>
      <c r="E14" s="43">
        <v>592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592</v>
      </c>
      <c r="O14" s="44">
        <f t="shared" si="2"/>
        <v>2.0771929824561401</v>
      </c>
      <c r="P14" s="9"/>
    </row>
    <row r="15" spans="1:133" ht="15.75">
      <c r="A15" s="26" t="s">
        <v>24</v>
      </c>
      <c r="B15" s="27"/>
      <c r="C15" s="28"/>
      <c r="D15" s="29">
        <f t="shared" ref="D15:M15" si="6">SUM(D16:D16)</f>
        <v>0</v>
      </c>
      <c r="E15" s="29">
        <f t="shared" si="6"/>
        <v>86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86</v>
      </c>
      <c r="O15" s="41">
        <f t="shared" si="2"/>
        <v>0.30175438596491228</v>
      </c>
      <c r="P15" s="9"/>
    </row>
    <row r="16" spans="1:133" ht="15.75" thickBot="1">
      <c r="A16" s="12"/>
      <c r="B16" s="42">
        <v>574</v>
      </c>
      <c r="C16" s="19" t="s">
        <v>35</v>
      </c>
      <c r="D16" s="43">
        <v>0</v>
      </c>
      <c r="E16" s="43">
        <v>86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</v>
      </c>
      <c r="O16" s="44">
        <f t="shared" si="2"/>
        <v>0.30175438596491228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66887</v>
      </c>
      <c r="E17" s="14">
        <f t="shared" ref="E17:M17" si="7">SUM(E5,E8,E10,E13,E15)</f>
        <v>22107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146222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235216</v>
      </c>
      <c r="O17" s="35">
        <f t="shared" si="2"/>
        <v>825.31929824561405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38</v>
      </c>
      <c r="M19" s="160"/>
      <c r="N19" s="160"/>
      <c r="O19" s="39">
        <v>285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29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73029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73029</v>
      </c>
      <c r="O5" s="30">
        <f t="shared" ref="O5:O17" si="2">(N5/O$19)</f>
        <v>178.55501222493888</v>
      </c>
      <c r="P5" s="6"/>
    </row>
    <row r="6" spans="1:133">
      <c r="A6" s="12"/>
      <c r="B6" s="42">
        <v>512</v>
      </c>
      <c r="C6" s="19" t="s">
        <v>31</v>
      </c>
      <c r="D6" s="43">
        <v>6600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6600</v>
      </c>
      <c r="O6" s="44">
        <f t="shared" si="2"/>
        <v>16.136919315403421</v>
      </c>
      <c r="P6" s="9"/>
    </row>
    <row r="7" spans="1:133">
      <c r="A7" s="12"/>
      <c r="B7" s="42">
        <v>513</v>
      </c>
      <c r="C7" s="19" t="s">
        <v>18</v>
      </c>
      <c r="D7" s="43">
        <v>66429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66429</v>
      </c>
      <c r="O7" s="44">
        <f t="shared" si="2"/>
        <v>162.41809290953546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0</v>
      </c>
      <c r="E8" s="29">
        <f t="shared" si="3"/>
        <v>17321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17321</v>
      </c>
      <c r="O8" s="41">
        <f t="shared" si="2"/>
        <v>42.349633251833744</v>
      </c>
      <c r="P8" s="10"/>
    </row>
    <row r="9" spans="1:133">
      <c r="A9" s="12"/>
      <c r="B9" s="42">
        <v>522</v>
      </c>
      <c r="C9" s="19" t="s">
        <v>21</v>
      </c>
      <c r="D9" s="43">
        <v>0</v>
      </c>
      <c r="E9" s="43">
        <v>17321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17321</v>
      </c>
      <c r="O9" s="44">
        <f t="shared" si="2"/>
        <v>42.349633251833744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124220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124220</v>
      </c>
      <c r="O10" s="41">
        <f t="shared" si="2"/>
        <v>303.71638141809291</v>
      </c>
      <c r="P10" s="10"/>
    </row>
    <row r="11" spans="1:133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91217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91217</v>
      </c>
      <c r="O11" s="44">
        <f t="shared" si="2"/>
        <v>223.02444987775061</v>
      </c>
      <c r="P11" s="9"/>
    </row>
    <row r="12" spans="1:133">
      <c r="A12" s="12"/>
      <c r="B12" s="42">
        <v>534</v>
      </c>
      <c r="C12" s="19" t="s">
        <v>32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33003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33003</v>
      </c>
      <c r="O12" s="44">
        <f t="shared" si="2"/>
        <v>80.691931540342296</v>
      </c>
      <c r="P12" s="9"/>
    </row>
    <row r="13" spans="1:133" ht="15.75">
      <c r="A13" s="26" t="s">
        <v>33</v>
      </c>
      <c r="B13" s="27"/>
      <c r="C13" s="28"/>
      <c r="D13" s="29">
        <f t="shared" ref="D13:M13" si="5">SUM(D14:D14)</f>
        <v>0</v>
      </c>
      <c r="E13" s="29">
        <f t="shared" si="5"/>
        <v>800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800</v>
      </c>
      <c r="O13" s="41">
        <f t="shared" si="2"/>
        <v>1.9559902200488997</v>
      </c>
      <c r="P13" s="10"/>
    </row>
    <row r="14" spans="1:133">
      <c r="A14" s="12"/>
      <c r="B14" s="42">
        <v>541</v>
      </c>
      <c r="C14" s="19" t="s">
        <v>34</v>
      </c>
      <c r="D14" s="43">
        <v>0</v>
      </c>
      <c r="E14" s="43">
        <v>800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800</v>
      </c>
      <c r="O14" s="44">
        <f t="shared" si="2"/>
        <v>1.9559902200488997</v>
      </c>
      <c r="P14" s="9"/>
    </row>
    <row r="15" spans="1:133" ht="15.75">
      <c r="A15" s="26" t="s">
        <v>24</v>
      </c>
      <c r="B15" s="27"/>
      <c r="C15" s="28"/>
      <c r="D15" s="29">
        <f t="shared" ref="D15:M15" si="6">SUM(D16:D16)</f>
        <v>0</v>
      </c>
      <c r="E15" s="29">
        <f t="shared" si="6"/>
        <v>30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30</v>
      </c>
      <c r="O15" s="41">
        <f t="shared" si="2"/>
        <v>7.3349633251833746E-2</v>
      </c>
      <c r="P15" s="9"/>
    </row>
    <row r="16" spans="1:133" ht="15.75" thickBot="1">
      <c r="A16" s="12"/>
      <c r="B16" s="42">
        <v>574</v>
      </c>
      <c r="C16" s="19" t="s">
        <v>35</v>
      </c>
      <c r="D16" s="43">
        <v>0</v>
      </c>
      <c r="E16" s="43">
        <v>30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</v>
      </c>
      <c r="O16" s="44">
        <f t="shared" si="2"/>
        <v>7.3349633251833746E-2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73029</v>
      </c>
      <c r="E17" s="14">
        <f t="shared" ref="E17:M17" si="7">SUM(E5,E8,E10,E13,E15)</f>
        <v>18151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124220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215400</v>
      </c>
      <c r="O17" s="35">
        <f t="shared" si="2"/>
        <v>526.65036674816622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36</v>
      </c>
      <c r="M19" s="160"/>
      <c r="N19" s="160"/>
      <c r="O19" s="39">
        <v>409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29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27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61894</v>
      </c>
      <c r="E5" s="24">
        <f t="shared" si="0"/>
        <v>2536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64430</v>
      </c>
      <c r="O5" s="30">
        <f t="shared" ref="O5:O14" si="2">(N5/O$16)</f>
        <v>156.76399026763991</v>
      </c>
      <c r="P5" s="6"/>
    </row>
    <row r="6" spans="1:133">
      <c r="A6" s="12"/>
      <c r="B6" s="42">
        <v>513</v>
      </c>
      <c r="C6" s="19" t="s">
        <v>18</v>
      </c>
      <c r="D6" s="43">
        <v>15830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15830</v>
      </c>
      <c r="O6" s="44">
        <f t="shared" si="2"/>
        <v>38.515815085158152</v>
      </c>
      <c r="P6" s="9"/>
    </row>
    <row r="7" spans="1:133">
      <c r="A7" s="12"/>
      <c r="B7" s="42">
        <v>519</v>
      </c>
      <c r="C7" s="19" t="s">
        <v>19</v>
      </c>
      <c r="D7" s="43">
        <v>46064</v>
      </c>
      <c r="E7" s="43">
        <v>2536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48600</v>
      </c>
      <c r="O7" s="44">
        <f t="shared" si="2"/>
        <v>118.24817518248175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0</v>
      </c>
      <c r="E8" s="29">
        <f t="shared" si="3"/>
        <v>18685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18685</v>
      </c>
      <c r="O8" s="41">
        <f t="shared" si="2"/>
        <v>45.462287104622874</v>
      </c>
      <c r="P8" s="10"/>
    </row>
    <row r="9" spans="1:133">
      <c r="A9" s="12"/>
      <c r="B9" s="42">
        <v>522</v>
      </c>
      <c r="C9" s="19" t="s">
        <v>21</v>
      </c>
      <c r="D9" s="43">
        <v>0</v>
      </c>
      <c r="E9" s="43">
        <v>18685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18685</v>
      </c>
      <c r="O9" s="44">
        <f t="shared" si="2"/>
        <v>45.462287104622874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0</v>
      </c>
      <c r="E10" s="29">
        <f t="shared" si="4"/>
        <v>283771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119900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403671</v>
      </c>
      <c r="O10" s="41">
        <f t="shared" si="2"/>
        <v>982.16788321167883</v>
      </c>
      <c r="P10" s="10"/>
    </row>
    <row r="11" spans="1:133">
      <c r="A11" s="12"/>
      <c r="B11" s="42">
        <v>533</v>
      </c>
      <c r="C11" s="19" t="s">
        <v>23</v>
      </c>
      <c r="D11" s="43">
        <v>0</v>
      </c>
      <c r="E11" s="43">
        <v>283771</v>
      </c>
      <c r="F11" s="43">
        <v>0</v>
      </c>
      <c r="G11" s="43">
        <v>0</v>
      </c>
      <c r="H11" s="43">
        <v>0</v>
      </c>
      <c r="I11" s="43">
        <v>119900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403671</v>
      </c>
      <c r="O11" s="44">
        <f t="shared" si="2"/>
        <v>982.16788321167883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358568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358568</v>
      </c>
      <c r="O12" s="41">
        <f t="shared" si="2"/>
        <v>872.42822384428223</v>
      </c>
      <c r="P12" s="9"/>
    </row>
    <row r="13" spans="1:133" ht="15.75" thickBot="1">
      <c r="A13" s="12"/>
      <c r="B13" s="42">
        <v>572</v>
      </c>
      <c r="C13" s="19" t="s">
        <v>25</v>
      </c>
      <c r="D13" s="43">
        <v>358568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358568</v>
      </c>
      <c r="O13" s="44">
        <f t="shared" si="2"/>
        <v>872.42822384428223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420462</v>
      </c>
      <c r="E14" s="14">
        <f t="shared" ref="E14:M14" si="6">SUM(E5,E8,E10,E12)</f>
        <v>304992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119900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845354</v>
      </c>
      <c r="O14" s="35">
        <f t="shared" si="2"/>
        <v>2056.8223844282238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60" t="s">
        <v>28</v>
      </c>
      <c r="M16" s="160"/>
      <c r="N16" s="160"/>
      <c r="O16" s="39">
        <v>411</v>
      </c>
    </row>
    <row r="17" spans="1:15">
      <c r="A17" s="161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  <row r="18" spans="1:15" ht="15.75" thickBot="1">
      <c r="A18" s="162" t="s">
        <v>29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40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31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18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41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42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43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45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19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20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46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47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48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49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50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51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52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53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22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54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55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23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32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56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57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58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59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60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33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34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61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62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63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64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65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66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45"/>
      <c r="B43" s="46">
        <v>551</v>
      </c>
      <c r="C43" s="47" t="s">
        <v>67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45"/>
      <c r="B44" s="46">
        <v>552</v>
      </c>
      <c r="C44" s="47" t="s">
        <v>68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45"/>
      <c r="B45" s="46">
        <v>553</v>
      </c>
      <c r="C45" s="47" t="s">
        <v>69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45"/>
      <c r="B46" s="46">
        <v>554</v>
      </c>
      <c r="C46" s="47" t="s">
        <v>70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45"/>
      <c r="B47" s="46">
        <v>559</v>
      </c>
      <c r="C47" s="47" t="s">
        <v>71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72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73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74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75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76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77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78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24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79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80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35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81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82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83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84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85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86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87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88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89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14"/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90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91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92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93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94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95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>SUM(E5,E15,E25,E35,E42,E48,E55,E63)</f>
        <v>0</v>
      </c>
      <c r="F75" s="14">
        <f t="shared" ref="F75:M75" si="16">SUM(F5,F15,F25,F35,F42,F48,F55,F63)</f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96</v>
      </c>
      <c r="M77" s="160"/>
      <c r="N77" s="160"/>
      <c r="O77" s="39">
        <v>233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29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88390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88390</v>
      </c>
      <c r="O5" s="30">
        <f t="shared" ref="O5:O17" si="2">(N5/O$19)</f>
        <v>240.84468664850135</v>
      </c>
      <c r="P5" s="6"/>
    </row>
    <row r="6" spans="1:133">
      <c r="A6" s="12"/>
      <c r="B6" s="42">
        <v>512</v>
      </c>
      <c r="C6" s="19" t="s">
        <v>31</v>
      </c>
      <c r="D6" s="43">
        <v>6250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6250</v>
      </c>
      <c r="O6" s="44">
        <f t="shared" si="2"/>
        <v>17.029972752043598</v>
      </c>
      <c r="P6" s="9"/>
    </row>
    <row r="7" spans="1:133">
      <c r="A7" s="12"/>
      <c r="B7" s="42">
        <v>513</v>
      </c>
      <c r="C7" s="19" t="s">
        <v>18</v>
      </c>
      <c r="D7" s="43">
        <v>82140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82140</v>
      </c>
      <c r="O7" s="44">
        <f t="shared" si="2"/>
        <v>223.81471389645776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0</v>
      </c>
      <c r="E8" s="29">
        <f t="shared" si="3"/>
        <v>19612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19612</v>
      </c>
      <c r="O8" s="41">
        <f t="shared" si="2"/>
        <v>53.438692098092645</v>
      </c>
      <c r="P8" s="10"/>
    </row>
    <row r="9" spans="1:133">
      <c r="A9" s="12"/>
      <c r="B9" s="42">
        <v>522</v>
      </c>
      <c r="C9" s="19" t="s">
        <v>21</v>
      </c>
      <c r="D9" s="43">
        <v>0</v>
      </c>
      <c r="E9" s="43">
        <v>19612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19612</v>
      </c>
      <c r="O9" s="44">
        <f t="shared" si="2"/>
        <v>53.438692098092645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129280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129280</v>
      </c>
      <c r="O10" s="41">
        <f t="shared" si="2"/>
        <v>352.26158038147139</v>
      </c>
      <c r="P10" s="10"/>
    </row>
    <row r="11" spans="1:133">
      <c r="A11" s="12"/>
      <c r="B11" s="42">
        <v>533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76166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76166</v>
      </c>
      <c r="O11" s="44">
        <f t="shared" si="2"/>
        <v>207.5367847411444</v>
      </c>
      <c r="P11" s="9"/>
    </row>
    <row r="12" spans="1:133">
      <c r="A12" s="12"/>
      <c r="B12" s="42">
        <v>534</v>
      </c>
      <c r="C12" s="19" t="s">
        <v>32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53114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53114</v>
      </c>
      <c r="O12" s="44">
        <f t="shared" si="2"/>
        <v>144.72479564032699</v>
      </c>
      <c r="P12" s="9"/>
    </row>
    <row r="13" spans="1:133" ht="15.75">
      <c r="A13" s="26" t="s">
        <v>33</v>
      </c>
      <c r="B13" s="27"/>
      <c r="C13" s="28"/>
      <c r="D13" s="29">
        <f t="shared" ref="D13:M13" si="5">SUM(D14:D14)</f>
        <v>500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500</v>
      </c>
      <c r="O13" s="41">
        <f t="shared" si="2"/>
        <v>1.3623978201634876</v>
      </c>
      <c r="P13" s="10"/>
    </row>
    <row r="14" spans="1:133">
      <c r="A14" s="12"/>
      <c r="B14" s="42">
        <v>541</v>
      </c>
      <c r="C14" s="19" t="s">
        <v>34</v>
      </c>
      <c r="D14" s="43">
        <v>500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500</v>
      </c>
      <c r="O14" s="44">
        <f t="shared" si="2"/>
        <v>1.3623978201634876</v>
      </c>
      <c r="P14" s="9"/>
    </row>
    <row r="15" spans="1:133" ht="15.75">
      <c r="A15" s="26" t="s">
        <v>24</v>
      </c>
      <c r="B15" s="27"/>
      <c r="C15" s="28"/>
      <c r="D15" s="29">
        <f t="shared" ref="D15:M15" si="6">SUM(D16:D16)</f>
        <v>5941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5941</v>
      </c>
      <c r="O15" s="41">
        <f t="shared" si="2"/>
        <v>16.188010899182562</v>
      </c>
      <c r="P15" s="9"/>
    </row>
    <row r="16" spans="1:133" ht="15.75" thickBot="1">
      <c r="A16" s="12"/>
      <c r="B16" s="42">
        <v>574</v>
      </c>
      <c r="C16" s="19" t="s">
        <v>35</v>
      </c>
      <c r="D16" s="43">
        <v>5941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5941</v>
      </c>
      <c r="O16" s="44">
        <f t="shared" si="2"/>
        <v>16.188010899182562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94831</v>
      </c>
      <c r="E17" s="14">
        <f t="shared" ref="E17:M17" si="7">SUM(E5,E8,E10,E13,E15)</f>
        <v>19612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129280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243723</v>
      </c>
      <c r="O17" s="35">
        <f t="shared" si="2"/>
        <v>664.09536784741147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98</v>
      </c>
      <c r="M19" s="160"/>
      <c r="N19" s="160"/>
      <c r="O19" s="39">
        <v>367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29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40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31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18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41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42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43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45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19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20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46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47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48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49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50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51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52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53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22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54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55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23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32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56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57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58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59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60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33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34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61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62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63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64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65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66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45"/>
      <c r="B43" s="46">
        <v>551</v>
      </c>
      <c r="C43" s="47" t="s">
        <v>67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45"/>
      <c r="B44" s="46">
        <v>552</v>
      </c>
      <c r="C44" s="47" t="s">
        <v>68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45"/>
      <c r="B45" s="46">
        <v>553</v>
      </c>
      <c r="C45" s="47" t="s">
        <v>69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45"/>
      <c r="B46" s="46">
        <v>554</v>
      </c>
      <c r="C46" s="47" t="s">
        <v>70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45"/>
      <c r="B47" s="46">
        <v>559</v>
      </c>
      <c r="C47" s="47" t="s">
        <v>71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72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73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74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75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76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77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78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24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79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80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35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81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82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83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84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85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86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87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88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89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14"/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90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91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92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93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94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95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>SUM(E5,E15,E25,E35,E42,E48,E55,E63)</f>
        <v>0</v>
      </c>
      <c r="F75" s="14">
        <f t="shared" ref="F75:M75" si="16">SUM(F5,F15,F25,F35,F42,F48,F55,F63)</f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107</v>
      </c>
      <c r="M77" s="160"/>
      <c r="N77" s="160"/>
      <c r="O77" s="39">
        <v>356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29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124</v>
      </c>
      <c r="N4" s="32" t="s">
        <v>5</v>
      </c>
      <c r="O4" s="32" t="s">
        <v>125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SUM(D6:D8)</f>
        <v>189730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189730</v>
      </c>
      <c r="P5" s="30">
        <f t="shared" ref="P5:P13" si="1">(O5/P$15)</f>
        <v>640.97972972972968</v>
      </c>
      <c r="Q5" s="6"/>
    </row>
    <row r="6" spans="1:134">
      <c r="A6" s="12"/>
      <c r="B6" s="42">
        <v>512</v>
      </c>
      <c r="C6" s="19" t="s">
        <v>31</v>
      </c>
      <c r="D6" s="43">
        <v>7250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7250</v>
      </c>
      <c r="P6" s="44">
        <f t="shared" si="1"/>
        <v>24.493243243243242</v>
      </c>
      <c r="Q6" s="9"/>
    </row>
    <row r="7" spans="1:134">
      <c r="A7" s="12"/>
      <c r="B7" s="42">
        <v>517</v>
      </c>
      <c r="C7" s="19" t="s">
        <v>44</v>
      </c>
      <c r="D7" s="43">
        <v>6697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6697</v>
      </c>
      <c r="P7" s="44">
        <f t="shared" si="1"/>
        <v>22.625</v>
      </c>
      <c r="Q7" s="9"/>
    </row>
    <row r="8" spans="1:134">
      <c r="A8" s="12"/>
      <c r="B8" s="42">
        <v>519</v>
      </c>
      <c r="C8" s="19" t="s">
        <v>19</v>
      </c>
      <c r="D8" s="43">
        <v>175783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175783</v>
      </c>
      <c r="P8" s="44">
        <f t="shared" si="1"/>
        <v>593.86148648648646</v>
      </c>
      <c r="Q8" s="9"/>
    </row>
    <row r="9" spans="1:134" ht="15.75">
      <c r="A9" s="26" t="s">
        <v>22</v>
      </c>
      <c r="B9" s="27"/>
      <c r="C9" s="28"/>
      <c r="D9" s="29">
        <f t="shared" ref="D9:N9" si="3">SUM(D10:D10)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170960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170960</v>
      </c>
      <c r="P9" s="41">
        <f t="shared" si="1"/>
        <v>577.56756756756761</v>
      </c>
      <c r="Q9" s="10"/>
    </row>
    <row r="10" spans="1:134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170960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170960</v>
      </c>
      <c r="P10" s="44">
        <f t="shared" si="1"/>
        <v>577.56756756756761</v>
      </c>
      <c r="Q10" s="9"/>
    </row>
    <row r="11" spans="1:134" ht="15.75">
      <c r="A11" s="26" t="s">
        <v>84</v>
      </c>
      <c r="B11" s="27"/>
      <c r="C11" s="28"/>
      <c r="D11" s="29">
        <f t="shared" ref="D11:N11" si="5">SUM(D12:D12)</f>
        <v>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60662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29">
        <f>SUM(D11:N11)</f>
        <v>60662</v>
      </c>
      <c r="P11" s="41">
        <f t="shared" si="1"/>
        <v>204.93918918918919</v>
      </c>
      <c r="Q11" s="9"/>
    </row>
    <row r="12" spans="1:134" ht="15.75" thickBot="1">
      <c r="A12" s="12"/>
      <c r="B12" s="42">
        <v>581</v>
      </c>
      <c r="C12" s="19" t="s">
        <v>126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60662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60662</v>
      </c>
      <c r="P12" s="44">
        <f t="shared" si="1"/>
        <v>204.93918918918919</v>
      </c>
      <c r="Q12" s="9"/>
    </row>
    <row r="13" spans="1:134" ht="16.5" thickBot="1">
      <c r="A13" s="13" t="s">
        <v>10</v>
      </c>
      <c r="B13" s="21"/>
      <c r="C13" s="20"/>
      <c r="D13" s="14">
        <f>SUM(D5,D9,D11)</f>
        <v>189730</v>
      </c>
      <c r="E13" s="14">
        <f t="shared" ref="E13:N13" si="6">SUM(E5,E9,E11)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231622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4">
        <f>SUM(D13:N13)</f>
        <v>421352</v>
      </c>
      <c r="P13" s="35">
        <f t="shared" si="1"/>
        <v>1423.4864864864865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160" t="s">
        <v>150</v>
      </c>
      <c r="N15" s="160"/>
      <c r="O15" s="160"/>
      <c r="P15" s="39">
        <v>296</v>
      </c>
    </row>
    <row r="16" spans="1:134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</row>
    <row r="17" spans="1:16" ht="15.75" customHeight="1" thickBot="1">
      <c r="A17" s="162" t="s">
        <v>29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123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124</v>
      </c>
      <c r="N4" s="32" t="s">
        <v>5</v>
      </c>
      <c r="O4" s="32" t="s">
        <v>125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SUM(D6:D8)</f>
        <v>117006</v>
      </c>
      <c r="E5" s="24">
        <f t="shared" si="0"/>
        <v>759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3" si="1">SUM(D5:N5)</f>
        <v>117765</v>
      </c>
      <c r="P5" s="30">
        <f t="shared" ref="P5:P13" si="2">(O5/P$15)</f>
        <v>406.08620689655174</v>
      </c>
      <c r="Q5" s="6"/>
    </row>
    <row r="6" spans="1:134">
      <c r="A6" s="12"/>
      <c r="B6" s="42">
        <v>512</v>
      </c>
      <c r="C6" s="19" t="s">
        <v>31</v>
      </c>
      <c r="D6" s="43">
        <v>5900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5900</v>
      </c>
      <c r="P6" s="44">
        <f t="shared" si="2"/>
        <v>20.344827586206897</v>
      </c>
      <c r="Q6" s="9"/>
    </row>
    <row r="7" spans="1:134">
      <c r="A7" s="12"/>
      <c r="B7" s="42">
        <v>517</v>
      </c>
      <c r="C7" s="19" t="s">
        <v>44</v>
      </c>
      <c r="D7" s="43">
        <v>8575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8575</v>
      </c>
      <c r="P7" s="44">
        <f t="shared" si="2"/>
        <v>29.568965517241381</v>
      </c>
      <c r="Q7" s="9"/>
    </row>
    <row r="8" spans="1:134">
      <c r="A8" s="12"/>
      <c r="B8" s="42">
        <v>519</v>
      </c>
      <c r="C8" s="19" t="s">
        <v>19</v>
      </c>
      <c r="D8" s="43">
        <v>102531</v>
      </c>
      <c r="E8" s="43">
        <v>759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103290</v>
      </c>
      <c r="P8" s="44">
        <f t="shared" si="2"/>
        <v>356.17241379310343</v>
      </c>
      <c r="Q8" s="9"/>
    </row>
    <row r="9" spans="1:134" ht="15.75">
      <c r="A9" s="26" t="s">
        <v>33</v>
      </c>
      <c r="B9" s="27"/>
      <c r="C9" s="28"/>
      <c r="D9" s="29">
        <f t="shared" ref="D9:N9" si="3">SUM(D10:D10)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153244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29">
        <f t="shared" si="1"/>
        <v>153244</v>
      </c>
      <c r="P9" s="41">
        <f t="shared" si="2"/>
        <v>528.42758620689654</v>
      </c>
      <c r="Q9" s="10"/>
    </row>
    <row r="10" spans="1:134">
      <c r="A10" s="12"/>
      <c r="B10" s="42">
        <v>543</v>
      </c>
      <c r="C10" s="19" t="s">
        <v>62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153244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153244</v>
      </c>
      <c r="P10" s="44">
        <f t="shared" si="2"/>
        <v>528.42758620689654</v>
      </c>
      <c r="Q10" s="9"/>
    </row>
    <row r="11" spans="1:134" ht="15.75">
      <c r="A11" s="26" t="s">
        <v>84</v>
      </c>
      <c r="B11" s="27"/>
      <c r="C11" s="28"/>
      <c r="D11" s="29">
        <f t="shared" ref="D11:N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36295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29">
        <f t="shared" si="1"/>
        <v>36295</v>
      </c>
      <c r="P11" s="41">
        <f t="shared" si="2"/>
        <v>125.15517241379311</v>
      </c>
      <c r="Q11" s="9"/>
    </row>
    <row r="12" spans="1:134" ht="15.75" thickBot="1">
      <c r="A12" s="12"/>
      <c r="B12" s="42">
        <v>581</v>
      </c>
      <c r="C12" s="19" t="s">
        <v>126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36295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36295</v>
      </c>
      <c r="P12" s="44">
        <f t="shared" si="2"/>
        <v>125.15517241379311</v>
      </c>
      <c r="Q12" s="9"/>
    </row>
    <row r="13" spans="1:134" ht="16.5" thickBot="1">
      <c r="A13" s="13" t="s">
        <v>10</v>
      </c>
      <c r="B13" s="21"/>
      <c r="C13" s="20"/>
      <c r="D13" s="14">
        <f>SUM(D5,D9,D11)</f>
        <v>117006</v>
      </c>
      <c r="E13" s="14">
        <f t="shared" ref="E13:N13" si="5">SUM(E5,E9,E11)</f>
        <v>759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189539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5"/>
        <v>0</v>
      </c>
      <c r="O13" s="14">
        <f t="shared" si="1"/>
        <v>307304</v>
      </c>
      <c r="P13" s="35">
        <f t="shared" si="2"/>
        <v>1059.6689655172413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160" t="s">
        <v>127</v>
      </c>
      <c r="N15" s="160"/>
      <c r="O15" s="160"/>
      <c r="P15" s="39">
        <v>290</v>
      </c>
    </row>
    <row r="16" spans="1:134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</row>
    <row r="17" spans="1:16" ht="15.75" customHeight="1" thickBot="1">
      <c r="A17" s="162" t="s">
        <v>29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97757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97757</v>
      </c>
      <c r="O5" s="30">
        <f t="shared" ref="O5:O13" si="2">(N5/O$15)</f>
        <v>333.64163822525597</v>
      </c>
      <c r="P5" s="6"/>
    </row>
    <row r="6" spans="1:133">
      <c r="A6" s="12"/>
      <c r="B6" s="42">
        <v>519</v>
      </c>
      <c r="C6" s="19" t="s">
        <v>112</v>
      </c>
      <c r="D6" s="43">
        <v>97757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97757</v>
      </c>
      <c r="O6" s="44">
        <f t="shared" si="2"/>
        <v>333.64163822525597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143431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143431</v>
      </c>
      <c r="O7" s="41">
        <f t="shared" si="2"/>
        <v>489.5255972696246</v>
      </c>
      <c r="P7" s="10"/>
    </row>
    <row r="8" spans="1:133">
      <c r="A8" s="12"/>
      <c r="B8" s="42">
        <v>533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143431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143431</v>
      </c>
      <c r="O8" s="44">
        <f t="shared" si="2"/>
        <v>489.5255972696246</v>
      </c>
      <c r="P8" s="9"/>
    </row>
    <row r="9" spans="1:133" ht="15.75">
      <c r="A9" s="26" t="s">
        <v>33</v>
      </c>
      <c r="B9" s="27"/>
      <c r="C9" s="28"/>
      <c r="D9" s="29">
        <f t="shared" ref="D9:M9" si="4">SUM(D10:D10)</f>
        <v>9546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9546</v>
      </c>
      <c r="O9" s="41">
        <f t="shared" si="2"/>
        <v>32.580204778156997</v>
      </c>
      <c r="P9" s="10"/>
    </row>
    <row r="10" spans="1:133">
      <c r="A10" s="12"/>
      <c r="B10" s="42">
        <v>541</v>
      </c>
      <c r="C10" s="19" t="s">
        <v>120</v>
      </c>
      <c r="D10" s="43">
        <v>9546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9546</v>
      </c>
      <c r="O10" s="44">
        <f t="shared" si="2"/>
        <v>32.580204778156997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913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913</v>
      </c>
      <c r="O11" s="41">
        <f t="shared" si="2"/>
        <v>3.1160409556313993</v>
      </c>
      <c r="P11" s="9"/>
    </row>
    <row r="12" spans="1:133" ht="15.75" thickBot="1">
      <c r="A12" s="12"/>
      <c r="B12" s="42">
        <v>572</v>
      </c>
      <c r="C12" s="19" t="s">
        <v>113</v>
      </c>
      <c r="D12" s="43">
        <v>913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913</v>
      </c>
      <c r="O12" s="44">
        <f t="shared" si="2"/>
        <v>3.1160409556313993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108216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143431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251647</v>
      </c>
      <c r="O13" s="35">
        <f t="shared" si="2"/>
        <v>858.86348122866889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60" t="s">
        <v>121</v>
      </c>
      <c r="M15" s="160"/>
      <c r="N15" s="160"/>
      <c r="O15" s="39">
        <v>293</v>
      </c>
    </row>
    <row r="16" spans="1:133">
      <c r="A16" s="161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</row>
    <row r="17" spans="1:15" ht="15.75" customHeight="1" thickBot="1">
      <c r="A17" s="162" t="s">
        <v>29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2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135504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135504</v>
      </c>
      <c r="O5" s="30">
        <f t="shared" ref="O5:O11" si="2">(N5/O$13)</f>
        <v>428.81012658227849</v>
      </c>
      <c r="P5" s="6"/>
    </row>
    <row r="6" spans="1:133">
      <c r="A6" s="12"/>
      <c r="B6" s="42">
        <v>519</v>
      </c>
      <c r="C6" s="19" t="s">
        <v>112</v>
      </c>
      <c r="D6" s="43">
        <v>135504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135504</v>
      </c>
      <c r="O6" s="44">
        <f t="shared" si="2"/>
        <v>428.81012658227849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111755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111755</v>
      </c>
      <c r="O7" s="41">
        <f t="shared" si="2"/>
        <v>353.65506329113924</v>
      </c>
      <c r="P7" s="10"/>
    </row>
    <row r="8" spans="1:133">
      <c r="A8" s="12"/>
      <c r="B8" s="42">
        <v>533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111755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111755</v>
      </c>
      <c r="O8" s="44">
        <f t="shared" si="2"/>
        <v>353.65506329113924</v>
      </c>
      <c r="P8" s="9"/>
    </row>
    <row r="9" spans="1:133" ht="15.75">
      <c r="A9" s="26" t="s">
        <v>24</v>
      </c>
      <c r="B9" s="27"/>
      <c r="C9" s="28"/>
      <c r="D9" s="29">
        <f t="shared" ref="D9:M9" si="4">SUM(D10:D10)</f>
        <v>451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451</v>
      </c>
      <c r="O9" s="41">
        <f t="shared" si="2"/>
        <v>1.4272151898734178</v>
      </c>
      <c r="P9" s="9"/>
    </row>
    <row r="10" spans="1:133" ht="15.75" thickBot="1">
      <c r="A10" s="12"/>
      <c r="B10" s="42">
        <v>572</v>
      </c>
      <c r="C10" s="19" t="s">
        <v>113</v>
      </c>
      <c r="D10" s="43">
        <v>451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451</v>
      </c>
      <c r="O10" s="44">
        <f t="shared" si="2"/>
        <v>1.4272151898734178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135955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111755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247710</v>
      </c>
      <c r="O11" s="35">
        <f t="shared" si="2"/>
        <v>783.89240506329111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160" t="s">
        <v>118</v>
      </c>
      <c r="M13" s="160"/>
      <c r="N13" s="160"/>
      <c r="O13" s="39">
        <v>316</v>
      </c>
    </row>
    <row r="14" spans="1:133">
      <c r="A14" s="161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</row>
    <row r="15" spans="1:133" ht="15.75" customHeight="1" thickBot="1">
      <c r="A15" s="162" t="s">
        <v>29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2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91098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91098</v>
      </c>
      <c r="O5" s="30">
        <f t="shared" ref="O5:O14" si="2">(N5/O$16)</f>
        <v>310.91467576791808</v>
      </c>
      <c r="P5" s="6"/>
    </row>
    <row r="6" spans="1:133">
      <c r="A6" s="12"/>
      <c r="B6" s="42">
        <v>511</v>
      </c>
      <c r="C6" s="19" t="s">
        <v>40</v>
      </c>
      <c r="D6" s="43">
        <v>3600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3600</v>
      </c>
      <c r="O6" s="44">
        <f t="shared" si="2"/>
        <v>12.286689419795222</v>
      </c>
      <c r="P6" s="9"/>
    </row>
    <row r="7" spans="1:133">
      <c r="A7" s="12"/>
      <c r="B7" s="42">
        <v>513</v>
      </c>
      <c r="C7" s="19" t="s">
        <v>18</v>
      </c>
      <c r="D7" s="43">
        <v>22073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22073</v>
      </c>
      <c r="O7" s="44">
        <f t="shared" si="2"/>
        <v>75.334470989761087</v>
      </c>
      <c r="P7" s="9"/>
    </row>
    <row r="8" spans="1:133">
      <c r="A8" s="12"/>
      <c r="B8" s="42">
        <v>519</v>
      </c>
      <c r="C8" s="19" t="s">
        <v>112</v>
      </c>
      <c r="D8" s="43">
        <v>65425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65425</v>
      </c>
      <c r="O8" s="44">
        <f t="shared" si="2"/>
        <v>223.29351535836179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137634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137634</v>
      </c>
      <c r="O9" s="41">
        <f t="shared" si="2"/>
        <v>469.74061433447099</v>
      </c>
      <c r="P9" s="10"/>
    </row>
    <row r="10" spans="1:133">
      <c r="A10" s="12"/>
      <c r="B10" s="42">
        <v>533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83291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83291</v>
      </c>
      <c r="O10" s="44">
        <f t="shared" si="2"/>
        <v>284.26962457337885</v>
      </c>
      <c r="P10" s="9"/>
    </row>
    <row r="11" spans="1:133">
      <c r="A11" s="12"/>
      <c r="B11" s="42">
        <v>534</v>
      </c>
      <c r="C11" s="19" t="s">
        <v>102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54343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54343</v>
      </c>
      <c r="O11" s="44">
        <f t="shared" si="2"/>
        <v>185.47098976109214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1042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1042</v>
      </c>
      <c r="O12" s="41">
        <f t="shared" si="2"/>
        <v>3.5563139931740615</v>
      </c>
      <c r="P12" s="9"/>
    </row>
    <row r="13" spans="1:133" ht="15.75" thickBot="1">
      <c r="A13" s="12"/>
      <c r="B13" s="42">
        <v>572</v>
      </c>
      <c r="C13" s="19" t="s">
        <v>113</v>
      </c>
      <c r="D13" s="43">
        <v>1042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1042</v>
      </c>
      <c r="O13" s="44">
        <f t="shared" si="2"/>
        <v>3.5563139931740615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92140</v>
      </c>
      <c r="E14" s="14">
        <f t="shared" ref="E14:M14" si="5">SUM(E5,E9,E12)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137634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229774</v>
      </c>
      <c r="O14" s="35">
        <f t="shared" si="2"/>
        <v>784.21160409556319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60" t="s">
        <v>116</v>
      </c>
      <c r="M16" s="160"/>
      <c r="N16" s="160"/>
      <c r="O16" s="39">
        <v>293</v>
      </c>
    </row>
    <row r="17" spans="1:15">
      <c r="A17" s="161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  <row r="18" spans="1:15" ht="15.75" customHeight="1" thickBot="1">
      <c r="A18" s="162" t="s">
        <v>29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SUM(D6:D6)</f>
        <v>122018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2" si="1">SUM(D5:M5)</f>
        <v>122018</v>
      </c>
      <c r="O5" s="30">
        <f t="shared" ref="O5:O12" si="2">(N5/O$14)</f>
        <v>416.44368600682594</v>
      </c>
      <c r="P5" s="6"/>
    </row>
    <row r="6" spans="1:133">
      <c r="A6" s="12"/>
      <c r="B6" s="42">
        <v>519</v>
      </c>
      <c r="C6" s="19" t="s">
        <v>112</v>
      </c>
      <c r="D6" s="43">
        <v>122018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122018</v>
      </c>
      <c r="O6" s="44">
        <f t="shared" si="2"/>
        <v>416.44368600682594</v>
      </c>
      <c r="P6" s="9"/>
    </row>
    <row r="7" spans="1:133" ht="15.75">
      <c r="A7" s="26" t="s">
        <v>22</v>
      </c>
      <c r="B7" s="27"/>
      <c r="C7" s="28"/>
      <c r="D7" s="29">
        <f t="shared" ref="D7:M7" si="3">SUM(D8:D9)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146285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146285</v>
      </c>
      <c r="O7" s="41">
        <f t="shared" si="2"/>
        <v>499.26621160409559</v>
      </c>
      <c r="P7" s="10"/>
    </row>
    <row r="8" spans="1:133">
      <c r="A8" s="12"/>
      <c r="B8" s="42">
        <v>533</v>
      </c>
      <c r="C8" s="19" t="s">
        <v>23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37022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37022</v>
      </c>
      <c r="O8" s="44">
        <f t="shared" si="2"/>
        <v>126.35494880546075</v>
      </c>
      <c r="P8" s="9"/>
    </row>
    <row r="9" spans="1:133">
      <c r="A9" s="12"/>
      <c r="B9" s="42">
        <v>534</v>
      </c>
      <c r="C9" s="19" t="s">
        <v>102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109263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109263</v>
      </c>
      <c r="O9" s="44">
        <f t="shared" si="2"/>
        <v>372.91126279863482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SUM(D11:D11)</f>
        <v>2183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2183</v>
      </c>
      <c r="O10" s="41">
        <f t="shared" si="2"/>
        <v>7.4505119453924911</v>
      </c>
      <c r="P10" s="9"/>
    </row>
    <row r="11" spans="1:133" ht="15.75" thickBot="1">
      <c r="A11" s="12"/>
      <c r="B11" s="42">
        <v>572</v>
      </c>
      <c r="C11" s="19" t="s">
        <v>113</v>
      </c>
      <c r="D11" s="43">
        <v>2183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2183</v>
      </c>
      <c r="O11" s="44">
        <f t="shared" si="2"/>
        <v>7.4505119453924911</v>
      </c>
      <c r="P11" s="9"/>
    </row>
    <row r="12" spans="1:133" ht="16.5" thickBot="1">
      <c r="A12" s="13" t="s">
        <v>10</v>
      </c>
      <c r="B12" s="21"/>
      <c r="C12" s="20"/>
      <c r="D12" s="14">
        <f>SUM(D5,D7,D10)</f>
        <v>124201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146285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270486</v>
      </c>
      <c r="O12" s="35">
        <f t="shared" si="2"/>
        <v>923.16040955631399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160" t="s">
        <v>114</v>
      </c>
      <c r="M14" s="160"/>
      <c r="N14" s="160"/>
      <c r="O14" s="39">
        <v>293</v>
      </c>
    </row>
    <row r="15" spans="1:133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</row>
    <row r="16" spans="1:133" ht="15.75" customHeight="1" thickBot="1">
      <c r="A16" s="162" t="s">
        <v>29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40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31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18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41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42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43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45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112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20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46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128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48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49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50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51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52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53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22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54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55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23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102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56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129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130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131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60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33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120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61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132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133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64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134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66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45"/>
      <c r="B43" s="46">
        <v>551</v>
      </c>
      <c r="C43" s="47" t="s">
        <v>135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45"/>
      <c r="B44" s="46">
        <v>552</v>
      </c>
      <c r="C44" s="47" t="s">
        <v>68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45"/>
      <c r="B45" s="46">
        <v>553</v>
      </c>
      <c r="C45" s="47" t="s">
        <v>136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45"/>
      <c r="B46" s="46">
        <v>554</v>
      </c>
      <c r="C46" s="47" t="s">
        <v>70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45"/>
      <c r="B47" s="46">
        <v>559</v>
      </c>
      <c r="C47" s="47" t="s">
        <v>71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72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137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138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139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140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141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78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24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79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113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80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35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109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82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83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142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143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86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87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88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144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145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146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147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148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94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95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110</v>
      </c>
      <c r="M77" s="160"/>
      <c r="N77" s="160"/>
      <c r="O77" s="39">
        <v>292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29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104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11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16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SUM(D6:D8)</f>
        <v>60133</v>
      </c>
      <c r="E5" s="24">
        <f t="shared" si="0"/>
        <v>437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11687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72257</v>
      </c>
      <c r="O5" s="30">
        <f t="shared" ref="O5:O14" si="2">(N5/O$16)</f>
        <v>259.91726618705036</v>
      </c>
      <c r="P5" s="6"/>
    </row>
    <row r="6" spans="1:133">
      <c r="A6" s="12"/>
      <c r="B6" s="42">
        <v>512</v>
      </c>
      <c r="C6" s="19" t="s">
        <v>31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21.582733812949641</v>
      </c>
      <c r="P6" s="9"/>
    </row>
    <row r="7" spans="1:133">
      <c r="A7" s="12"/>
      <c r="B7" s="42">
        <v>513</v>
      </c>
      <c r="C7" s="19" t="s">
        <v>18</v>
      </c>
      <c r="D7" s="43">
        <v>52270</v>
      </c>
      <c r="E7" s="43">
        <v>437</v>
      </c>
      <c r="F7" s="43">
        <v>0</v>
      </c>
      <c r="G7" s="43">
        <v>0</v>
      </c>
      <c r="H7" s="43">
        <v>0</v>
      </c>
      <c r="I7" s="43">
        <v>11687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64394</v>
      </c>
      <c r="O7" s="44">
        <f t="shared" si="2"/>
        <v>231.63309352517985</v>
      </c>
      <c r="P7" s="9"/>
    </row>
    <row r="8" spans="1:133">
      <c r="A8" s="12"/>
      <c r="B8" s="42">
        <v>514</v>
      </c>
      <c r="C8" s="19" t="s">
        <v>41</v>
      </c>
      <c r="D8" s="43">
        <v>1863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1863</v>
      </c>
      <c r="O8" s="44">
        <f t="shared" si="2"/>
        <v>6.7014388489208629</v>
      </c>
      <c r="P8" s="9"/>
    </row>
    <row r="9" spans="1:133" ht="15.75">
      <c r="A9" s="26" t="s">
        <v>20</v>
      </c>
      <c r="B9" s="27"/>
      <c r="C9" s="28"/>
      <c r="D9" s="29">
        <f t="shared" ref="D9:M9" si="3">SUM(D10:D10)</f>
        <v>0</v>
      </c>
      <c r="E9" s="29">
        <f t="shared" si="3"/>
        <v>14670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14670</v>
      </c>
      <c r="O9" s="41">
        <f t="shared" si="2"/>
        <v>52.769784172661872</v>
      </c>
      <c r="P9" s="10"/>
    </row>
    <row r="10" spans="1:133">
      <c r="A10" s="12"/>
      <c r="B10" s="42">
        <v>522</v>
      </c>
      <c r="C10" s="19" t="s">
        <v>21</v>
      </c>
      <c r="D10" s="43">
        <v>0</v>
      </c>
      <c r="E10" s="43">
        <v>14670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14670</v>
      </c>
      <c r="O10" s="44">
        <f t="shared" si="2"/>
        <v>52.769784172661872</v>
      </c>
      <c r="P10" s="9"/>
    </row>
    <row r="11" spans="1:133" ht="15.75">
      <c r="A11" s="26" t="s">
        <v>22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66858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66858</v>
      </c>
      <c r="O11" s="41">
        <f t="shared" si="2"/>
        <v>240.49640287769785</v>
      </c>
      <c r="P11" s="10"/>
    </row>
    <row r="12" spans="1:133">
      <c r="A12" s="12"/>
      <c r="B12" s="42">
        <v>533</v>
      </c>
      <c r="C12" s="19" t="s">
        <v>23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37957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37957</v>
      </c>
      <c r="O12" s="44">
        <f t="shared" si="2"/>
        <v>136.53597122302159</v>
      </c>
      <c r="P12" s="9"/>
    </row>
    <row r="13" spans="1:133" ht="15.75" thickBot="1">
      <c r="A13" s="12"/>
      <c r="B13" s="42">
        <v>534</v>
      </c>
      <c r="C13" s="19" t="s">
        <v>102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28901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28901</v>
      </c>
      <c r="O13" s="44">
        <f t="shared" si="2"/>
        <v>103.96043165467626</v>
      </c>
      <c r="P13" s="9"/>
    </row>
    <row r="14" spans="1:133" ht="16.5" thickBot="1">
      <c r="A14" s="13" t="s">
        <v>10</v>
      </c>
      <c r="B14" s="21"/>
      <c r="C14" s="20"/>
      <c r="D14" s="14">
        <f>SUM(D5,D9,D11)</f>
        <v>60133</v>
      </c>
      <c r="E14" s="14">
        <f t="shared" ref="E14:M14" si="5">SUM(E5,E9,E11)</f>
        <v>15107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78545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153785</v>
      </c>
      <c r="O14" s="35">
        <f t="shared" si="2"/>
        <v>553.18345323741005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60" t="s">
        <v>105</v>
      </c>
      <c r="M16" s="160"/>
      <c r="N16" s="160"/>
      <c r="O16" s="39">
        <v>278</v>
      </c>
    </row>
    <row r="17" spans="1:15">
      <c r="A17" s="161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  <row r="18" spans="1:15" ht="15.75" customHeight="1" thickBot="1">
      <c r="A18" s="162" t="s">
        <v>29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2024-10-18T16:50:20Z</cp:lastPrinted>
  <dcterms:created xsi:type="dcterms:W3CDTF">2000-08-31T21:26:31Z</dcterms:created>
  <dcterms:modified xsi:type="dcterms:W3CDTF">2024-10-18T18:22:40Z</dcterms:modified>
</cp:coreProperties>
</file>