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6" documentId="11_14D03ADE2A454ADCAC4D26BC6C133CF28C92890A" xr6:coauthVersionLast="47" xr6:coauthVersionMax="47" xr10:uidLastSave="{4EAB0247-6C11-4390-B84B-147545E6FC8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'2008'!$A$1:$O$48</definedName>
    <definedName name="_xlnm.Print_Area" localSheetId="14">'2009'!$A$1:$O$46</definedName>
    <definedName name="_xlnm.Print_Area" localSheetId="13">'2010'!$A$1:$O$44</definedName>
    <definedName name="_xlnm.Print_Area" localSheetId="12">'2011'!$A$1:$O$45</definedName>
    <definedName name="_xlnm.Print_Area" localSheetId="11">'2012'!$A$1:$O$44</definedName>
    <definedName name="_xlnm.Print_Area" localSheetId="10">'2013'!$A$1:$O$44</definedName>
    <definedName name="_xlnm.Print_Area" localSheetId="9">'2014'!$A$1:$O$39</definedName>
    <definedName name="_xlnm.Print_Area" localSheetId="8">'2015'!$A$1:$O$42</definedName>
    <definedName name="_xlnm.Print_Area" localSheetId="7">'2016'!$A$1:$O$41</definedName>
    <definedName name="_xlnm.Print_Area" localSheetId="6">'2017'!$A$1:$O$41</definedName>
    <definedName name="_xlnm.Print_Area" localSheetId="5">'2018'!$A$1:$O$43</definedName>
    <definedName name="_xlnm.Print_Area" localSheetId="4">'2019'!$A$1:$O$44</definedName>
    <definedName name="_xlnm.Print_Area" localSheetId="3">'2020'!$A$1:$O$44</definedName>
    <definedName name="_xlnm.Print_Area" localSheetId="2">'2021'!$A$1:$P$45</definedName>
    <definedName name="_xlnm.Print_Area" localSheetId="1">'2022'!$A$1:$P$44</definedName>
    <definedName name="_xlnm.Print_Area" localSheetId="0">'2023'!$A$1:$P$44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48" l="1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5" i="48" l="1"/>
  <c r="P35" i="48" s="1"/>
  <c r="O28" i="48"/>
  <c r="P28" i="48" s="1"/>
  <c r="O30" i="48"/>
  <c r="P30" i="48" s="1"/>
  <c r="O22" i="48"/>
  <c r="P22" i="48" s="1"/>
  <c r="F40" i="48"/>
  <c r="G40" i="48"/>
  <c r="H40" i="48"/>
  <c r="I40" i="48"/>
  <c r="J40" i="48"/>
  <c r="K40" i="48"/>
  <c r="L40" i="48"/>
  <c r="M40" i="48"/>
  <c r="O14" i="48"/>
  <c r="P14" i="48" s="1"/>
  <c r="N40" i="48"/>
  <c r="O10" i="48"/>
  <c r="P10" i="48" s="1"/>
  <c r="E40" i="48"/>
  <c r="O5" i="48"/>
  <c r="P5" i="48" s="1"/>
  <c r="D40" i="48"/>
  <c r="O27" i="47"/>
  <c r="P27" i="47" s="1"/>
  <c r="O34" i="47"/>
  <c r="P34" i="47" s="1"/>
  <c r="O29" i="47"/>
  <c r="P29" i="47" s="1"/>
  <c r="O21" i="47"/>
  <c r="P21" i="47" s="1"/>
  <c r="K40" i="47"/>
  <c r="L40" i="47"/>
  <c r="O14" i="47"/>
  <c r="P14" i="47" s="1"/>
  <c r="G40" i="47"/>
  <c r="M40" i="47"/>
  <c r="D40" i="47"/>
  <c r="H40" i="47"/>
  <c r="J40" i="47"/>
  <c r="O10" i="47"/>
  <c r="P10" i="47" s="1"/>
  <c r="I40" i="47"/>
  <c r="N40" i="47"/>
  <c r="F40" i="47"/>
  <c r="E40" i="47"/>
  <c r="O5" i="47"/>
  <c r="P5" i="47" s="1"/>
  <c r="O12" i="46"/>
  <c r="P12" i="46"/>
  <c r="O40" i="46"/>
  <c r="P40" i="46" s="1"/>
  <c r="O39" i="46"/>
  <c r="P39" i="46" s="1"/>
  <c r="O38" i="46"/>
  <c r="P38" i="46" s="1"/>
  <c r="O37" i="46"/>
  <c r="P37" i="46"/>
  <c r="N36" i="46"/>
  <c r="M36" i="46"/>
  <c r="L36" i="46"/>
  <c r="K36" i="46"/>
  <c r="J36" i="46"/>
  <c r="I36" i="46"/>
  <c r="H36" i="46"/>
  <c r="G36" i="46"/>
  <c r="F36" i="46"/>
  <c r="E36" i="46"/>
  <c r="D36" i="46"/>
  <c r="O36" i="46" s="1"/>
  <c r="P36" i="46" s="1"/>
  <c r="O35" i="46"/>
  <c r="P35" i="46" s="1"/>
  <c r="O34" i="46"/>
  <c r="P34" i="46" s="1"/>
  <c r="O33" i="46"/>
  <c r="P33" i="46"/>
  <c r="O32" i="46"/>
  <c r="P32" i="46" s="1"/>
  <c r="N31" i="46"/>
  <c r="M31" i="46"/>
  <c r="L31" i="46"/>
  <c r="K31" i="46"/>
  <c r="O31" i="46" s="1"/>
  <c r="P31" i="46" s="1"/>
  <c r="J31" i="46"/>
  <c r="I31" i="46"/>
  <c r="H31" i="46"/>
  <c r="G31" i="46"/>
  <c r="F31" i="46"/>
  <c r="E31" i="46"/>
  <c r="D31" i="46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 s="1"/>
  <c r="O25" i="46"/>
  <c r="P25" i="46" s="1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39" i="45"/>
  <c r="O39" i="45"/>
  <c r="N38" i="45"/>
  <c r="O38" i="45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 s="1"/>
  <c r="N31" i="45"/>
  <c r="O31" i="45" s="1"/>
  <c r="N30" i="45"/>
  <c r="O30" i="45" s="1"/>
  <c r="M29" i="45"/>
  <c r="L29" i="45"/>
  <c r="N29" i="45" s="1"/>
  <c r="O29" i="45" s="1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N27" i="45" s="1"/>
  <c r="O27" i="45" s="1"/>
  <c r="F27" i="45"/>
  <c r="E27" i="45"/>
  <c r="D27" i="45"/>
  <c r="N26" i="45"/>
  <c r="O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M10" i="45"/>
  <c r="M40" i="45" s="1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9" i="44"/>
  <c r="O39" i="44" s="1"/>
  <c r="N38" i="44"/>
  <c r="O38" i="44" s="1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4" i="44" s="1"/>
  <c r="O34" i="44" s="1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H40" i="44" s="1"/>
  <c r="G14" i="44"/>
  <c r="F14" i="44"/>
  <c r="E14" i="44"/>
  <c r="E40" i="44" s="1"/>
  <c r="D14" i="44"/>
  <c r="D40" i="44" s="1"/>
  <c r="N13" i="44"/>
  <c r="O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M40" i="44" s="1"/>
  <c r="L5" i="44"/>
  <c r="L40" i="44" s="1"/>
  <c r="K5" i="44"/>
  <c r="K40" i="44" s="1"/>
  <c r="J5" i="44"/>
  <c r="J40" i="44" s="1"/>
  <c r="I5" i="44"/>
  <c r="I40" i="44" s="1"/>
  <c r="H5" i="44"/>
  <c r="G5" i="44"/>
  <c r="F5" i="44"/>
  <c r="E5" i="44"/>
  <c r="D5" i="44"/>
  <c r="N38" i="43"/>
  <c r="O38" i="43" s="1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G39" i="43" s="1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L39" i="43" s="1"/>
  <c r="K5" i="43"/>
  <c r="J5" i="43"/>
  <c r="I5" i="43"/>
  <c r="H5" i="43"/>
  <c r="G5" i="43"/>
  <c r="F5" i="43"/>
  <c r="E5" i="43"/>
  <c r="D5" i="43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M37" i="42" s="1"/>
  <c r="L5" i="42"/>
  <c r="K5" i="42"/>
  <c r="J5" i="42"/>
  <c r="I5" i="42"/>
  <c r="H5" i="42"/>
  <c r="G5" i="42"/>
  <c r="F5" i="42"/>
  <c r="E5" i="42"/>
  <c r="D5" i="42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G37" i="41" s="1"/>
  <c r="F19" i="41"/>
  <c r="E19" i="41"/>
  <c r="D19" i="4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F37" i="41" s="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D38" i="40" s="1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H38" i="40" s="1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I38" i="40" s="1"/>
  <c r="H5" i="40"/>
  <c r="G5" i="40"/>
  <c r="F5" i="40"/>
  <c r="E5" i="40"/>
  <c r="D5" i="40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F35" i="39" s="1"/>
  <c r="E26" i="39"/>
  <c r="D26" i="39"/>
  <c r="N25" i="39"/>
  <c r="O25" i="39" s="1"/>
  <c r="N24" i="39"/>
  <c r="O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E35" i="39" s="1"/>
  <c r="D13" i="39"/>
  <c r="N12" i="39"/>
  <c r="O12" i="39" s="1"/>
  <c r="N11" i="39"/>
  <c r="O11" i="39" s="1"/>
  <c r="M10" i="39"/>
  <c r="M35" i="39" s="1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L35" i="39" s="1"/>
  <c r="K5" i="39"/>
  <c r="J5" i="39"/>
  <c r="J35" i="39" s="1"/>
  <c r="I5" i="39"/>
  <c r="H5" i="39"/>
  <c r="H35" i="39" s="1"/>
  <c r="G5" i="39"/>
  <c r="F5" i="39"/>
  <c r="E5" i="39"/>
  <c r="D5" i="39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N37" i="38" s="1"/>
  <c r="O37" i="38" s="1"/>
  <c r="D37" i="38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M44" i="38" s="1"/>
  <c r="L31" i="38"/>
  <c r="L44" i="38" s="1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N14" i="38" s="1"/>
  <c r="O14" i="38" s="1"/>
  <c r="E14" i="38"/>
  <c r="D14" i="38"/>
  <c r="N13" i="38"/>
  <c r="O13" i="38" s="1"/>
  <c r="N12" i="38"/>
  <c r="O12" i="38" s="1"/>
  <c r="N11" i="38"/>
  <c r="O11" i="38" s="1"/>
  <c r="M10" i="38"/>
  <c r="L10" i="38"/>
  <c r="K10" i="38"/>
  <c r="J10" i="38"/>
  <c r="I10" i="38"/>
  <c r="H10" i="38"/>
  <c r="H44" i="38" s="1"/>
  <c r="G10" i="38"/>
  <c r="F10" i="38"/>
  <c r="E10" i="38"/>
  <c r="D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9" i="37"/>
  <c r="O39" i="37" s="1"/>
  <c r="N38" i="37"/>
  <c r="O38" i="37" s="1"/>
  <c r="M37" i="37"/>
  <c r="L37" i="37"/>
  <c r="K37" i="37"/>
  <c r="J37" i="37"/>
  <c r="I37" i="37"/>
  <c r="I40" i="37" s="1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N29" i="37" s="1"/>
  <c r="O29" i="37" s="1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H10" i="37"/>
  <c r="H40" i="37" s="1"/>
  <c r="G10" i="37"/>
  <c r="G40" i="37" s="1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9" i="36"/>
  <c r="O39" i="36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G40" i="36" s="1"/>
  <c r="F28" i="36"/>
  <c r="E28" i="36"/>
  <c r="D28" i="36"/>
  <c r="N27" i="36"/>
  <c r="O27" i="36" s="1"/>
  <c r="N26" i="36"/>
  <c r="O26" i="36" s="1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 s="1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H40" i="36" s="1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 s="1"/>
  <c r="N6" i="36"/>
  <c r="O6" i="36"/>
  <c r="M5" i="36"/>
  <c r="M40" i="36" s="1"/>
  <c r="L5" i="36"/>
  <c r="K5" i="36"/>
  <c r="J5" i="36"/>
  <c r="J40" i="36" s="1"/>
  <c r="I5" i="36"/>
  <c r="H5" i="36"/>
  <c r="G5" i="36"/>
  <c r="F5" i="36"/>
  <c r="F40" i="36" s="1"/>
  <c r="E5" i="36"/>
  <c r="D5" i="36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J41" i="35" s="1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H41" i="35" s="1"/>
  <c r="G10" i="35"/>
  <c r="G41" i="35" s="1"/>
  <c r="F10" i="35"/>
  <c r="E10" i="35"/>
  <c r="E41" i="35" s="1"/>
  <c r="D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1" i="35" s="1"/>
  <c r="E5" i="35"/>
  <c r="D5" i="35"/>
  <c r="N5" i="35" s="1"/>
  <c r="O5" i="35" s="1"/>
  <c r="N39" i="34"/>
  <c r="O39" i="34" s="1"/>
  <c r="N38" i="34"/>
  <c r="O38" i="34"/>
  <c r="N37" i="34"/>
  <c r="O37" i="34" s="1"/>
  <c r="N36" i="34"/>
  <c r="O36" i="34" s="1"/>
  <c r="M35" i="34"/>
  <c r="L35" i="34"/>
  <c r="N35" i="34" s="1"/>
  <c r="O35" i="34" s="1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I40" i="34" s="1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M40" i="34" s="1"/>
  <c r="L5" i="34"/>
  <c r="K5" i="34"/>
  <c r="J5" i="34"/>
  <c r="I5" i="34"/>
  <c r="H5" i="34"/>
  <c r="G5" i="34"/>
  <c r="F5" i="34"/>
  <c r="E5" i="34"/>
  <c r="D5" i="34"/>
  <c r="N39" i="33"/>
  <c r="O39" i="33" s="1"/>
  <c r="N40" i="33"/>
  <c r="O40" i="33" s="1"/>
  <c r="N41" i="33"/>
  <c r="O41" i="33" s="1"/>
  <c r="N26" i="33"/>
  <c r="O26" i="33" s="1"/>
  <c r="N27" i="33"/>
  <c r="O27" i="33"/>
  <c r="N28" i="33"/>
  <c r="O28" i="33"/>
  <c r="N29" i="33"/>
  <c r="O29" i="33" s="1"/>
  <c r="N30" i="33"/>
  <c r="O30" i="33" s="1"/>
  <c r="N16" i="33"/>
  <c r="O16" i="33" s="1"/>
  <c r="N17" i="33"/>
  <c r="O17" i="33" s="1"/>
  <c r="N18" i="33"/>
  <c r="O18" i="33" s="1"/>
  <c r="N19" i="33"/>
  <c r="O19" i="33"/>
  <c r="N20" i="33"/>
  <c r="O20" i="33" s="1"/>
  <c r="N21" i="33"/>
  <c r="O21" i="33"/>
  <c r="N22" i="33"/>
  <c r="O22" i="33" s="1"/>
  <c r="N23" i="33"/>
  <c r="O23" i="33" s="1"/>
  <c r="N24" i="33"/>
  <c r="O24" i="33" s="1"/>
  <c r="E25" i="33"/>
  <c r="N25" i="33" s="1"/>
  <c r="O25" i="33" s="1"/>
  <c r="F25" i="33"/>
  <c r="G25" i="33"/>
  <c r="H25" i="33"/>
  <c r="I25" i="33"/>
  <c r="J25" i="33"/>
  <c r="K25" i="33"/>
  <c r="L25" i="33"/>
  <c r="M25" i="33"/>
  <c r="D25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10" i="33"/>
  <c r="F10" i="33"/>
  <c r="G10" i="33"/>
  <c r="H10" i="33"/>
  <c r="I10" i="33"/>
  <c r="J10" i="33"/>
  <c r="K10" i="33"/>
  <c r="L10" i="33"/>
  <c r="M10" i="33"/>
  <c r="D10" i="33"/>
  <c r="E5" i="33"/>
  <c r="F5" i="33"/>
  <c r="G5" i="33"/>
  <c r="G42" i="33" s="1"/>
  <c r="H5" i="33"/>
  <c r="H42" i="33" s="1"/>
  <c r="I5" i="33"/>
  <c r="J5" i="33"/>
  <c r="K5" i="33"/>
  <c r="K42" i="33" s="1"/>
  <c r="L5" i="33"/>
  <c r="L42" i="33" s="1"/>
  <c r="M5" i="33"/>
  <c r="M42" i="33" s="1"/>
  <c r="D5" i="33"/>
  <c r="N5" i="33" s="1"/>
  <c r="O5" i="33" s="1"/>
  <c r="E38" i="33"/>
  <c r="N38" i="33" s="1"/>
  <c r="O38" i="33" s="1"/>
  <c r="F38" i="33"/>
  <c r="G38" i="33"/>
  <c r="H38" i="33"/>
  <c r="I38" i="33"/>
  <c r="J38" i="33"/>
  <c r="K38" i="33"/>
  <c r="L38" i="33"/>
  <c r="M38" i="33"/>
  <c r="D38" i="33"/>
  <c r="N35" i="33"/>
  <c r="N36" i="33"/>
  <c r="O36" i="33"/>
  <c r="N37" i="33"/>
  <c r="O37" i="33" s="1"/>
  <c r="N34" i="33"/>
  <c r="O34" i="33" s="1"/>
  <c r="E33" i="33"/>
  <c r="F33" i="33"/>
  <c r="G33" i="33"/>
  <c r="H33" i="33"/>
  <c r="I33" i="33"/>
  <c r="J33" i="33"/>
  <c r="K33" i="33"/>
  <c r="L33" i="33"/>
  <c r="M33" i="33"/>
  <c r="D33" i="33"/>
  <c r="E31" i="33"/>
  <c r="F31" i="33"/>
  <c r="G31" i="33"/>
  <c r="H31" i="33"/>
  <c r="I31" i="33"/>
  <c r="J31" i="33"/>
  <c r="K31" i="33"/>
  <c r="L31" i="33"/>
  <c r="M31" i="33"/>
  <c r="D31" i="33"/>
  <c r="N32" i="33"/>
  <c r="O32" i="33" s="1"/>
  <c r="O35" i="33"/>
  <c r="N12" i="33"/>
  <c r="O12" i="33"/>
  <c r="N13" i="33"/>
  <c r="O13" i="33" s="1"/>
  <c r="N7" i="33"/>
  <c r="O7" i="33" s="1"/>
  <c r="N8" i="33"/>
  <c r="O8" i="33" s="1"/>
  <c r="N9" i="33"/>
  <c r="O9" i="33"/>
  <c r="N6" i="33"/>
  <c r="O6" i="33" s="1"/>
  <c r="N15" i="33"/>
  <c r="O15" i="33"/>
  <c r="N11" i="33"/>
  <c r="O11" i="33" s="1"/>
  <c r="I40" i="36"/>
  <c r="E44" i="38"/>
  <c r="G37" i="42"/>
  <c r="F37" i="42"/>
  <c r="M39" i="43"/>
  <c r="E39" i="43"/>
  <c r="J39" i="43"/>
  <c r="G41" i="46"/>
  <c r="D40" i="45"/>
  <c r="O40" i="48" l="1"/>
  <c r="P40" i="48" s="1"/>
  <c r="E42" i="33"/>
  <c r="E40" i="34"/>
  <c r="N13" i="34"/>
  <c r="O13" i="34" s="1"/>
  <c r="N28" i="36"/>
  <c r="O28" i="36" s="1"/>
  <c r="N5" i="39"/>
  <c r="O5" i="39" s="1"/>
  <c r="N28" i="44"/>
  <c r="O28" i="44" s="1"/>
  <c r="N5" i="45"/>
  <c r="O5" i="45" s="1"/>
  <c r="K41" i="35"/>
  <c r="F44" i="38"/>
  <c r="F39" i="43"/>
  <c r="N28" i="43"/>
  <c r="O28" i="43" s="1"/>
  <c r="N34" i="43"/>
  <c r="O34" i="43" s="1"/>
  <c r="G40" i="45"/>
  <c r="L40" i="45"/>
  <c r="H41" i="46"/>
  <c r="N5" i="34"/>
  <c r="O5" i="34" s="1"/>
  <c r="L40" i="37"/>
  <c r="N13" i="43"/>
  <c r="O13" i="43" s="1"/>
  <c r="J42" i="33"/>
  <c r="N10" i="38"/>
  <c r="O10" i="38" s="1"/>
  <c r="E38" i="40"/>
  <c r="N20" i="42"/>
  <c r="O20" i="42" s="1"/>
  <c r="L37" i="42"/>
  <c r="O5" i="46"/>
  <c r="P5" i="46" s="1"/>
  <c r="N31" i="38"/>
  <c r="O31" i="38" s="1"/>
  <c r="N32" i="39"/>
  <c r="O32" i="39" s="1"/>
  <c r="I37" i="42"/>
  <c r="O10" i="46"/>
  <c r="P10" i="46" s="1"/>
  <c r="J38" i="40"/>
  <c r="N13" i="41"/>
  <c r="O13" i="41" s="1"/>
  <c r="N19" i="41"/>
  <c r="O19" i="41" s="1"/>
  <c r="N31" i="41"/>
  <c r="O31" i="41" s="1"/>
  <c r="J41" i="46"/>
  <c r="N31" i="33"/>
  <c r="O31" i="33" s="1"/>
  <c r="F42" i="33"/>
  <c r="N29" i="35"/>
  <c r="O29" i="35" s="1"/>
  <c r="I44" i="38"/>
  <c r="I35" i="39"/>
  <c r="K38" i="40"/>
  <c r="I37" i="41"/>
  <c r="M37" i="41"/>
  <c r="N34" i="45"/>
  <c r="O34" i="45" s="1"/>
  <c r="K41" i="46"/>
  <c r="E40" i="37"/>
  <c r="N13" i="42"/>
  <c r="O13" i="42" s="1"/>
  <c r="L41" i="46"/>
  <c r="N5" i="37"/>
  <c r="O5" i="37" s="1"/>
  <c r="J44" i="38"/>
  <c r="J40" i="45"/>
  <c r="N14" i="44"/>
  <c r="O14" i="44" s="1"/>
  <c r="N10" i="35"/>
  <c r="O10" i="35" s="1"/>
  <c r="K40" i="36"/>
  <c r="N30" i="36"/>
  <c r="O30" i="36" s="1"/>
  <c r="K40" i="37"/>
  <c r="N5" i="38"/>
  <c r="O5" i="38" s="1"/>
  <c r="N13" i="39"/>
  <c r="O13" i="39" s="1"/>
  <c r="N10" i="44"/>
  <c r="O10" i="44" s="1"/>
  <c r="N30" i="44"/>
  <c r="O30" i="44" s="1"/>
  <c r="N14" i="45"/>
  <c r="O14" i="45" s="1"/>
  <c r="K40" i="45"/>
  <c r="L40" i="34"/>
  <c r="M41" i="35"/>
  <c r="N5" i="36"/>
  <c r="O5" i="36" s="1"/>
  <c r="L40" i="36"/>
  <c r="N33" i="38"/>
  <c r="O33" i="38" s="1"/>
  <c r="K35" i="39"/>
  <c r="G40" i="44"/>
  <c r="I40" i="45"/>
  <c r="I41" i="35"/>
  <c r="E40" i="36"/>
  <c r="N25" i="42"/>
  <c r="O25" i="42" s="1"/>
  <c r="D39" i="43"/>
  <c r="N39" i="43" s="1"/>
  <c r="O39" i="43" s="1"/>
  <c r="N30" i="43"/>
  <c r="O30" i="43" s="1"/>
  <c r="N25" i="38"/>
  <c r="O25" i="38" s="1"/>
  <c r="M40" i="37"/>
  <c r="N30" i="34"/>
  <c r="O30" i="34" s="1"/>
  <c r="F40" i="34"/>
  <c r="N13" i="37"/>
  <c r="O13" i="37" s="1"/>
  <c r="N10" i="43"/>
  <c r="O10" i="43" s="1"/>
  <c r="N41" i="46"/>
  <c r="M41" i="46"/>
  <c r="G40" i="34"/>
  <c r="N23" i="37"/>
  <c r="O23" i="37" s="1"/>
  <c r="N25" i="41"/>
  <c r="O25" i="41" s="1"/>
  <c r="K39" i="43"/>
  <c r="N13" i="36"/>
  <c r="O13" i="36" s="1"/>
  <c r="N31" i="37"/>
  <c r="O31" i="37" s="1"/>
  <c r="N5" i="41"/>
  <c r="O5" i="41" s="1"/>
  <c r="D37" i="42"/>
  <c r="N37" i="42" s="1"/>
  <c r="O37" i="42" s="1"/>
  <c r="N31" i="40"/>
  <c r="O31" i="40" s="1"/>
  <c r="E37" i="41"/>
  <c r="E37" i="42"/>
  <c r="N10" i="42"/>
  <c r="O10" i="42" s="1"/>
  <c r="N29" i="40"/>
  <c r="O29" i="40" s="1"/>
  <c r="I39" i="43"/>
  <c r="I42" i="33"/>
  <c r="N36" i="35"/>
  <c r="O36" i="35" s="1"/>
  <c r="F38" i="40"/>
  <c r="N38" i="40" s="1"/>
  <c r="O38" i="40" s="1"/>
  <c r="K37" i="42"/>
  <c r="O14" i="46"/>
  <c r="P14" i="46" s="1"/>
  <c r="H40" i="34"/>
  <c r="N28" i="34"/>
  <c r="O28" i="34" s="1"/>
  <c r="D41" i="35"/>
  <c r="N41" i="35" s="1"/>
  <c r="O41" i="35" s="1"/>
  <c r="K40" i="34"/>
  <c r="D40" i="37"/>
  <c r="D44" i="38"/>
  <c r="N28" i="39"/>
  <c r="O28" i="39" s="1"/>
  <c r="G38" i="40"/>
  <c r="L38" i="40"/>
  <c r="N10" i="41"/>
  <c r="O10" i="41" s="1"/>
  <c r="F41" i="46"/>
  <c r="N33" i="33"/>
  <c r="O33" i="33" s="1"/>
  <c r="J40" i="34"/>
  <c r="N10" i="34"/>
  <c r="O10" i="34" s="1"/>
  <c r="N26" i="39"/>
  <c r="O26" i="39" s="1"/>
  <c r="M38" i="40"/>
  <c r="K37" i="41"/>
  <c r="O23" i="46"/>
  <c r="P23" i="46" s="1"/>
  <c r="O29" i="46"/>
  <c r="P29" i="46" s="1"/>
  <c r="O40" i="47"/>
  <c r="P40" i="47" s="1"/>
  <c r="N21" i="45"/>
  <c r="O21" i="45" s="1"/>
  <c r="J37" i="42"/>
  <c r="D37" i="41"/>
  <c r="N5" i="40"/>
  <c r="O5" i="40" s="1"/>
  <c r="D40" i="36"/>
  <c r="D35" i="39"/>
  <c r="G44" i="38"/>
  <c r="D40" i="34"/>
  <c r="J40" i="37"/>
  <c r="E41" i="46"/>
  <c r="H39" i="43"/>
  <c r="H37" i="42"/>
  <c r="L37" i="41"/>
  <c r="N13" i="35"/>
  <c r="O13" i="35" s="1"/>
  <c r="E40" i="45"/>
  <c r="N10" i="39"/>
  <c r="O10" i="39" s="1"/>
  <c r="D41" i="46"/>
  <c r="N10" i="45"/>
  <c r="O10" i="45" s="1"/>
  <c r="N10" i="37"/>
  <c r="O10" i="37" s="1"/>
  <c r="N21" i="39"/>
  <c r="O21" i="39" s="1"/>
  <c r="K44" i="38"/>
  <c r="H40" i="45"/>
  <c r="N5" i="44"/>
  <c r="O5" i="44" s="1"/>
  <c r="N31" i="42"/>
  <c r="O31" i="42" s="1"/>
  <c r="D42" i="33"/>
  <c r="L41" i="35"/>
  <c r="N10" i="33"/>
  <c r="O10" i="33" s="1"/>
  <c r="N5" i="43"/>
  <c r="O5" i="43" s="1"/>
  <c r="N37" i="37"/>
  <c r="O37" i="37" s="1"/>
  <c r="N13" i="40"/>
  <c r="O13" i="40" s="1"/>
  <c r="F40" i="37"/>
  <c r="G35" i="39"/>
  <c r="N22" i="34"/>
  <c r="O22" i="34" s="1"/>
  <c r="N22" i="36"/>
  <c r="O22" i="36" s="1"/>
  <c r="I41" i="46"/>
  <c r="N22" i="43"/>
  <c r="O22" i="43" s="1"/>
  <c r="N5" i="42"/>
  <c r="O5" i="42" s="1"/>
  <c r="H37" i="41"/>
  <c r="J37" i="41"/>
  <c r="F40" i="45"/>
  <c r="F40" i="44"/>
  <c r="N40" i="44" s="1"/>
  <c r="O40" i="44" s="1"/>
  <c r="N10" i="40"/>
  <c r="O10" i="40" s="1"/>
  <c r="N36" i="40"/>
  <c r="O36" i="40" s="1"/>
  <c r="N40" i="45" l="1"/>
  <c r="O40" i="45" s="1"/>
  <c r="N44" i="38"/>
  <c r="O44" i="38" s="1"/>
  <c r="N42" i="33"/>
  <c r="O42" i="33" s="1"/>
  <c r="N40" i="36"/>
  <c r="O40" i="36" s="1"/>
  <c r="N40" i="34"/>
  <c r="O40" i="34" s="1"/>
  <c r="N40" i="37"/>
  <c r="O40" i="37" s="1"/>
  <c r="O41" i="46"/>
  <c r="P41" i="46" s="1"/>
  <c r="N35" i="39"/>
  <c r="O35" i="39" s="1"/>
  <c r="N37" i="41"/>
  <c r="O37" i="41" s="1"/>
</calcChain>
</file>

<file path=xl/sharedStrings.xml><?xml version="1.0" encoding="utf-8"?>
<sst xmlns="http://schemas.openxmlformats.org/spreadsheetml/2006/main" count="893" uniqueCount="139">
  <si>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</si>
  <si>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</si>
  <si>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</si>
  <si>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</si>
  <si>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</si>
  <si>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</si>
  <si>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</si>
  <si>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</si>
  <si>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</si>
  <si>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</si>
  <si>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</si>
  <si>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Other</t>
  </si>
  <si>
    <t>Communications Services Taxes</t>
  </si>
  <si>
    <t>Permits, Fees, and Special Assessments</t>
  </si>
  <si>
    <t>Franchise Fee - Electricity</t>
  </si>
  <si>
    <t>Other Permits, Fees, and Special Assessments</t>
  </si>
  <si>
    <t>Federal Grant - General Government</t>
  </si>
  <si>
    <t>Intergovernmental Revenue</t>
  </si>
  <si>
    <t>Federal Grant - Culture / Recreation</t>
  </si>
  <si>
    <t>State Grant - Physical Environment - Other Physical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</si>
  <si>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</si>
  <si>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</si>
  <si>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</si>
  <si>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</si>
  <si>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</si>
  <si>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</si>
  <si>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</si>
  <si>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</si>
  <si>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</si>
  <si>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</si>
  <si>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</si>
  <si>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</si>
  <si>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</si>
  <si>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</si>
  <si>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</si>
  <si>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</si>
  <si>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Physical Environment - Water Utility</t>
  </si>
  <si>
    <t>Physical Environment - Sewer / Wastewater Utility</t>
  </si>
  <si>
    <t>Physical Environment - Cemetary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</si>
  <si>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</si>
  <si>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</si>
  <si>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</si>
  <si>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</si>
  <si>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Rents and Royalties</t>
  </si>
  <si>
    <t>Contributions and Donations from Private Sources</t>
  </si>
  <si>
    <t>Other Miscellaneous Revenues - Other</t>
  </si>
  <si>
    <t>Proprietary Non-Operating Sources - Federal Grants and Donations</t>
  </si>
  <si>
    <t>Proprietary Non-Operating Sources - Capital Contributions from State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</si>
  <si>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</si>
  <si>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</si>
  <si>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</si>
  <si>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</si>
  <si>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</si>
  <si>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</si>
  <si>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</si>
  <si>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Extraordinary Items (Gain)</t>
  </si>
  <si>
    <t>Carrabelle Revenues Reported by Account Code and Fund Type</t>
  </si>
  <si>
    <t>Local Fiscal Year Ended September 30, 2010</t>
  </si>
  <si>
    <t>Proprietary Non-Operating Sources - Interest</t>
  </si>
  <si>
    <t>2010 Municipal Census Population:</t>
  </si>
  <si>
    <t>Local Fiscal Year Ended September 30, 2011</t>
  </si>
  <si>
    <t>Interest and Other Earnings - Net Increase (Decrease) in Fair Value of Investments</t>
  </si>
  <si>
    <t>Interest and Other Earnings - Gain or Loss on Sale of Investments</t>
  </si>
  <si>
    <t>Proceeds - Debt Proceeds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</si>
  <si>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</si>
  <si>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</si>
  <si>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</si>
  <si>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</si>
  <si>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</si>
  <si>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</si>
  <si>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State Grant - Economic Environment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</si>
  <si>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</si>
  <si>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</si>
  <si>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</si>
  <si>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</si>
  <si>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</si>
  <si>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</si>
  <si>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Court-Ordered Judgments and Fines - Other Court-Ordered</t>
  </si>
  <si>
    <t>Interest and Other Earnings - Gain (Loss) on Sale of Investments</t>
  </si>
  <si>
    <t>Proprietary Non-Operating - Interest</t>
  </si>
  <si>
    <t>Proprietary Non-Operating - Federal Grants and Donations</t>
  </si>
  <si>
    <t>2013 Municipal Population:</t>
  </si>
  <si>
    <t>Local Fiscal Year Ended September 30, 2008</t>
  </si>
  <si>
    <t>Permits and Franchise Fees</t>
  </si>
  <si>
    <t>Other Permits and Fees</t>
  </si>
  <si>
    <t>Non-Operating - Inter-Fund Group Transfers In</t>
  </si>
  <si>
    <t>Proprietary Non-Operating Sources - Capital Contributions from Other Public Source</t>
  </si>
  <si>
    <t>Proprietary Non-Operating Sources - Capital Contributions from Private Source</t>
  </si>
  <si>
    <t>2008 Municipal Population:</t>
  </si>
  <si>
    <t>Local Fiscal Year Ended September 30, 2014</t>
  </si>
  <si>
    <t>Federal Grant - Physical Environment - Other Physical Environment</t>
  </si>
  <si>
    <t>Shared Revenue from Other Local Units</t>
  </si>
  <si>
    <t>2014 Municipal Population:</t>
  </si>
  <si>
    <t>Local Fiscal Year Ended September 30, 2015</t>
  </si>
  <si>
    <t>Utility Service Tax - Electricity</t>
  </si>
  <si>
    <t>State Grant - Physical Environment - Sewer / Wastewater</t>
  </si>
  <si>
    <t>State Grant - Transportation - Airport Development</t>
  </si>
  <si>
    <t>Other Judgments, Fines, and Forfeits</t>
  </si>
  <si>
    <t>Proceeds of General Capital Asset Dispositions - Sales</t>
  </si>
  <si>
    <t>2015 Municipal Population:</t>
  </si>
  <si>
    <t>Local Fiscal Year Ended September 30, 2016</t>
  </si>
  <si>
    <t>Franchise Fee - Other</t>
  </si>
  <si>
    <t>Proprietary Non-Operating - Capital Contributions from State Government</t>
  </si>
  <si>
    <t>2016 Municipal Population:</t>
  </si>
  <si>
    <t>Local Fiscal Year Ended September 30, 2017</t>
  </si>
  <si>
    <t>State Grant - General Government</t>
  </si>
  <si>
    <t>Proprietary Non-Operating - State Grants and Donations</t>
  </si>
  <si>
    <t>Proprietary Non-Operating - Capital Contributions from Private Source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</si>
  <si>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</si>
  <si>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</si>
  <si>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</si>
  <si>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</si>
  <si>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Economic Environment</t>
  </si>
  <si>
    <t>2019 Municipal Population:</t>
  </si>
  <si>
    <t>Local Fiscal Year Ended September 30, 2020</t>
  </si>
  <si>
    <t>First Local Option Fuel Tax (1 to 6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</si>
  <si>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</si>
  <si>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</si>
  <si>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</si>
  <si>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</si>
  <si>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</si>
  <si>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</si>
  <si>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</si>
  <si>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</si>
  <si>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</si>
  <si>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</si>
  <si>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</si>
  <si>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</si>
  <si>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Court-Ordered Judgments and Fines - Other</t>
  </si>
  <si>
    <t>2021 Municipal Population:</t>
  </si>
  <si>
    <t>Other Fees and Special Assessments</t>
  </si>
  <si>
    <t>Local Fiscal Year Ended September 30, 2022</t>
  </si>
  <si>
    <t>Permits - Other</t>
  </si>
  <si>
    <t>Physical Environment - Garbage / Solid Waste</t>
  </si>
  <si>
    <t>2022 Municipal Population:</t>
  </si>
  <si>
    <t>Proceeds - Leases - Financial Agreements</t>
  </si>
  <si>
    <t>Local Fiscal Year Ended September 30, 2023</t>
  </si>
  <si>
    <t>Local Communications Services Taxes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</si>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</sst>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4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4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9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37" fontId="3" fillId="0" borderId="22" xfId="0" applyNumberFormat="1" applyFont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2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9BEE-531D-4B5B-AC39-D2EAA5F0C930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56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48</v>
      </c>
      <c r="B3" s="111"/>
      <c r="C3" s="112"/>
      <c r="D3" s="116" t="s">
        <v>27</v>
      </c>
      <c r="E3" s="117"/>
      <c r="F3" s="117"/>
      <c r="G3" s="117"/>
      <c r="H3" s="118"/>
      <c r="I3" s="116" t="s">
        <v>28</v>
      </c>
      <c r="J3" s="118"/>
      <c r="K3" s="116" t="s">
        <v>30</v>
      </c>
      <c r="L3" s="117"/>
      <c r="M3" s="118"/>
      <c r="N3" s="52"/>
      <c r="O3" s="53"/>
      <c r="P3" s="119" t="s">
        <v>118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49</v>
      </c>
      <c r="F4" s="55" t="s">
        <v>50</v>
      </c>
      <c r="G4" s="55" t="s">
        <v>51</v>
      </c>
      <c r="H4" s="55" t="s">
        <v>5</v>
      </c>
      <c r="I4" s="55" t="s">
        <v>6</v>
      </c>
      <c r="J4" s="56" t="s">
        <v>52</v>
      </c>
      <c r="K4" s="56" t="s">
        <v>7</v>
      </c>
      <c r="L4" s="56" t="s">
        <v>8</v>
      </c>
      <c r="M4" s="56" t="s">
        <v>119</v>
      </c>
      <c r="N4" s="56" t="s">
        <v>9</v>
      </c>
      <c r="O4" s="56" t="s">
        <v>120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121</v>
      </c>
      <c r="B5" s="60"/>
      <c r="C5" s="60"/>
      <c r="D5" s="61">
        <f>SUM(D6:D9)</f>
        <v>1259021</v>
      </c>
      <c r="E5" s="61">
        <f>SUM(E6:E9)</f>
        <v>125315</v>
      </c>
      <c r="F5" s="61">
        <f>SUM(F6:F9)</f>
        <v>0</v>
      </c>
      <c r="G5" s="61">
        <f>SUM(G6:G9)</f>
        <v>0</v>
      </c>
      <c r="H5" s="61">
        <f>SUM(H6:H9)</f>
        <v>0</v>
      </c>
      <c r="I5" s="61">
        <f>SUM(I6:I9)</f>
        <v>0</v>
      </c>
      <c r="J5" s="61">
        <f>SUM(J6:J9)</f>
        <v>0</v>
      </c>
      <c r="K5" s="61">
        <f>SUM(K6:K9)</f>
        <v>0</v>
      </c>
      <c r="L5" s="61">
        <f>SUM(L6:L9)</f>
        <v>0</v>
      </c>
      <c r="M5" s="61">
        <f>SUM(M6:M9)</f>
        <v>0</v>
      </c>
      <c r="N5" s="61">
        <f>SUM(N6:N9)</f>
        <v>0</v>
      </c>
      <c r="O5" s="62">
        <f>SUM(D5:N5)</f>
        <v>1384336</v>
      </c>
      <c r="P5" s="63">
        <f>(O5/P$42)</f>
        <v>481.50817391304349</v>
      </c>
      <c r="Q5" s="64"/>
    </row>
    <row r="6" spans="1:134">
      <c r="A6" s="66"/>
      <c r="B6" s="67">
        <v>311</v>
      </c>
      <c r="C6" s="68" t="s">
        <v>2</v>
      </c>
      <c r="D6" s="69">
        <v>1076355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1076355</v>
      </c>
      <c r="P6" s="70">
        <f>(O6/P$42)</f>
        <v>374.38434782608698</v>
      </c>
      <c r="Q6" s="71"/>
    </row>
    <row r="7" spans="1:134">
      <c r="A7" s="66"/>
      <c r="B7" s="67">
        <v>312.41000000000003</v>
      </c>
      <c r="C7" s="68" t="s">
        <v>122</v>
      </c>
      <c r="D7" s="69">
        <v>32593</v>
      </c>
      <c r="E7" s="69">
        <v>125315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9" si="0">SUM(D7:N7)</f>
        <v>157908</v>
      </c>
      <c r="P7" s="70">
        <f>(O7/P$42)</f>
        <v>54.924521739130434</v>
      </c>
      <c r="Q7" s="71"/>
    </row>
    <row r="8" spans="1:134">
      <c r="A8" s="66"/>
      <c r="B8" s="67">
        <v>314.89999999999998</v>
      </c>
      <c r="C8" s="68" t="s">
        <v>11</v>
      </c>
      <c r="D8" s="69">
        <v>92426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92426</v>
      </c>
      <c r="P8" s="70">
        <f>(O8/P$42)</f>
        <v>32.148173913043479</v>
      </c>
      <c r="Q8" s="71"/>
    </row>
    <row r="9" spans="1:134">
      <c r="A9" s="66"/>
      <c r="B9" s="67">
        <v>315.2</v>
      </c>
      <c r="C9" s="68" t="s">
        <v>137</v>
      </c>
      <c r="D9" s="69">
        <v>57647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57647</v>
      </c>
      <c r="P9" s="70">
        <f>(O9/P$42)</f>
        <v>20.051130434782607</v>
      </c>
      <c r="Q9" s="71"/>
    </row>
    <row r="10" spans="1:134" ht="15.75">
      <c r="A10" s="72" t="s">
        <v>13</v>
      </c>
      <c r="B10" s="73"/>
      <c r="C10" s="74"/>
      <c r="D10" s="75">
        <f>SUM(D11:D13)</f>
        <v>278711</v>
      </c>
      <c r="E10" s="75">
        <f>SUM(E11:E13)</f>
        <v>0</v>
      </c>
      <c r="F10" s="75">
        <f>SUM(F11:F13)</f>
        <v>0</v>
      </c>
      <c r="G10" s="75">
        <f>SUM(G11:G13)</f>
        <v>0</v>
      </c>
      <c r="H10" s="75">
        <f>SUM(H11:H13)</f>
        <v>0</v>
      </c>
      <c r="I10" s="75">
        <f>SUM(I11:I13)</f>
        <v>0</v>
      </c>
      <c r="J10" s="75">
        <f>SUM(J11:J13)</f>
        <v>0</v>
      </c>
      <c r="K10" s="75">
        <f>SUM(K11:K13)</f>
        <v>0</v>
      </c>
      <c r="L10" s="75">
        <f>SUM(L11:L13)</f>
        <v>0</v>
      </c>
      <c r="M10" s="75">
        <f>SUM(M11:M13)</f>
        <v>0</v>
      </c>
      <c r="N10" s="75">
        <f>SUM(N11:N13)</f>
        <v>0</v>
      </c>
      <c r="O10" s="76">
        <f>SUM(D10:N10)</f>
        <v>278711</v>
      </c>
      <c r="P10" s="77">
        <f>(O10/P$42)</f>
        <v>96.942956521739134</v>
      </c>
      <c r="Q10" s="78"/>
    </row>
    <row r="11" spans="1:134">
      <c r="A11" s="66"/>
      <c r="B11" s="67">
        <v>322</v>
      </c>
      <c r="C11" s="68" t="s">
        <v>124</v>
      </c>
      <c r="D11" s="69">
        <v>79756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>SUM(D11:N11)</f>
        <v>79756</v>
      </c>
      <c r="P11" s="70">
        <f>(O11/P$42)</f>
        <v>27.741217391304346</v>
      </c>
      <c r="Q11" s="71"/>
    </row>
    <row r="12" spans="1:134">
      <c r="A12" s="66"/>
      <c r="B12" s="67">
        <v>322.89999999999998</v>
      </c>
      <c r="C12" s="68" t="s">
        <v>132</v>
      </c>
      <c r="D12" s="69">
        <v>28537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ref="O12:O13" si="1">SUM(D12:N12)</f>
        <v>28537</v>
      </c>
      <c r="P12" s="70">
        <f>(O12/P$42)</f>
        <v>9.9259130434782605</v>
      </c>
      <c r="Q12" s="71"/>
    </row>
    <row r="13" spans="1:134">
      <c r="A13" s="66"/>
      <c r="B13" s="67">
        <v>323.10000000000002</v>
      </c>
      <c r="C13" s="68" t="s">
        <v>14</v>
      </c>
      <c r="D13" s="69">
        <v>170418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1"/>
        <v>170418</v>
      </c>
      <c r="P13" s="70">
        <f>(O13/P$42)</f>
        <v>59.275826086956521</v>
      </c>
      <c r="Q13" s="71"/>
    </row>
    <row r="14" spans="1:134" ht="15.75">
      <c r="A14" s="72" t="s">
        <v>125</v>
      </c>
      <c r="B14" s="73"/>
      <c r="C14" s="74"/>
      <c r="D14" s="75">
        <f>SUM(D15:D21)</f>
        <v>634893</v>
      </c>
      <c r="E14" s="75">
        <f>SUM(E15:E21)</f>
        <v>0</v>
      </c>
      <c r="F14" s="75">
        <f>SUM(F15:F21)</f>
        <v>0</v>
      </c>
      <c r="G14" s="75">
        <f>SUM(G15:G21)</f>
        <v>0</v>
      </c>
      <c r="H14" s="75">
        <f>SUM(H15:H21)</f>
        <v>0</v>
      </c>
      <c r="I14" s="75">
        <f>SUM(I15:I21)</f>
        <v>165250</v>
      </c>
      <c r="J14" s="75">
        <f>SUM(J15:J21)</f>
        <v>0</v>
      </c>
      <c r="K14" s="75">
        <f>SUM(K15:K21)</f>
        <v>0</v>
      </c>
      <c r="L14" s="75">
        <f>SUM(L15:L21)</f>
        <v>0</v>
      </c>
      <c r="M14" s="75">
        <f>SUM(M15:M21)</f>
        <v>0</v>
      </c>
      <c r="N14" s="75">
        <f>SUM(N15:N21)</f>
        <v>0</v>
      </c>
      <c r="O14" s="76">
        <f>SUM(D14:N14)</f>
        <v>800143</v>
      </c>
      <c r="P14" s="77">
        <f>(O14/P$42)</f>
        <v>278.31060869565215</v>
      </c>
      <c r="Q14" s="78"/>
    </row>
    <row r="15" spans="1:134">
      <c r="A15" s="66"/>
      <c r="B15" s="67">
        <v>334.1</v>
      </c>
      <c r="C15" s="68" t="s">
        <v>105</v>
      </c>
      <c r="D15" s="69">
        <v>308081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21" si="2">SUM(D15:N15)</f>
        <v>308081</v>
      </c>
      <c r="P15" s="70">
        <f>(O15/P$42)</f>
        <v>107.15860869565218</v>
      </c>
      <c r="Q15" s="71"/>
    </row>
    <row r="16" spans="1:134">
      <c r="A16" s="66"/>
      <c r="B16" s="67">
        <v>334.39</v>
      </c>
      <c r="C16" s="68" t="s">
        <v>19</v>
      </c>
      <c r="D16" s="69">
        <v>38709</v>
      </c>
      <c r="E16" s="69">
        <v>0</v>
      </c>
      <c r="F16" s="69">
        <v>0</v>
      </c>
      <c r="G16" s="69">
        <v>0</v>
      </c>
      <c r="H16" s="69">
        <v>0</v>
      </c>
      <c r="I16" s="69">
        <v>165250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2"/>
        <v>203959</v>
      </c>
      <c r="P16" s="70">
        <f>(O16/P$42)</f>
        <v>70.942260869565217</v>
      </c>
      <c r="Q16" s="71"/>
    </row>
    <row r="17" spans="1:17">
      <c r="A17" s="66"/>
      <c r="B17" s="67">
        <v>334.49</v>
      </c>
      <c r="C17" s="68" t="s">
        <v>20</v>
      </c>
      <c r="D17" s="69">
        <v>8023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2"/>
        <v>8023</v>
      </c>
      <c r="P17" s="70">
        <f>(O17/P$42)</f>
        <v>2.7906086956521738</v>
      </c>
      <c r="Q17" s="71"/>
    </row>
    <row r="18" spans="1:17">
      <c r="A18" s="66"/>
      <c r="B18" s="67">
        <v>335.14</v>
      </c>
      <c r="C18" s="68" t="s">
        <v>73</v>
      </c>
      <c r="D18" s="69">
        <v>602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602</v>
      </c>
      <c r="P18" s="70">
        <f>(O18/P$42)</f>
        <v>0.20939130434782607</v>
      </c>
      <c r="Q18" s="71"/>
    </row>
    <row r="19" spans="1:17">
      <c r="A19" s="66"/>
      <c r="B19" s="67">
        <v>335.15</v>
      </c>
      <c r="C19" s="68" t="s">
        <v>74</v>
      </c>
      <c r="D19" s="69">
        <v>1584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2"/>
        <v>1584</v>
      </c>
      <c r="P19" s="70">
        <f>(O19/P$42)</f>
        <v>0.55095652173913046</v>
      </c>
      <c r="Q19" s="71"/>
    </row>
    <row r="20" spans="1:17">
      <c r="A20" s="66"/>
      <c r="B20" s="67">
        <v>335.18</v>
      </c>
      <c r="C20" s="68" t="s">
        <v>126</v>
      </c>
      <c r="D20" s="69">
        <v>190354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2"/>
        <v>190354</v>
      </c>
      <c r="P20" s="70">
        <f>(O20/P$42)</f>
        <v>66.210086956521735</v>
      </c>
      <c r="Q20" s="71"/>
    </row>
    <row r="21" spans="1:17">
      <c r="A21" s="66"/>
      <c r="B21" s="67">
        <v>335.19</v>
      </c>
      <c r="C21" s="68" t="s">
        <v>127</v>
      </c>
      <c r="D21" s="69">
        <v>87540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2"/>
        <v>87540</v>
      </c>
      <c r="P21" s="70">
        <f>(O21/P$42)</f>
        <v>30.448695652173914</v>
      </c>
      <c r="Q21" s="71"/>
    </row>
    <row r="22" spans="1:17" ht="15.75">
      <c r="A22" s="72" t="s">
        <v>31</v>
      </c>
      <c r="B22" s="73"/>
      <c r="C22" s="74"/>
      <c r="D22" s="75">
        <f>SUM(D23:D27)</f>
        <v>38343</v>
      </c>
      <c r="E22" s="75">
        <f>SUM(E23:E27)</f>
        <v>0</v>
      </c>
      <c r="F22" s="75">
        <f>SUM(F23:F27)</f>
        <v>0</v>
      </c>
      <c r="G22" s="75">
        <f>SUM(G23:G27)</f>
        <v>0</v>
      </c>
      <c r="H22" s="75">
        <f>SUM(H23:H27)</f>
        <v>0</v>
      </c>
      <c r="I22" s="75">
        <f>SUM(I23:I27)</f>
        <v>2383858</v>
      </c>
      <c r="J22" s="75">
        <f>SUM(J23:J27)</f>
        <v>0</v>
      </c>
      <c r="K22" s="75">
        <f>SUM(K23:K27)</f>
        <v>0</v>
      </c>
      <c r="L22" s="75">
        <f>SUM(L23:L27)</f>
        <v>0</v>
      </c>
      <c r="M22" s="75">
        <f>SUM(M23:M27)</f>
        <v>0</v>
      </c>
      <c r="N22" s="75">
        <f>SUM(N23:N27)</f>
        <v>0</v>
      </c>
      <c r="O22" s="75">
        <f>SUM(D22:N22)</f>
        <v>2422201</v>
      </c>
      <c r="P22" s="77">
        <f>(O22/P$42)</f>
        <v>842.50469565217395</v>
      </c>
      <c r="Q22" s="78"/>
    </row>
    <row r="23" spans="1:17">
      <c r="A23" s="66"/>
      <c r="B23" s="67">
        <v>341.9</v>
      </c>
      <c r="C23" s="68" t="s">
        <v>76</v>
      </c>
      <c r="D23" s="69">
        <v>730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ref="O23:O27" si="3">SUM(D23:N23)</f>
        <v>730</v>
      </c>
      <c r="P23" s="70">
        <f>(O23/P$42)</f>
        <v>0.25391304347826088</v>
      </c>
      <c r="Q23" s="71"/>
    </row>
    <row r="24" spans="1:17">
      <c r="A24" s="66"/>
      <c r="B24" s="67">
        <v>342.2</v>
      </c>
      <c r="C24" s="68" t="s">
        <v>35</v>
      </c>
      <c r="D24" s="69">
        <v>35513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3"/>
        <v>35513</v>
      </c>
      <c r="P24" s="70">
        <f>(O24/P$42)</f>
        <v>12.352347826086957</v>
      </c>
      <c r="Q24" s="71"/>
    </row>
    <row r="25" spans="1:17">
      <c r="A25" s="66"/>
      <c r="B25" s="67">
        <v>343.3</v>
      </c>
      <c r="C25" s="68" t="s">
        <v>36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1249754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3"/>
        <v>1249754</v>
      </c>
      <c r="P25" s="70">
        <f>(O25/P$42)</f>
        <v>434.69704347826087</v>
      </c>
      <c r="Q25" s="71"/>
    </row>
    <row r="26" spans="1:17">
      <c r="A26" s="66"/>
      <c r="B26" s="67">
        <v>343.5</v>
      </c>
      <c r="C26" s="68" t="s">
        <v>37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1134104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3"/>
        <v>1134104</v>
      </c>
      <c r="P26" s="70">
        <f>(O26/P$42)</f>
        <v>394.47095652173914</v>
      </c>
      <c r="Q26" s="71"/>
    </row>
    <row r="27" spans="1:17">
      <c r="A27" s="66"/>
      <c r="B27" s="67">
        <v>343.8</v>
      </c>
      <c r="C27" s="68" t="s">
        <v>38</v>
      </c>
      <c r="D27" s="69">
        <v>2100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3"/>
        <v>2100</v>
      </c>
      <c r="P27" s="70">
        <f>(O27/P$42)</f>
        <v>0.73043478260869565</v>
      </c>
      <c r="Q27" s="71"/>
    </row>
    <row r="28" spans="1:17" ht="15.75">
      <c r="A28" s="72" t="s">
        <v>32</v>
      </c>
      <c r="B28" s="73"/>
      <c r="C28" s="74"/>
      <c r="D28" s="75">
        <f>SUM(D29:D29)</f>
        <v>2553</v>
      </c>
      <c r="E28" s="75">
        <f>SUM(E29:E29)</f>
        <v>0</v>
      </c>
      <c r="F28" s="75">
        <f>SUM(F29:F29)</f>
        <v>0</v>
      </c>
      <c r="G28" s="75">
        <f>SUM(G29:G29)</f>
        <v>0</v>
      </c>
      <c r="H28" s="75">
        <f>SUM(H29:H29)</f>
        <v>0</v>
      </c>
      <c r="I28" s="75">
        <f>SUM(I29:I29)</f>
        <v>0</v>
      </c>
      <c r="J28" s="75">
        <f>SUM(J29:J29)</f>
        <v>0</v>
      </c>
      <c r="K28" s="75">
        <f>SUM(K29:K29)</f>
        <v>0</v>
      </c>
      <c r="L28" s="75">
        <f>SUM(L29:L29)</f>
        <v>0</v>
      </c>
      <c r="M28" s="75">
        <f>SUM(M29:M29)</f>
        <v>0</v>
      </c>
      <c r="N28" s="75">
        <f>SUM(N29:N29)</f>
        <v>0</v>
      </c>
      <c r="O28" s="75">
        <f>SUM(D28:N28)</f>
        <v>2553</v>
      </c>
      <c r="P28" s="77">
        <f>(O28/P$42)</f>
        <v>0.88800000000000001</v>
      </c>
      <c r="Q28" s="78"/>
    </row>
    <row r="29" spans="1:17">
      <c r="A29" s="79"/>
      <c r="B29" s="80">
        <v>351.9</v>
      </c>
      <c r="C29" s="81" t="s">
        <v>128</v>
      </c>
      <c r="D29" s="69">
        <v>2553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ref="O29" si="4">SUM(D29:N29)</f>
        <v>2553</v>
      </c>
      <c r="P29" s="70">
        <f>(O29/P$42)</f>
        <v>0.88800000000000001</v>
      </c>
      <c r="Q29" s="71"/>
    </row>
    <row r="30" spans="1:17" ht="15.75">
      <c r="A30" s="72" t="s">
        <v>3</v>
      </c>
      <c r="B30" s="73"/>
      <c r="C30" s="74"/>
      <c r="D30" s="75">
        <f>SUM(D31:D34)</f>
        <v>568596</v>
      </c>
      <c r="E30" s="75">
        <f>SUM(E31:E34)</f>
        <v>15478</v>
      </c>
      <c r="F30" s="75">
        <f>SUM(F31:F34)</f>
        <v>0</v>
      </c>
      <c r="G30" s="75">
        <f>SUM(G31:G34)</f>
        <v>0</v>
      </c>
      <c r="H30" s="75">
        <f>SUM(H31:H34)</f>
        <v>0</v>
      </c>
      <c r="I30" s="75">
        <f>SUM(I31:I34)</f>
        <v>111067</v>
      </c>
      <c r="J30" s="75">
        <f>SUM(J31:J34)</f>
        <v>0</v>
      </c>
      <c r="K30" s="75">
        <f>SUM(K31:K34)</f>
        <v>0</v>
      </c>
      <c r="L30" s="75">
        <f>SUM(L31:L34)</f>
        <v>0</v>
      </c>
      <c r="M30" s="75">
        <f>SUM(M31:M34)</f>
        <v>0</v>
      </c>
      <c r="N30" s="75">
        <f>SUM(N31:N34)</f>
        <v>0</v>
      </c>
      <c r="O30" s="75">
        <f>SUM(D30:N30)</f>
        <v>695141</v>
      </c>
      <c r="P30" s="77">
        <f>(O30/P$42)</f>
        <v>241.78817391304347</v>
      </c>
      <c r="Q30" s="78"/>
    </row>
    <row r="31" spans="1:17">
      <c r="A31" s="66"/>
      <c r="B31" s="67">
        <v>361.1</v>
      </c>
      <c r="C31" s="68" t="s">
        <v>42</v>
      </c>
      <c r="D31" s="69">
        <v>95821</v>
      </c>
      <c r="E31" s="69">
        <v>10662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>SUM(D31:N31)</f>
        <v>106483</v>
      </c>
      <c r="P31" s="70">
        <f>(O31/P$42)</f>
        <v>37.037565217391304</v>
      </c>
      <c r="Q31" s="71"/>
    </row>
    <row r="32" spans="1:17">
      <c r="A32" s="66"/>
      <c r="B32" s="67">
        <v>362</v>
      </c>
      <c r="C32" s="68" t="s">
        <v>43</v>
      </c>
      <c r="D32" s="69">
        <v>79406</v>
      </c>
      <c r="E32" s="69">
        <v>0</v>
      </c>
      <c r="F32" s="69">
        <v>0</v>
      </c>
      <c r="G32" s="69">
        <v>0</v>
      </c>
      <c r="H32" s="69">
        <v>0</v>
      </c>
      <c r="I32" s="69">
        <v>111067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:O39" si="5">SUM(D32:N32)</f>
        <v>190473</v>
      </c>
      <c r="P32" s="70">
        <f>(O32/P$42)</f>
        <v>66.251478260869561</v>
      </c>
      <c r="Q32" s="71"/>
    </row>
    <row r="33" spans="1:120">
      <c r="A33" s="66"/>
      <c r="B33" s="67">
        <v>366</v>
      </c>
      <c r="C33" s="68" t="s">
        <v>44</v>
      </c>
      <c r="D33" s="69">
        <v>375868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5"/>
        <v>375868</v>
      </c>
      <c r="P33" s="70">
        <f>(O33/P$42)</f>
        <v>130.73669565217392</v>
      </c>
      <c r="Q33" s="71"/>
    </row>
    <row r="34" spans="1:120">
      <c r="A34" s="66"/>
      <c r="B34" s="67">
        <v>369.9</v>
      </c>
      <c r="C34" s="68" t="s">
        <v>45</v>
      </c>
      <c r="D34" s="69">
        <v>17501</v>
      </c>
      <c r="E34" s="69">
        <v>4816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5"/>
        <v>22317</v>
      </c>
      <c r="P34" s="70">
        <f>(O34/P$42)</f>
        <v>7.7624347826086959</v>
      </c>
      <c r="Q34" s="71"/>
    </row>
    <row r="35" spans="1:120" ht="15.75">
      <c r="A35" s="72" t="s">
        <v>33</v>
      </c>
      <c r="B35" s="73"/>
      <c r="C35" s="74"/>
      <c r="D35" s="75">
        <f>SUM(D36:D39)</f>
        <v>18500</v>
      </c>
      <c r="E35" s="75">
        <f>SUM(E36:E39)</f>
        <v>166072</v>
      </c>
      <c r="F35" s="75">
        <f>SUM(F36:F39)</f>
        <v>0</v>
      </c>
      <c r="G35" s="75">
        <f>SUM(G36:G39)</f>
        <v>0</v>
      </c>
      <c r="H35" s="75">
        <f>SUM(H36:H39)</f>
        <v>0</v>
      </c>
      <c r="I35" s="75">
        <f>SUM(I36:I39)</f>
        <v>1763177</v>
      </c>
      <c r="J35" s="75">
        <f>SUM(J36:J39)</f>
        <v>0</v>
      </c>
      <c r="K35" s="75">
        <f>SUM(K36:K39)</f>
        <v>0</v>
      </c>
      <c r="L35" s="75">
        <f>SUM(L36:L39)</f>
        <v>0</v>
      </c>
      <c r="M35" s="75">
        <f>SUM(M36:M39)</f>
        <v>0</v>
      </c>
      <c r="N35" s="75">
        <f>SUM(N36:N39)</f>
        <v>0</v>
      </c>
      <c r="O35" s="75">
        <f t="shared" si="5"/>
        <v>1947749</v>
      </c>
      <c r="P35" s="77">
        <f>(O35/P$42)</f>
        <v>677.47791304347822</v>
      </c>
      <c r="Q35" s="71"/>
    </row>
    <row r="36" spans="1:120">
      <c r="A36" s="66"/>
      <c r="B36" s="67">
        <v>381</v>
      </c>
      <c r="C36" s="68" t="s">
        <v>85</v>
      </c>
      <c r="D36" s="69">
        <v>18500</v>
      </c>
      <c r="E36" s="69">
        <v>166072</v>
      </c>
      <c r="F36" s="69">
        <v>0</v>
      </c>
      <c r="G36" s="69">
        <v>0</v>
      </c>
      <c r="H36" s="69">
        <v>0</v>
      </c>
      <c r="I36" s="69">
        <v>35028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5"/>
        <v>219600</v>
      </c>
      <c r="P36" s="70">
        <f>(O36/P$42)</f>
        <v>76.382608695652181</v>
      </c>
      <c r="Q36" s="71"/>
    </row>
    <row r="37" spans="1:120">
      <c r="A37" s="66"/>
      <c r="B37" s="67">
        <v>389.1</v>
      </c>
      <c r="C37" s="68" t="s">
        <v>58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89729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5"/>
        <v>89729</v>
      </c>
      <c r="P37" s="70">
        <f>(O37/P$42)</f>
        <v>31.210086956521739</v>
      </c>
      <c r="Q37" s="71"/>
    </row>
    <row r="38" spans="1:120">
      <c r="A38" s="66"/>
      <c r="B38" s="67">
        <v>389.6</v>
      </c>
      <c r="C38" s="68" t="s">
        <v>47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1402669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5"/>
        <v>1402669</v>
      </c>
      <c r="P38" s="70">
        <f>(O38/P$42)</f>
        <v>487.8848695652174</v>
      </c>
      <c r="Q38" s="71"/>
    </row>
    <row r="39" spans="1:120" ht="15.75" thickBot="1">
      <c r="A39" s="66"/>
      <c r="B39" s="67">
        <v>389.8</v>
      </c>
      <c r="C39" s="68" t="s">
        <v>87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235751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5"/>
        <v>235751</v>
      </c>
      <c r="P39" s="70">
        <f>(O39/P$42)</f>
        <v>82.000347826086951</v>
      </c>
      <c r="Q39" s="71"/>
    </row>
    <row r="40" spans="1:120" ht="16.5" thickBot="1">
      <c r="A40" s="82" t="s">
        <v>39</v>
      </c>
      <c r="B40" s="83"/>
      <c r="C40" s="84"/>
      <c r="D40" s="85">
        <f>SUM(D5,D10,D14,D22,D28,D30,D35)</f>
        <v>2800617</v>
      </c>
      <c r="E40" s="85">
        <f>SUM(E5,E10,E14,E22,E28,E30,E35)</f>
        <v>306865</v>
      </c>
      <c r="F40" s="85">
        <f>SUM(F5,F10,F14,F22,F28,F30,F35)</f>
        <v>0</v>
      </c>
      <c r="G40" s="85">
        <f>SUM(G5,G10,G14,G22,G28,G30,G35)</f>
        <v>0</v>
      </c>
      <c r="H40" s="85">
        <f>SUM(H5,H10,H14,H22,H28,H30,H35)</f>
        <v>0</v>
      </c>
      <c r="I40" s="85">
        <f>SUM(I5,I10,I14,I22,I28,I30,I35)</f>
        <v>4423352</v>
      </c>
      <c r="J40" s="85">
        <f>SUM(J5,J10,J14,J22,J28,J30,J35)</f>
        <v>0</v>
      </c>
      <c r="K40" s="85">
        <f>SUM(K5,K10,K14,K22,K28,K30,K35)</f>
        <v>0</v>
      </c>
      <c r="L40" s="85">
        <f>SUM(L5,L10,L14,L22,L28,L30,L35)</f>
        <v>0</v>
      </c>
      <c r="M40" s="85">
        <f>SUM(M5,M10,M14,M22,M28,M30,M35)</f>
        <v>0</v>
      </c>
      <c r="N40" s="85">
        <f>SUM(N5,N10,N14,N22,N28,N30,N35)</f>
        <v>0</v>
      </c>
      <c r="O40" s="85">
        <f>SUM(D40:N40)</f>
        <v>7530834</v>
      </c>
      <c r="P40" s="86">
        <f>(O40/P$42)</f>
        <v>2619.4205217391304</v>
      </c>
      <c r="Q40" s="64"/>
      <c r="R40" s="87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  <c r="DK40" s="54"/>
      <c r="DL40" s="54"/>
      <c r="DM40" s="54"/>
      <c r="DN40" s="54"/>
      <c r="DO40" s="54"/>
      <c r="DP40" s="54"/>
    </row>
    <row r="41" spans="1:120">
      <c r="A41" s="88"/>
      <c r="B41" s="89"/>
      <c r="C41" s="89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1"/>
    </row>
    <row r="42" spans="1:120">
      <c r="A42" s="92"/>
      <c r="B42" s="93"/>
      <c r="C42" s="93"/>
      <c r="D42" s="94"/>
      <c r="E42" s="94"/>
      <c r="F42" s="94"/>
      <c r="G42" s="94"/>
      <c r="H42" s="94"/>
      <c r="I42" s="94"/>
      <c r="J42" s="94"/>
      <c r="K42" s="94"/>
      <c r="L42" s="94"/>
      <c r="M42" s="97" t="s">
        <v>138</v>
      </c>
      <c r="N42" s="97"/>
      <c r="O42" s="97"/>
      <c r="P42" s="95">
        <v>2875</v>
      </c>
    </row>
    <row r="43" spans="1:120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  <row r="44" spans="1:120" ht="15.75" customHeight="1" thickBot="1">
      <c r="A44" s="101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853363</v>
      </c>
      <c r="E5" s="27">
        <f t="shared" si="0"/>
        <v>194643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1048006</v>
      </c>
      <c r="O5" s="33">
        <f t="shared" ref="O5:O35" si="2">(N5/O$37)</f>
        <v>368.36766256590511</v>
      </c>
      <c r="P5" s="6"/>
    </row>
    <row r="6" spans="1:133">
      <c r="A6" s="12"/>
      <c r="B6" s="25">
        <v>311</v>
      </c>
      <c r="C6" s="20" t="s">
        <v>2</v>
      </c>
      <c r="D6" s="49">
        <v>724352</v>
      </c>
      <c r="E6" s="49">
        <v>194643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918995</v>
      </c>
      <c r="O6" s="50">
        <f t="shared" si="2"/>
        <v>323.02108963093144</v>
      </c>
      <c r="P6" s="9"/>
    </row>
    <row r="7" spans="1:133">
      <c r="A7" s="12"/>
      <c r="B7" s="25">
        <v>312.10000000000002</v>
      </c>
      <c r="C7" s="20" t="s">
        <v>10</v>
      </c>
      <c r="D7" s="49">
        <v>25162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25162</v>
      </c>
      <c r="O7" s="50">
        <f t="shared" si="2"/>
        <v>8.8442882249560633</v>
      </c>
      <c r="P7" s="9"/>
    </row>
    <row r="8" spans="1:133">
      <c r="A8" s="12"/>
      <c r="B8" s="25">
        <v>314.89999999999998</v>
      </c>
      <c r="C8" s="20" t="s">
        <v>11</v>
      </c>
      <c r="D8" s="49">
        <v>56461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56461</v>
      </c>
      <c r="O8" s="50">
        <f t="shared" si="2"/>
        <v>19.845694200351495</v>
      </c>
      <c r="P8" s="9"/>
    </row>
    <row r="9" spans="1:133">
      <c r="A9" s="12"/>
      <c r="B9" s="25">
        <v>315</v>
      </c>
      <c r="C9" s="20" t="s">
        <v>69</v>
      </c>
      <c r="D9" s="49">
        <v>47388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47388</v>
      </c>
      <c r="O9" s="50">
        <f t="shared" si="2"/>
        <v>16.656590509666081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111031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111031</v>
      </c>
      <c r="O10" s="48">
        <f t="shared" si="2"/>
        <v>39.026713532513178</v>
      </c>
      <c r="P10" s="10"/>
    </row>
    <row r="11" spans="1:133">
      <c r="A11" s="12"/>
      <c r="B11" s="25">
        <v>323.10000000000002</v>
      </c>
      <c r="C11" s="20" t="s">
        <v>14</v>
      </c>
      <c r="D11" s="49">
        <v>100619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100619</v>
      </c>
      <c r="O11" s="50">
        <f t="shared" si="2"/>
        <v>35.366959578207378</v>
      </c>
      <c r="P11" s="9"/>
    </row>
    <row r="12" spans="1:133">
      <c r="A12" s="12"/>
      <c r="B12" s="25">
        <v>329</v>
      </c>
      <c r="C12" s="20" t="s">
        <v>15</v>
      </c>
      <c r="D12" s="49">
        <v>10412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10412</v>
      </c>
      <c r="O12" s="50">
        <f t="shared" si="2"/>
        <v>3.6597539543057995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SUM(D14:D20)</f>
        <v>210370</v>
      </c>
      <c r="E13" s="32">
        <f t="shared" si="4"/>
        <v>0</v>
      </c>
      <c r="F13" s="32">
        <f t="shared" si="4"/>
        <v>0</v>
      </c>
      <c r="G13" s="32">
        <f t="shared" si="4"/>
        <v>5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210375</v>
      </c>
      <c r="O13" s="48">
        <f t="shared" si="2"/>
        <v>73.94551845342707</v>
      </c>
      <c r="P13" s="10"/>
    </row>
    <row r="14" spans="1:133">
      <c r="A14" s="12"/>
      <c r="B14" s="25">
        <v>331.39</v>
      </c>
      <c r="C14" s="20" t="s">
        <v>90</v>
      </c>
      <c r="D14" s="49">
        <v>70000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70000</v>
      </c>
      <c r="O14" s="50">
        <f t="shared" si="2"/>
        <v>24.604569420035148</v>
      </c>
      <c r="P14" s="9"/>
    </row>
    <row r="15" spans="1:133">
      <c r="A15" s="12"/>
      <c r="B15" s="25">
        <v>334.49</v>
      </c>
      <c r="C15" s="20" t="s">
        <v>20</v>
      </c>
      <c r="D15" s="49">
        <v>6149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6149</v>
      </c>
      <c r="O15" s="50">
        <f t="shared" si="2"/>
        <v>2.1613356766256588</v>
      </c>
      <c r="P15" s="9"/>
    </row>
    <row r="16" spans="1:133">
      <c r="A16" s="12"/>
      <c r="B16" s="25">
        <v>335.12</v>
      </c>
      <c r="C16" s="20" t="s">
        <v>72</v>
      </c>
      <c r="D16" s="49">
        <v>46507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1"/>
        <v>46507</v>
      </c>
      <c r="O16" s="50">
        <f t="shared" si="2"/>
        <v>16.346924428822497</v>
      </c>
      <c r="P16" s="9"/>
    </row>
    <row r="17" spans="1:16">
      <c r="A17" s="12"/>
      <c r="B17" s="25">
        <v>335.14</v>
      </c>
      <c r="C17" s="20" t="s">
        <v>73</v>
      </c>
      <c r="D17" s="49">
        <v>137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137</v>
      </c>
      <c r="O17" s="50">
        <f t="shared" si="2"/>
        <v>4.8154657293497362E-2</v>
      </c>
      <c r="P17" s="9"/>
    </row>
    <row r="18" spans="1:16">
      <c r="A18" s="12"/>
      <c r="B18" s="25">
        <v>335.15</v>
      </c>
      <c r="C18" s="20" t="s">
        <v>74</v>
      </c>
      <c r="D18" s="49">
        <v>1506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1"/>
        <v>1506</v>
      </c>
      <c r="O18" s="50">
        <f t="shared" si="2"/>
        <v>0.52934973637961336</v>
      </c>
      <c r="P18" s="9"/>
    </row>
    <row r="19" spans="1:16">
      <c r="A19" s="12"/>
      <c r="B19" s="25">
        <v>335.18</v>
      </c>
      <c r="C19" s="20" t="s">
        <v>75</v>
      </c>
      <c r="D19" s="49">
        <v>86071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1"/>
        <v>86071</v>
      </c>
      <c r="O19" s="50">
        <f t="shared" si="2"/>
        <v>30.253427065026361</v>
      </c>
      <c r="P19" s="9"/>
    </row>
    <row r="20" spans="1:16">
      <c r="A20" s="12"/>
      <c r="B20" s="25">
        <v>338</v>
      </c>
      <c r="C20" s="20" t="s">
        <v>91</v>
      </c>
      <c r="D20" s="49">
        <v>0</v>
      </c>
      <c r="E20" s="49">
        <v>0</v>
      </c>
      <c r="F20" s="49">
        <v>0</v>
      </c>
      <c r="G20" s="49">
        <v>5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1"/>
        <v>5</v>
      </c>
      <c r="O20" s="50">
        <f t="shared" si="2"/>
        <v>1.7574692442882249E-3</v>
      </c>
      <c r="P20" s="9"/>
    </row>
    <row r="21" spans="1:16" ht="15.75">
      <c r="A21" s="29" t="s">
        <v>31</v>
      </c>
      <c r="B21" s="30"/>
      <c r="C21" s="31"/>
      <c r="D21" s="32">
        <f t="shared" ref="D21:M21" si="5">SUM(D22:D25)</f>
        <v>24948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1989509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2014457</v>
      </c>
      <c r="O21" s="48">
        <f t="shared" si="2"/>
        <v>708.06924428822492</v>
      </c>
      <c r="P21" s="10"/>
    </row>
    <row r="22" spans="1:16">
      <c r="A22" s="12"/>
      <c r="B22" s="25">
        <v>341.9</v>
      </c>
      <c r="C22" s="20" t="s">
        <v>76</v>
      </c>
      <c r="D22" s="49">
        <v>10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1"/>
        <v>10</v>
      </c>
      <c r="O22" s="50">
        <f t="shared" si="2"/>
        <v>3.5149384885764497E-3</v>
      </c>
      <c r="P22" s="9"/>
    </row>
    <row r="23" spans="1:16">
      <c r="A23" s="12"/>
      <c r="B23" s="25">
        <v>342.2</v>
      </c>
      <c r="C23" s="20" t="s">
        <v>35</v>
      </c>
      <c r="D23" s="49">
        <v>24938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1"/>
        <v>24938</v>
      </c>
      <c r="O23" s="50">
        <f t="shared" si="2"/>
        <v>8.7655536028119503</v>
      </c>
      <c r="P23" s="9"/>
    </row>
    <row r="24" spans="1:16">
      <c r="A24" s="12"/>
      <c r="B24" s="25">
        <v>343.3</v>
      </c>
      <c r="C24" s="20" t="s">
        <v>36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1001230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1"/>
        <v>1001230</v>
      </c>
      <c r="O24" s="50">
        <f t="shared" si="2"/>
        <v>351.9261862917399</v>
      </c>
      <c r="P24" s="9"/>
    </row>
    <row r="25" spans="1:16">
      <c r="A25" s="12"/>
      <c r="B25" s="25">
        <v>343.5</v>
      </c>
      <c r="C25" s="20" t="s">
        <v>37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988279</v>
      </c>
      <c r="J25" s="49">
        <v>0</v>
      </c>
      <c r="K25" s="49">
        <v>0</v>
      </c>
      <c r="L25" s="49">
        <v>0</v>
      </c>
      <c r="M25" s="49">
        <v>0</v>
      </c>
      <c r="N25" s="49">
        <f t="shared" si="1"/>
        <v>988279</v>
      </c>
      <c r="O25" s="50">
        <f t="shared" si="2"/>
        <v>347.37398945518453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SUM(D27:D27)</f>
        <v>3189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3189</v>
      </c>
      <c r="O26" s="48">
        <f t="shared" si="2"/>
        <v>1.1209138840070298</v>
      </c>
      <c r="P26" s="10"/>
    </row>
    <row r="27" spans="1:16">
      <c r="A27" s="13"/>
      <c r="B27" s="41">
        <v>351.9</v>
      </c>
      <c r="C27" s="21" t="s">
        <v>77</v>
      </c>
      <c r="D27" s="49">
        <v>3189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1"/>
        <v>3189</v>
      </c>
      <c r="O27" s="50">
        <f t="shared" si="2"/>
        <v>1.1209138840070298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SUM(D29:D31)</f>
        <v>77470</v>
      </c>
      <c r="E28" s="32">
        <f t="shared" si="7"/>
        <v>861</v>
      </c>
      <c r="F28" s="32">
        <f t="shared" si="7"/>
        <v>0</v>
      </c>
      <c r="G28" s="32">
        <f t="shared" si="7"/>
        <v>162</v>
      </c>
      <c r="H28" s="32">
        <f t="shared" si="7"/>
        <v>0</v>
      </c>
      <c r="I28" s="32">
        <f t="shared" si="7"/>
        <v>66702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145195</v>
      </c>
      <c r="O28" s="48">
        <f t="shared" si="2"/>
        <v>51.035149384885763</v>
      </c>
      <c r="P28" s="10"/>
    </row>
    <row r="29" spans="1:16">
      <c r="A29" s="12"/>
      <c r="B29" s="25">
        <v>361.1</v>
      </c>
      <c r="C29" s="20" t="s">
        <v>42</v>
      </c>
      <c r="D29" s="49">
        <v>4521</v>
      </c>
      <c r="E29" s="49">
        <v>564</v>
      </c>
      <c r="F29" s="49">
        <v>0</v>
      </c>
      <c r="G29" s="49">
        <v>162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1"/>
        <v>5247</v>
      </c>
      <c r="O29" s="50">
        <f t="shared" si="2"/>
        <v>1.8442882249560633</v>
      </c>
      <c r="P29" s="9"/>
    </row>
    <row r="30" spans="1:16">
      <c r="A30" s="12"/>
      <c r="B30" s="25">
        <v>362</v>
      </c>
      <c r="C30" s="20" t="s">
        <v>43</v>
      </c>
      <c r="D30" s="49">
        <v>40006</v>
      </c>
      <c r="E30" s="49">
        <v>0</v>
      </c>
      <c r="F30" s="49">
        <v>0</v>
      </c>
      <c r="G30" s="49">
        <v>0</v>
      </c>
      <c r="H30" s="49">
        <v>0</v>
      </c>
      <c r="I30" s="49">
        <v>22619</v>
      </c>
      <c r="J30" s="49">
        <v>0</v>
      </c>
      <c r="K30" s="49">
        <v>0</v>
      </c>
      <c r="L30" s="49">
        <v>0</v>
      </c>
      <c r="M30" s="49">
        <v>0</v>
      </c>
      <c r="N30" s="49">
        <f t="shared" si="1"/>
        <v>62625</v>
      </c>
      <c r="O30" s="50">
        <f t="shared" si="2"/>
        <v>22.012302284710017</v>
      </c>
      <c r="P30" s="9"/>
    </row>
    <row r="31" spans="1:16">
      <c r="A31" s="12"/>
      <c r="B31" s="25">
        <v>369.9</v>
      </c>
      <c r="C31" s="20" t="s">
        <v>45</v>
      </c>
      <c r="D31" s="49">
        <v>32943</v>
      </c>
      <c r="E31" s="49">
        <v>297</v>
      </c>
      <c r="F31" s="49">
        <v>0</v>
      </c>
      <c r="G31" s="49">
        <v>0</v>
      </c>
      <c r="H31" s="49">
        <v>0</v>
      </c>
      <c r="I31" s="49">
        <v>44083</v>
      </c>
      <c r="J31" s="49">
        <v>0</v>
      </c>
      <c r="K31" s="49">
        <v>0</v>
      </c>
      <c r="L31" s="49">
        <v>0</v>
      </c>
      <c r="M31" s="49">
        <v>0</v>
      </c>
      <c r="N31" s="49">
        <f t="shared" si="1"/>
        <v>77323</v>
      </c>
      <c r="O31" s="50">
        <f t="shared" si="2"/>
        <v>27.178558875219682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SUM(D33:D34)</f>
        <v>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5022780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5022780</v>
      </c>
      <c r="O32" s="48">
        <f t="shared" si="2"/>
        <v>1765.4762741652021</v>
      </c>
      <c r="P32" s="9"/>
    </row>
    <row r="33" spans="1:119">
      <c r="A33" s="12"/>
      <c r="B33" s="25">
        <v>389.1</v>
      </c>
      <c r="C33" s="20" t="s">
        <v>79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22780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1"/>
        <v>22780</v>
      </c>
      <c r="O33" s="50">
        <f t="shared" si="2"/>
        <v>8.0070298769771533</v>
      </c>
      <c r="P33" s="9"/>
    </row>
    <row r="34" spans="1:119" ht="15.75" thickBot="1">
      <c r="A34" s="12"/>
      <c r="B34" s="25">
        <v>389.2</v>
      </c>
      <c r="C34" s="20" t="s">
        <v>80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5000000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1"/>
        <v>5000000</v>
      </c>
      <c r="O34" s="50">
        <f t="shared" si="2"/>
        <v>1757.4692442882249</v>
      </c>
      <c r="P34" s="9"/>
    </row>
    <row r="35" spans="1:119" ht="16.5" thickBot="1">
      <c r="A35" s="14" t="s">
        <v>39</v>
      </c>
      <c r="B35" s="23"/>
      <c r="C35" s="22"/>
      <c r="D35" s="15">
        <f t="shared" ref="D35:M35" si="9">SUM(D5,D10,D13,D21,D26,D28,D32)</f>
        <v>1280371</v>
      </c>
      <c r="E35" s="15">
        <f t="shared" si="9"/>
        <v>195504</v>
      </c>
      <c r="F35" s="15">
        <f t="shared" si="9"/>
        <v>0</v>
      </c>
      <c r="G35" s="15">
        <f t="shared" si="9"/>
        <v>167</v>
      </c>
      <c r="H35" s="15">
        <f t="shared" si="9"/>
        <v>0</v>
      </c>
      <c r="I35" s="15">
        <f t="shared" si="9"/>
        <v>7078991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8555033</v>
      </c>
      <c r="O35" s="40">
        <f t="shared" si="2"/>
        <v>3007.0414762741652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3"/>
      <c r="B37" s="44"/>
      <c r="C37" s="44"/>
      <c r="D37" s="45"/>
      <c r="E37" s="45"/>
      <c r="F37" s="45"/>
      <c r="G37" s="45"/>
      <c r="H37" s="45"/>
      <c r="I37" s="45"/>
      <c r="J37" s="45"/>
      <c r="K37" s="45"/>
      <c r="L37" s="121" t="s">
        <v>92</v>
      </c>
      <c r="M37" s="121"/>
      <c r="N37" s="121"/>
      <c r="O37" s="46">
        <v>2845</v>
      </c>
    </row>
    <row r="38" spans="1:119">
      <c r="A38" s="122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1:119" ht="15.75" customHeight="1" thickBot="1">
      <c r="A39" s="123" t="s">
        <v>65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905103</v>
      </c>
      <c r="E5" s="27">
        <f t="shared" si="0"/>
        <v>170249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1075352</v>
      </c>
      <c r="O5" s="33">
        <f t="shared" ref="O5:O40" si="2">(N5/O$42)</f>
        <v>383.64323938637176</v>
      </c>
      <c r="P5" s="6"/>
    </row>
    <row r="6" spans="1:133">
      <c r="A6" s="12"/>
      <c r="B6" s="25">
        <v>311</v>
      </c>
      <c r="C6" s="20" t="s">
        <v>2</v>
      </c>
      <c r="D6" s="49">
        <v>777358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777358</v>
      </c>
      <c r="O6" s="50">
        <f t="shared" si="2"/>
        <v>277.33071708883341</v>
      </c>
      <c r="P6" s="9"/>
    </row>
    <row r="7" spans="1:133">
      <c r="A7" s="12"/>
      <c r="B7" s="25">
        <v>312.10000000000002</v>
      </c>
      <c r="C7" s="20" t="s">
        <v>10</v>
      </c>
      <c r="D7" s="49">
        <v>24877</v>
      </c>
      <c r="E7" s="49">
        <v>170249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195126</v>
      </c>
      <c r="O7" s="50">
        <f t="shared" si="2"/>
        <v>69.613271494826975</v>
      </c>
      <c r="P7" s="9"/>
    </row>
    <row r="8" spans="1:133">
      <c r="A8" s="12"/>
      <c r="B8" s="25">
        <v>314.89999999999998</v>
      </c>
      <c r="C8" s="20" t="s">
        <v>11</v>
      </c>
      <c r="D8" s="49">
        <v>54610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54610</v>
      </c>
      <c r="O8" s="50">
        <f t="shared" si="2"/>
        <v>19.48269711023903</v>
      </c>
      <c r="P8" s="9"/>
    </row>
    <row r="9" spans="1:133">
      <c r="A9" s="12"/>
      <c r="B9" s="25">
        <v>315</v>
      </c>
      <c r="C9" s="20" t="s">
        <v>69</v>
      </c>
      <c r="D9" s="49">
        <v>48258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48258</v>
      </c>
      <c r="O9" s="50">
        <f t="shared" si="2"/>
        <v>17.216553692472353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94219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94219</v>
      </c>
      <c r="O10" s="48">
        <f t="shared" si="2"/>
        <v>33.613628255440602</v>
      </c>
      <c r="P10" s="10"/>
    </row>
    <row r="11" spans="1:133">
      <c r="A11" s="12"/>
      <c r="B11" s="25">
        <v>323.10000000000002</v>
      </c>
      <c r="C11" s="20" t="s">
        <v>14</v>
      </c>
      <c r="D11" s="49">
        <v>91476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91476</v>
      </c>
      <c r="O11" s="50">
        <f t="shared" si="2"/>
        <v>32.635033892258292</v>
      </c>
      <c r="P11" s="9"/>
    </row>
    <row r="12" spans="1:133">
      <c r="A12" s="12"/>
      <c r="B12" s="25">
        <v>329</v>
      </c>
      <c r="C12" s="20" t="s">
        <v>15</v>
      </c>
      <c r="D12" s="49">
        <v>2743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2743</v>
      </c>
      <c r="O12" s="50">
        <f t="shared" si="2"/>
        <v>0.97859436318230464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SUM(D14:D22)</f>
        <v>362074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362074</v>
      </c>
      <c r="O13" s="48">
        <f t="shared" si="2"/>
        <v>129.17374241883695</v>
      </c>
      <c r="P13" s="10"/>
    </row>
    <row r="14" spans="1:133">
      <c r="A14" s="12"/>
      <c r="B14" s="25">
        <v>331.7</v>
      </c>
      <c r="C14" s="20" t="s">
        <v>18</v>
      </c>
      <c r="D14" s="49">
        <v>25329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25329</v>
      </c>
      <c r="O14" s="50">
        <f t="shared" si="2"/>
        <v>9.0363895825900826</v>
      </c>
      <c r="P14" s="9"/>
    </row>
    <row r="15" spans="1:133">
      <c r="A15" s="12"/>
      <c r="B15" s="25">
        <v>334.39</v>
      </c>
      <c r="C15" s="20" t="s">
        <v>19</v>
      </c>
      <c r="D15" s="49">
        <v>96071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ref="N15:N22" si="5">SUM(D15:M15)</f>
        <v>96071</v>
      </c>
      <c r="O15" s="50">
        <f t="shared" si="2"/>
        <v>34.274348911880125</v>
      </c>
      <c r="P15" s="9"/>
    </row>
    <row r="16" spans="1:133">
      <c r="A16" s="12"/>
      <c r="B16" s="25">
        <v>334.49</v>
      </c>
      <c r="C16" s="20" t="s">
        <v>20</v>
      </c>
      <c r="D16" s="49">
        <v>5080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5"/>
        <v>5080</v>
      </c>
      <c r="O16" s="50">
        <f t="shared" si="2"/>
        <v>1.8123439172315376</v>
      </c>
      <c r="P16" s="9"/>
    </row>
    <row r="17" spans="1:16">
      <c r="A17" s="12"/>
      <c r="B17" s="25">
        <v>334.5</v>
      </c>
      <c r="C17" s="20" t="s">
        <v>70</v>
      </c>
      <c r="D17" s="49">
        <v>48000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48000</v>
      </c>
      <c r="O17" s="50">
        <f t="shared" si="2"/>
        <v>17.124509454156261</v>
      </c>
      <c r="P17" s="9"/>
    </row>
    <row r="18" spans="1:16">
      <c r="A18" s="12"/>
      <c r="B18" s="25">
        <v>334.9</v>
      </c>
      <c r="C18" s="20" t="s">
        <v>71</v>
      </c>
      <c r="D18" s="49">
        <v>50000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50000</v>
      </c>
      <c r="O18" s="50">
        <f t="shared" si="2"/>
        <v>17.838030681412771</v>
      </c>
      <c r="P18" s="9"/>
    </row>
    <row r="19" spans="1:16">
      <c r="A19" s="12"/>
      <c r="B19" s="25">
        <v>335.12</v>
      </c>
      <c r="C19" s="20" t="s">
        <v>72</v>
      </c>
      <c r="D19" s="49">
        <v>46059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46059</v>
      </c>
      <c r="O19" s="50">
        <f t="shared" si="2"/>
        <v>16.432037103103816</v>
      </c>
      <c r="P19" s="9"/>
    </row>
    <row r="20" spans="1:16">
      <c r="A20" s="12"/>
      <c r="B20" s="25">
        <v>335.14</v>
      </c>
      <c r="C20" s="20" t="s">
        <v>73</v>
      </c>
      <c r="D20" s="49">
        <v>185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185</v>
      </c>
      <c r="O20" s="50">
        <f t="shared" si="2"/>
        <v>6.6000713521227258E-2</v>
      </c>
      <c r="P20" s="9"/>
    </row>
    <row r="21" spans="1:16">
      <c r="A21" s="12"/>
      <c r="B21" s="25">
        <v>335.15</v>
      </c>
      <c r="C21" s="20" t="s">
        <v>74</v>
      </c>
      <c r="D21" s="49">
        <v>1397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1397</v>
      </c>
      <c r="O21" s="50">
        <f t="shared" si="2"/>
        <v>0.49839457723867286</v>
      </c>
      <c r="P21" s="9"/>
    </row>
    <row r="22" spans="1:16">
      <c r="A22" s="12"/>
      <c r="B22" s="25">
        <v>335.18</v>
      </c>
      <c r="C22" s="20" t="s">
        <v>75</v>
      </c>
      <c r="D22" s="49">
        <v>89953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89953</v>
      </c>
      <c r="O22" s="50">
        <f t="shared" si="2"/>
        <v>32.091687477702465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SUM(D24:D28)</f>
        <v>23170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1744716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40" si="7">SUM(D23:M23)</f>
        <v>1767886</v>
      </c>
      <c r="O23" s="48">
        <f t="shared" si="2"/>
        <v>630.71209418480203</v>
      </c>
      <c r="P23" s="10"/>
    </row>
    <row r="24" spans="1:16">
      <c r="A24" s="12"/>
      <c r="B24" s="25">
        <v>341.9</v>
      </c>
      <c r="C24" s="20" t="s">
        <v>76</v>
      </c>
      <c r="D24" s="49">
        <v>38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38</v>
      </c>
      <c r="O24" s="50">
        <f t="shared" si="2"/>
        <v>1.3556903317873707E-2</v>
      </c>
      <c r="P24" s="9"/>
    </row>
    <row r="25" spans="1:16">
      <c r="A25" s="12"/>
      <c r="B25" s="25">
        <v>342.2</v>
      </c>
      <c r="C25" s="20" t="s">
        <v>35</v>
      </c>
      <c r="D25" s="49">
        <v>20732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20732</v>
      </c>
      <c r="O25" s="50">
        <f t="shared" si="2"/>
        <v>7.3963610417409917</v>
      </c>
      <c r="P25" s="9"/>
    </row>
    <row r="26" spans="1:16">
      <c r="A26" s="12"/>
      <c r="B26" s="25">
        <v>343.3</v>
      </c>
      <c r="C26" s="20" t="s">
        <v>36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924538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924538</v>
      </c>
      <c r="O26" s="50">
        <f t="shared" si="2"/>
        <v>329.83874420264004</v>
      </c>
      <c r="P26" s="9"/>
    </row>
    <row r="27" spans="1:16">
      <c r="A27" s="12"/>
      <c r="B27" s="25">
        <v>343.5</v>
      </c>
      <c r="C27" s="20" t="s">
        <v>37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820178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820178</v>
      </c>
      <c r="O27" s="50">
        <f t="shared" si="2"/>
        <v>292.60720656439531</v>
      </c>
      <c r="P27" s="9"/>
    </row>
    <row r="28" spans="1:16">
      <c r="A28" s="12"/>
      <c r="B28" s="25">
        <v>343.8</v>
      </c>
      <c r="C28" s="20" t="s">
        <v>38</v>
      </c>
      <c r="D28" s="49">
        <v>2400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2400</v>
      </c>
      <c r="O28" s="50">
        <f t="shared" si="2"/>
        <v>0.85622547270781302</v>
      </c>
      <c r="P28" s="9"/>
    </row>
    <row r="29" spans="1:16" ht="15.75">
      <c r="A29" s="29" t="s">
        <v>32</v>
      </c>
      <c r="B29" s="30"/>
      <c r="C29" s="31"/>
      <c r="D29" s="32">
        <f t="shared" ref="D29:M29" si="8">SUM(D30:D30)</f>
        <v>5998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5998</v>
      </c>
      <c r="O29" s="48">
        <f t="shared" si="2"/>
        <v>2.1398501605422759</v>
      </c>
      <c r="P29" s="10"/>
    </row>
    <row r="30" spans="1:16">
      <c r="A30" s="13"/>
      <c r="B30" s="41">
        <v>351.9</v>
      </c>
      <c r="C30" s="21" t="s">
        <v>77</v>
      </c>
      <c r="D30" s="49">
        <v>5998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5998</v>
      </c>
      <c r="O30" s="50">
        <f t="shared" si="2"/>
        <v>2.1398501605422759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SUM(D32:D36)</f>
        <v>43786</v>
      </c>
      <c r="E31" s="32">
        <f t="shared" si="9"/>
        <v>380</v>
      </c>
      <c r="F31" s="32">
        <f t="shared" si="9"/>
        <v>0</v>
      </c>
      <c r="G31" s="32">
        <f t="shared" si="9"/>
        <v>162</v>
      </c>
      <c r="H31" s="32">
        <f t="shared" si="9"/>
        <v>0</v>
      </c>
      <c r="I31" s="32">
        <f t="shared" si="9"/>
        <v>-20607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7"/>
        <v>23721</v>
      </c>
      <c r="O31" s="48">
        <f t="shared" si="2"/>
        <v>8.4627185158758476</v>
      </c>
      <c r="P31" s="10"/>
    </row>
    <row r="32" spans="1:16">
      <c r="A32" s="12"/>
      <c r="B32" s="25">
        <v>361.1</v>
      </c>
      <c r="C32" s="20" t="s">
        <v>42</v>
      </c>
      <c r="D32" s="49">
        <v>4400</v>
      </c>
      <c r="E32" s="49">
        <v>380</v>
      </c>
      <c r="F32" s="49">
        <v>0</v>
      </c>
      <c r="G32" s="49">
        <v>162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4942</v>
      </c>
      <c r="O32" s="50">
        <f t="shared" si="2"/>
        <v>1.7631109525508384</v>
      </c>
      <c r="P32" s="9"/>
    </row>
    <row r="33" spans="1:119">
      <c r="A33" s="12"/>
      <c r="B33" s="25">
        <v>361.3</v>
      </c>
      <c r="C33" s="20" t="s">
        <v>61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-47103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-47103</v>
      </c>
      <c r="O33" s="50">
        <f t="shared" si="2"/>
        <v>-16.804495183731717</v>
      </c>
      <c r="P33" s="9"/>
    </row>
    <row r="34" spans="1:119">
      <c r="A34" s="12"/>
      <c r="B34" s="25">
        <v>361.4</v>
      </c>
      <c r="C34" s="20" t="s">
        <v>78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-15034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-15034</v>
      </c>
      <c r="O34" s="50">
        <f t="shared" si="2"/>
        <v>-5.3635390652871919</v>
      </c>
      <c r="P34" s="9"/>
    </row>
    <row r="35" spans="1:119">
      <c r="A35" s="12"/>
      <c r="B35" s="25">
        <v>362</v>
      </c>
      <c r="C35" s="20" t="s">
        <v>43</v>
      </c>
      <c r="D35" s="49">
        <v>38863</v>
      </c>
      <c r="E35" s="49">
        <v>0</v>
      </c>
      <c r="F35" s="49">
        <v>0</v>
      </c>
      <c r="G35" s="49">
        <v>0</v>
      </c>
      <c r="H35" s="49">
        <v>0</v>
      </c>
      <c r="I35" s="49">
        <v>22810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61673</v>
      </c>
      <c r="O35" s="50">
        <f t="shared" si="2"/>
        <v>22.002497324295398</v>
      </c>
      <c r="P35" s="9"/>
    </row>
    <row r="36" spans="1:119">
      <c r="A36" s="12"/>
      <c r="B36" s="25">
        <v>369.9</v>
      </c>
      <c r="C36" s="20" t="s">
        <v>45</v>
      </c>
      <c r="D36" s="49">
        <v>523</v>
      </c>
      <c r="E36" s="49">
        <v>0</v>
      </c>
      <c r="F36" s="49">
        <v>0</v>
      </c>
      <c r="G36" s="49">
        <v>0</v>
      </c>
      <c r="H36" s="49">
        <v>0</v>
      </c>
      <c r="I36" s="49">
        <v>18720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19243</v>
      </c>
      <c r="O36" s="50">
        <f t="shared" si="2"/>
        <v>6.8651444880485197</v>
      </c>
      <c r="P36" s="9"/>
    </row>
    <row r="37" spans="1:119" ht="15.75">
      <c r="A37" s="29" t="s">
        <v>33</v>
      </c>
      <c r="B37" s="30"/>
      <c r="C37" s="31"/>
      <c r="D37" s="32">
        <f t="shared" ref="D37:M37" si="10">SUM(D38:D39)</f>
        <v>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6014633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7"/>
        <v>6014633</v>
      </c>
      <c r="O37" s="48">
        <f t="shared" si="2"/>
        <v>2145.784159828755</v>
      </c>
      <c r="P37" s="9"/>
    </row>
    <row r="38" spans="1:119">
      <c r="A38" s="12"/>
      <c r="B38" s="25">
        <v>389.1</v>
      </c>
      <c r="C38" s="20" t="s">
        <v>79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89803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89803</v>
      </c>
      <c r="O38" s="50">
        <f t="shared" si="2"/>
        <v>32.038173385658226</v>
      </c>
      <c r="P38" s="9"/>
    </row>
    <row r="39" spans="1:119" ht="15.75" thickBot="1">
      <c r="A39" s="12"/>
      <c r="B39" s="25">
        <v>389.2</v>
      </c>
      <c r="C39" s="20" t="s">
        <v>80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5924830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5924830</v>
      </c>
      <c r="O39" s="50">
        <f t="shared" si="2"/>
        <v>2113.7459864430966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1">SUM(D5,D10,D13,D23,D29,D31,D37)</f>
        <v>1434350</v>
      </c>
      <c r="E40" s="15">
        <f t="shared" si="11"/>
        <v>170629</v>
      </c>
      <c r="F40" s="15">
        <f t="shared" si="11"/>
        <v>0</v>
      </c>
      <c r="G40" s="15">
        <f t="shared" si="11"/>
        <v>162</v>
      </c>
      <c r="H40" s="15">
        <f t="shared" si="11"/>
        <v>0</v>
      </c>
      <c r="I40" s="15">
        <f t="shared" si="11"/>
        <v>7738742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7"/>
        <v>9343883</v>
      </c>
      <c r="O40" s="40">
        <f t="shared" si="2"/>
        <v>3333.5294327506244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121" t="s">
        <v>81</v>
      </c>
      <c r="M42" s="121"/>
      <c r="N42" s="121"/>
      <c r="O42" s="46">
        <v>2803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1193971</v>
      </c>
      <c r="E5" s="27">
        <f t="shared" si="0"/>
        <v>95277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1289248</v>
      </c>
      <c r="O5" s="33">
        <f t="shared" ref="O5:O40" si="2">(N5/O$42)</f>
        <v>453.48153359127684</v>
      </c>
      <c r="P5" s="6"/>
    </row>
    <row r="6" spans="1:133">
      <c r="A6" s="12"/>
      <c r="B6" s="25">
        <v>311</v>
      </c>
      <c r="C6" s="20" t="s">
        <v>2</v>
      </c>
      <c r="D6" s="49">
        <v>1062664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1062664</v>
      </c>
      <c r="O6" s="50">
        <f t="shared" si="2"/>
        <v>373.78262398874426</v>
      </c>
      <c r="P6" s="9"/>
    </row>
    <row r="7" spans="1:133">
      <c r="A7" s="12"/>
      <c r="B7" s="25">
        <v>312.10000000000002</v>
      </c>
      <c r="C7" s="20" t="s">
        <v>10</v>
      </c>
      <c r="D7" s="49">
        <v>25906</v>
      </c>
      <c r="E7" s="49">
        <v>95277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121183</v>
      </c>
      <c r="O7" s="50">
        <f t="shared" si="2"/>
        <v>42.625043967639819</v>
      </c>
      <c r="P7" s="9"/>
    </row>
    <row r="8" spans="1:133">
      <c r="A8" s="12"/>
      <c r="B8" s="25">
        <v>314.89999999999998</v>
      </c>
      <c r="C8" s="20" t="s">
        <v>11</v>
      </c>
      <c r="D8" s="49">
        <v>53582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53582</v>
      </c>
      <c r="O8" s="50">
        <f t="shared" si="2"/>
        <v>18.846992613436512</v>
      </c>
      <c r="P8" s="9"/>
    </row>
    <row r="9" spans="1:133">
      <c r="A9" s="12"/>
      <c r="B9" s="25">
        <v>315</v>
      </c>
      <c r="C9" s="20" t="s">
        <v>12</v>
      </c>
      <c r="D9" s="49">
        <v>51819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51819</v>
      </c>
      <c r="O9" s="50">
        <f t="shared" si="2"/>
        <v>18.226873021456207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101322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101322</v>
      </c>
      <c r="O10" s="48">
        <f t="shared" si="2"/>
        <v>35.639113612381287</v>
      </c>
      <c r="P10" s="10"/>
    </row>
    <row r="11" spans="1:133">
      <c r="A11" s="12"/>
      <c r="B11" s="25">
        <v>323.10000000000002</v>
      </c>
      <c r="C11" s="20" t="s">
        <v>14</v>
      </c>
      <c r="D11" s="49">
        <v>96004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96004</v>
      </c>
      <c r="O11" s="50">
        <f t="shared" si="2"/>
        <v>33.768554344002816</v>
      </c>
      <c r="P11" s="9"/>
    </row>
    <row r="12" spans="1:133">
      <c r="A12" s="12"/>
      <c r="B12" s="25">
        <v>329</v>
      </c>
      <c r="C12" s="20" t="s">
        <v>15</v>
      </c>
      <c r="D12" s="49">
        <v>5318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5318</v>
      </c>
      <c r="O12" s="50">
        <f t="shared" si="2"/>
        <v>1.8705592683784735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SUM(D14:D21)</f>
        <v>878166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878166</v>
      </c>
      <c r="O13" s="48">
        <f t="shared" si="2"/>
        <v>308.8870911009497</v>
      </c>
      <c r="P13" s="10"/>
    </row>
    <row r="14" spans="1:133">
      <c r="A14" s="12"/>
      <c r="B14" s="25">
        <v>331.7</v>
      </c>
      <c r="C14" s="20" t="s">
        <v>18</v>
      </c>
      <c r="D14" s="49">
        <v>577587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577587</v>
      </c>
      <c r="O14" s="50">
        <f t="shared" si="2"/>
        <v>203.16109743228984</v>
      </c>
      <c r="P14" s="9"/>
    </row>
    <row r="15" spans="1:133">
      <c r="A15" s="12"/>
      <c r="B15" s="25">
        <v>334.39</v>
      </c>
      <c r="C15" s="20" t="s">
        <v>19</v>
      </c>
      <c r="D15" s="49">
        <v>128703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ref="N15:N20" si="5">SUM(D15:M15)</f>
        <v>128703</v>
      </c>
      <c r="O15" s="50">
        <f t="shared" si="2"/>
        <v>45.270137179036226</v>
      </c>
      <c r="P15" s="9"/>
    </row>
    <row r="16" spans="1:133">
      <c r="A16" s="12"/>
      <c r="B16" s="25">
        <v>334.49</v>
      </c>
      <c r="C16" s="20" t="s">
        <v>20</v>
      </c>
      <c r="D16" s="49">
        <v>4606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5"/>
        <v>4606</v>
      </c>
      <c r="O16" s="50">
        <f t="shared" si="2"/>
        <v>1.6201195919803024</v>
      </c>
      <c r="P16" s="9"/>
    </row>
    <row r="17" spans="1:16">
      <c r="A17" s="12"/>
      <c r="B17" s="25">
        <v>335.12</v>
      </c>
      <c r="C17" s="20" t="s">
        <v>22</v>
      </c>
      <c r="D17" s="49">
        <v>41206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41206</v>
      </c>
      <c r="O17" s="50">
        <f t="shared" si="2"/>
        <v>14.493844530425607</v>
      </c>
      <c r="P17" s="9"/>
    </row>
    <row r="18" spans="1:16">
      <c r="A18" s="12"/>
      <c r="B18" s="25">
        <v>335.14</v>
      </c>
      <c r="C18" s="20" t="s">
        <v>23</v>
      </c>
      <c r="D18" s="49">
        <v>149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149</v>
      </c>
      <c r="O18" s="50">
        <f t="shared" si="2"/>
        <v>5.2409426661976788E-2</v>
      </c>
      <c r="P18" s="9"/>
    </row>
    <row r="19" spans="1:16">
      <c r="A19" s="12"/>
      <c r="B19" s="25">
        <v>335.15</v>
      </c>
      <c r="C19" s="20" t="s">
        <v>24</v>
      </c>
      <c r="D19" s="49">
        <v>1407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1407</v>
      </c>
      <c r="O19" s="50">
        <f t="shared" si="2"/>
        <v>0.49489975378121703</v>
      </c>
      <c r="P19" s="9"/>
    </row>
    <row r="20" spans="1:16">
      <c r="A20" s="12"/>
      <c r="B20" s="25">
        <v>335.18</v>
      </c>
      <c r="C20" s="20" t="s">
        <v>25</v>
      </c>
      <c r="D20" s="49">
        <v>87441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87441</v>
      </c>
      <c r="O20" s="50">
        <f t="shared" si="2"/>
        <v>30.756595145972565</v>
      </c>
      <c r="P20" s="9"/>
    </row>
    <row r="21" spans="1:16">
      <c r="A21" s="12"/>
      <c r="B21" s="25">
        <v>337.7</v>
      </c>
      <c r="C21" s="20" t="s">
        <v>26</v>
      </c>
      <c r="D21" s="49">
        <v>37067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ref="N21:N40" si="6">SUM(D21:M21)</f>
        <v>37067</v>
      </c>
      <c r="O21" s="50">
        <f t="shared" si="2"/>
        <v>13.03798804080197</v>
      </c>
      <c r="P21" s="9"/>
    </row>
    <row r="22" spans="1:16" ht="15.75">
      <c r="A22" s="29" t="s">
        <v>31</v>
      </c>
      <c r="B22" s="30"/>
      <c r="C22" s="31"/>
      <c r="D22" s="32">
        <f t="shared" ref="D22:M22" si="7">SUM(D23:D27)</f>
        <v>41794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1714403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1756197</v>
      </c>
      <c r="O22" s="48">
        <f t="shared" si="2"/>
        <v>617.72669715089694</v>
      </c>
      <c r="P22" s="10"/>
    </row>
    <row r="23" spans="1:16">
      <c r="A23" s="12"/>
      <c r="B23" s="25">
        <v>341.9</v>
      </c>
      <c r="C23" s="20" t="s">
        <v>34</v>
      </c>
      <c r="D23" s="49">
        <v>89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89</v>
      </c>
      <c r="O23" s="50">
        <f t="shared" si="2"/>
        <v>3.1304959549771368E-2</v>
      </c>
      <c r="P23" s="9"/>
    </row>
    <row r="24" spans="1:16">
      <c r="A24" s="12"/>
      <c r="B24" s="25">
        <v>342.2</v>
      </c>
      <c r="C24" s="20" t="s">
        <v>35</v>
      </c>
      <c r="D24" s="49">
        <v>40205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40205</v>
      </c>
      <c r="O24" s="50">
        <f t="shared" si="2"/>
        <v>14.141751670770313</v>
      </c>
      <c r="P24" s="9"/>
    </row>
    <row r="25" spans="1:16">
      <c r="A25" s="12"/>
      <c r="B25" s="25">
        <v>343.3</v>
      </c>
      <c r="C25" s="20" t="s">
        <v>36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834096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834096</v>
      </c>
      <c r="O25" s="50">
        <f t="shared" si="2"/>
        <v>293.38586000703481</v>
      </c>
      <c r="P25" s="9"/>
    </row>
    <row r="26" spans="1:16">
      <c r="A26" s="12"/>
      <c r="B26" s="25">
        <v>343.5</v>
      </c>
      <c r="C26" s="20" t="s">
        <v>37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880307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880307</v>
      </c>
      <c r="O26" s="50">
        <f t="shared" si="2"/>
        <v>309.64016883573692</v>
      </c>
      <c r="P26" s="9"/>
    </row>
    <row r="27" spans="1:16">
      <c r="A27" s="12"/>
      <c r="B27" s="25">
        <v>343.8</v>
      </c>
      <c r="C27" s="20" t="s">
        <v>38</v>
      </c>
      <c r="D27" s="49">
        <v>1500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1500</v>
      </c>
      <c r="O27" s="50">
        <f t="shared" si="2"/>
        <v>0.5276116778051354</v>
      </c>
      <c r="P27" s="9"/>
    </row>
    <row r="28" spans="1:16" ht="15.75">
      <c r="A28" s="29" t="s">
        <v>32</v>
      </c>
      <c r="B28" s="30"/>
      <c r="C28" s="31"/>
      <c r="D28" s="32">
        <f t="shared" ref="D28:M28" si="8">SUM(D29:D29)</f>
        <v>5658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6"/>
        <v>5658</v>
      </c>
      <c r="O28" s="48">
        <f t="shared" si="2"/>
        <v>1.9901512486809707</v>
      </c>
      <c r="P28" s="10"/>
    </row>
    <row r="29" spans="1:16">
      <c r="A29" s="13"/>
      <c r="B29" s="41">
        <v>351.9</v>
      </c>
      <c r="C29" s="21" t="s">
        <v>41</v>
      </c>
      <c r="D29" s="49">
        <v>5658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5658</v>
      </c>
      <c r="O29" s="50">
        <f t="shared" si="2"/>
        <v>1.9901512486809707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SUM(D31:D36)</f>
        <v>94123</v>
      </c>
      <c r="E30" s="32">
        <f t="shared" si="9"/>
        <v>37323</v>
      </c>
      <c r="F30" s="32">
        <f t="shared" si="9"/>
        <v>0</v>
      </c>
      <c r="G30" s="32">
        <f t="shared" si="9"/>
        <v>236</v>
      </c>
      <c r="H30" s="32">
        <f t="shared" si="9"/>
        <v>0</v>
      </c>
      <c r="I30" s="32">
        <f t="shared" si="9"/>
        <v>-40464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6"/>
        <v>91218</v>
      </c>
      <c r="O30" s="48">
        <f t="shared" si="2"/>
        <v>32.085121350685895</v>
      </c>
      <c r="P30" s="10"/>
    </row>
    <row r="31" spans="1:16">
      <c r="A31" s="12"/>
      <c r="B31" s="25">
        <v>361.1</v>
      </c>
      <c r="C31" s="20" t="s">
        <v>42</v>
      </c>
      <c r="D31" s="49">
        <v>6537</v>
      </c>
      <c r="E31" s="49">
        <v>256</v>
      </c>
      <c r="F31" s="49">
        <v>0</v>
      </c>
      <c r="G31" s="49">
        <v>236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7029</v>
      </c>
      <c r="O31" s="50">
        <f t="shared" si="2"/>
        <v>2.4723883221948646</v>
      </c>
      <c r="P31" s="9"/>
    </row>
    <row r="32" spans="1:16">
      <c r="A32" s="12"/>
      <c r="B32" s="25">
        <v>361.3</v>
      </c>
      <c r="C32" s="20" t="s">
        <v>61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-51624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-51624</v>
      </c>
      <c r="O32" s="50">
        <f t="shared" si="2"/>
        <v>-18.15828350334154</v>
      </c>
      <c r="P32" s="9"/>
    </row>
    <row r="33" spans="1:119">
      <c r="A33" s="12"/>
      <c r="B33" s="25">
        <v>361.4</v>
      </c>
      <c r="C33" s="20" t="s">
        <v>62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-3095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-3095</v>
      </c>
      <c r="O33" s="50">
        <f t="shared" si="2"/>
        <v>-1.0886387618712627</v>
      </c>
      <c r="P33" s="9"/>
    </row>
    <row r="34" spans="1:119">
      <c r="A34" s="12"/>
      <c r="B34" s="25">
        <v>362</v>
      </c>
      <c r="C34" s="20" t="s">
        <v>43</v>
      </c>
      <c r="D34" s="49">
        <v>44580</v>
      </c>
      <c r="E34" s="49">
        <v>0</v>
      </c>
      <c r="F34" s="49">
        <v>0</v>
      </c>
      <c r="G34" s="49">
        <v>0</v>
      </c>
      <c r="H34" s="49">
        <v>0</v>
      </c>
      <c r="I34" s="49">
        <v>13771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58351</v>
      </c>
      <c r="O34" s="50">
        <f t="shared" si="2"/>
        <v>20.524446007738305</v>
      </c>
      <c r="P34" s="9"/>
    </row>
    <row r="35" spans="1:119">
      <c r="A35" s="12"/>
      <c r="B35" s="25">
        <v>366</v>
      </c>
      <c r="C35" s="20" t="s">
        <v>44</v>
      </c>
      <c r="D35" s="49">
        <v>0</v>
      </c>
      <c r="E35" s="49">
        <v>37067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37067</v>
      </c>
      <c r="O35" s="50">
        <f t="shared" si="2"/>
        <v>13.03798804080197</v>
      </c>
      <c r="P35" s="9"/>
    </row>
    <row r="36" spans="1:119">
      <c r="A36" s="12"/>
      <c r="B36" s="25">
        <v>369.9</v>
      </c>
      <c r="C36" s="20" t="s">
        <v>45</v>
      </c>
      <c r="D36" s="49">
        <v>43006</v>
      </c>
      <c r="E36" s="49">
        <v>0</v>
      </c>
      <c r="F36" s="49">
        <v>0</v>
      </c>
      <c r="G36" s="49">
        <v>0</v>
      </c>
      <c r="H36" s="49">
        <v>0</v>
      </c>
      <c r="I36" s="49">
        <v>484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43490</v>
      </c>
      <c r="O36" s="50">
        <f t="shared" si="2"/>
        <v>15.297221245163559</v>
      </c>
      <c r="P36" s="9"/>
    </row>
    <row r="37" spans="1:119" ht="15.75">
      <c r="A37" s="29" t="s">
        <v>33</v>
      </c>
      <c r="B37" s="30"/>
      <c r="C37" s="31"/>
      <c r="D37" s="32">
        <f t="shared" ref="D37:M37" si="10">SUM(D38:D39)</f>
        <v>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88890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6"/>
        <v>88890</v>
      </c>
      <c r="O37" s="48">
        <f t="shared" si="2"/>
        <v>31.266268026732327</v>
      </c>
      <c r="P37" s="9"/>
    </row>
    <row r="38" spans="1:119">
      <c r="A38" s="12"/>
      <c r="B38" s="25">
        <v>389.1</v>
      </c>
      <c r="C38" s="20" t="s">
        <v>58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78797</v>
      </c>
      <c r="J38" s="49">
        <v>0</v>
      </c>
      <c r="K38" s="49">
        <v>0</v>
      </c>
      <c r="L38" s="49">
        <v>0</v>
      </c>
      <c r="M38" s="49">
        <v>0</v>
      </c>
      <c r="N38" s="49">
        <f t="shared" si="6"/>
        <v>78797</v>
      </c>
      <c r="O38" s="50">
        <f t="shared" si="2"/>
        <v>27.716144917340838</v>
      </c>
      <c r="P38" s="9"/>
    </row>
    <row r="39" spans="1:119" ht="15.75" thickBot="1">
      <c r="A39" s="12"/>
      <c r="B39" s="25">
        <v>389.2</v>
      </c>
      <c r="C39" s="20" t="s">
        <v>46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10093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10093</v>
      </c>
      <c r="O39" s="50">
        <f t="shared" si="2"/>
        <v>3.550123109391488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1">SUM(D5,D10,D13,D22,D28,D30,D37)</f>
        <v>2315034</v>
      </c>
      <c r="E40" s="15">
        <f t="shared" si="11"/>
        <v>132600</v>
      </c>
      <c r="F40" s="15">
        <f t="shared" si="11"/>
        <v>0</v>
      </c>
      <c r="G40" s="15">
        <f t="shared" si="11"/>
        <v>236</v>
      </c>
      <c r="H40" s="15">
        <f t="shared" si="11"/>
        <v>0</v>
      </c>
      <c r="I40" s="15">
        <f t="shared" si="11"/>
        <v>1762829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6"/>
        <v>4210699</v>
      </c>
      <c r="O40" s="40">
        <f t="shared" si="2"/>
        <v>1481.075976081604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121" t="s">
        <v>67</v>
      </c>
      <c r="M42" s="121"/>
      <c r="N42" s="121"/>
      <c r="O42" s="46">
        <v>2843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1283636</v>
      </c>
      <c r="E5" s="27">
        <f t="shared" si="0"/>
        <v>94179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1377815</v>
      </c>
      <c r="O5" s="33">
        <f t="shared" ref="O5:O41" si="2">(N5/O$43)</f>
        <v>503.40336134453781</v>
      </c>
      <c r="P5" s="6"/>
    </row>
    <row r="6" spans="1:133">
      <c r="A6" s="12"/>
      <c r="B6" s="25">
        <v>311</v>
      </c>
      <c r="C6" s="20" t="s">
        <v>2</v>
      </c>
      <c r="D6" s="49">
        <v>1147488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1147488</v>
      </c>
      <c r="O6" s="50">
        <f t="shared" si="2"/>
        <v>419.25027402265255</v>
      </c>
      <c r="P6" s="9"/>
    </row>
    <row r="7" spans="1:133">
      <c r="A7" s="12"/>
      <c r="B7" s="25">
        <v>312.10000000000002</v>
      </c>
      <c r="C7" s="20" t="s">
        <v>10</v>
      </c>
      <c r="D7" s="49">
        <v>27029</v>
      </c>
      <c r="E7" s="49">
        <v>94179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121208</v>
      </c>
      <c r="O7" s="50">
        <f t="shared" si="2"/>
        <v>44.284983558640846</v>
      </c>
      <c r="P7" s="9"/>
    </row>
    <row r="8" spans="1:133">
      <c r="A8" s="12"/>
      <c r="B8" s="25">
        <v>314.89999999999998</v>
      </c>
      <c r="C8" s="20" t="s">
        <v>11</v>
      </c>
      <c r="D8" s="49">
        <v>50645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50645</v>
      </c>
      <c r="O8" s="50">
        <f t="shared" si="2"/>
        <v>18.503836317135551</v>
      </c>
      <c r="P8" s="9"/>
    </row>
    <row r="9" spans="1:133">
      <c r="A9" s="12"/>
      <c r="B9" s="25">
        <v>315</v>
      </c>
      <c r="C9" s="20" t="s">
        <v>12</v>
      </c>
      <c r="D9" s="49">
        <v>58474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58474</v>
      </c>
      <c r="O9" s="50">
        <f t="shared" si="2"/>
        <v>21.36426744610888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123537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123537</v>
      </c>
      <c r="O10" s="48">
        <f t="shared" si="2"/>
        <v>45.135915235659482</v>
      </c>
      <c r="P10" s="10"/>
    </row>
    <row r="11" spans="1:133">
      <c r="A11" s="12"/>
      <c r="B11" s="25">
        <v>323.10000000000002</v>
      </c>
      <c r="C11" s="20" t="s">
        <v>14</v>
      </c>
      <c r="D11" s="49">
        <v>107971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107971</v>
      </c>
      <c r="O11" s="50">
        <f t="shared" si="2"/>
        <v>39.448666423090977</v>
      </c>
      <c r="P11" s="9"/>
    </row>
    <row r="12" spans="1:133">
      <c r="A12" s="12"/>
      <c r="B12" s="25">
        <v>329</v>
      </c>
      <c r="C12" s="20" t="s">
        <v>15</v>
      </c>
      <c r="D12" s="49">
        <v>15566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15566</v>
      </c>
      <c r="O12" s="50">
        <f t="shared" si="2"/>
        <v>5.6872488125685052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SUM(D14:D20)</f>
        <v>424525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424525</v>
      </c>
      <c r="O13" s="48">
        <f t="shared" si="2"/>
        <v>155.10595542564852</v>
      </c>
      <c r="P13" s="10"/>
    </row>
    <row r="14" spans="1:133">
      <c r="A14" s="12"/>
      <c r="B14" s="25">
        <v>331.7</v>
      </c>
      <c r="C14" s="20" t="s">
        <v>18</v>
      </c>
      <c r="D14" s="49">
        <v>32085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32085</v>
      </c>
      <c r="O14" s="50">
        <f t="shared" si="2"/>
        <v>11.722689075630251</v>
      </c>
      <c r="P14" s="9"/>
    </row>
    <row r="15" spans="1:133">
      <c r="A15" s="12"/>
      <c r="B15" s="25">
        <v>334.39</v>
      </c>
      <c r="C15" s="20" t="s">
        <v>19</v>
      </c>
      <c r="D15" s="49">
        <v>62400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ref="N15:N20" si="5">SUM(D15:M15)</f>
        <v>62400</v>
      </c>
      <c r="O15" s="50">
        <f t="shared" si="2"/>
        <v>22.798684691267812</v>
      </c>
      <c r="P15" s="9"/>
    </row>
    <row r="16" spans="1:133">
      <c r="A16" s="12"/>
      <c r="B16" s="25">
        <v>334.49</v>
      </c>
      <c r="C16" s="20" t="s">
        <v>20</v>
      </c>
      <c r="D16" s="49">
        <v>206250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5"/>
        <v>206250</v>
      </c>
      <c r="O16" s="50">
        <f t="shared" si="2"/>
        <v>75.356229448301065</v>
      </c>
      <c r="P16" s="9"/>
    </row>
    <row r="17" spans="1:16">
      <c r="A17" s="12"/>
      <c r="B17" s="25">
        <v>335.12</v>
      </c>
      <c r="C17" s="20" t="s">
        <v>22</v>
      </c>
      <c r="D17" s="49">
        <v>45131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45131</v>
      </c>
      <c r="O17" s="50">
        <f t="shared" si="2"/>
        <v>16.489221775666788</v>
      </c>
      <c r="P17" s="9"/>
    </row>
    <row r="18" spans="1:16">
      <c r="A18" s="12"/>
      <c r="B18" s="25">
        <v>335.14</v>
      </c>
      <c r="C18" s="20" t="s">
        <v>23</v>
      </c>
      <c r="D18" s="49">
        <v>149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149</v>
      </c>
      <c r="O18" s="50">
        <f t="shared" si="2"/>
        <v>5.443916697113628E-2</v>
      </c>
      <c r="P18" s="9"/>
    </row>
    <row r="19" spans="1:16">
      <c r="A19" s="12"/>
      <c r="B19" s="25">
        <v>335.15</v>
      </c>
      <c r="C19" s="20" t="s">
        <v>24</v>
      </c>
      <c r="D19" s="49">
        <v>1477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1477</v>
      </c>
      <c r="O19" s="50">
        <f t="shared" si="2"/>
        <v>0.53964194373401531</v>
      </c>
      <c r="P19" s="9"/>
    </row>
    <row r="20" spans="1:16">
      <c r="A20" s="12"/>
      <c r="B20" s="25">
        <v>335.18</v>
      </c>
      <c r="C20" s="20" t="s">
        <v>25</v>
      </c>
      <c r="D20" s="49">
        <v>77033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77033</v>
      </c>
      <c r="O20" s="50">
        <f t="shared" si="2"/>
        <v>28.145049324077458</v>
      </c>
      <c r="P20" s="9"/>
    </row>
    <row r="21" spans="1:16" ht="15.75">
      <c r="A21" s="29" t="s">
        <v>31</v>
      </c>
      <c r="B21" s="30"/>
      <c r="C21" s="31"/>
      <c r="D21" s="32">
        <f t="shared" ref="D21:M21" si="6">SUM(D22:D26)</f>
        <v>38478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2205232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ref="N21:N41" si="7">SUM(D21:M21)</f>
        <v>2243710</v>
      </c>
      <c r="O21" s="48">
        <f t="shared" si="2"/>
        <v>819.76982097186703</v>
      </c>
      <c r="P21" s="10"/>
    </row>
    <row r="22" spans="1:16">
      <c r="A22" s="12"/>
      <c r="B22" s="25">
        <v>341.9</v>
      </c>
      <c r="C22" s="20" t="s">
        <v>34</v>
      </c>
      <c r="D22" s="49">
        <v>258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7"/>
        <v>258</v>
      </c>
      <c r="O22" s="50">
        <f t="shared" si="2"/>
        <v>9.4263792473511146E-2</v>
      </c>
      <c r="P22" s="9"/>
    </row>
    <row r="23" spans="1:16">
      <c r="A23" s="12"/>
      <c r="B23" s="25">
        <v>342.2</v>
      </c>
      <c r="C23" s="20" t="s">
        <v>35</v>
      </c>
      <c r="D23" s="49">
        <v>35920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7"/>
        <v>35920</v>
      </c>
      <c r="O23" s="50">
        <f t="shared" si="2"/>
        <v>13.123858238947752</v>
      </c>
      <c r="P23" s="9"/>
    </row>
    <row r="24" spans="1:16">
      <c r="A24" s="12"/>
      <c r="B24" s="25">
        <v>343.3</v>
      </c>
      <c r="C24" s="20" t="s">
        <v>36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1016942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1016942</v>
      </c>
      <c r="O24" s="50">
        <f t="shared" si="2"/>
        <v>371.55352575812935</v>
      </c>
      <c r="P24" s="9"/>
    </row>
    <row r="25" spans="1:16">
      <c r="A25" s="12"/>
      <c r="B25" s="25">
        <v>343.5</v>
      </c>
      <c r="C25" s="20" t="s">
        <v>37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1188290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1188290</v>
      </c>
      <c r="O25" s="50">
        <f t="shared" si="2"/>
        <v>434.15783704786264</v>
      </c>
      <c r="P25" s="9"/>
    </row>
    <row r="26" spans="1:16">
      <c r="A26" s="12"/>
      <c r="B26" s="25">
        <v>343.8</v>
      </c>
      <c r="C26" s="20" t="s">
        <v>38</v>
      </c>
      <c r="D26" s="49">
        <v>2300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2300</v>
      </c>
      <c r="O26" s="50">
        <f t="shared" si="2"/>
        <v>0.84033613445378152</v>
      </c>
      <c r="P26" s="9"/>
    </row>
    <row r="27" spans="1:16" ht="15.75">
      <c r="A27" s="29" t="s">
        <v>32</v>
      </c>
      <c r="B27" s="30"/>
      <c r="C27" s="31"/>
      <c r="D27" s="32">
        <f t="shared" ref="D27:M27" si="8">SUM(D28:D28)</f>
        <v>3978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3978</v>
      </c>
      <c r="O27" s="48">
        <f t="shared" si="2"/>
        <v>1.4534161490683231</v>
      </c>
      <c r="P27" s="10"/>
    </row>
    <row r="28" spans="1:16">
      <c r="A28" s="13"/>
      <c r="B28" s="41">
        <v>351.9</v>
      </c>
      <c r="C28" s="21" t="s">
        <v>41</v>
      </c>
      <c r="D28" s="49">
        <v>3978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3978</v>
      </c>
      <c r="O28" s="50">
        <f t="shared" si="2"/>
        <v>1.4534161490683231</v>
      </c>
      <c r="P28" s="9"/>
    </row>
    <row r="29" spans="1:16" ht="15.75">
      <c r="A29" s="29" t="s">
        <v>3</v>
      </c>
      <c r="B29" s="30"/>
      <c r="C29" s="31"/>
      <c r="D29" s="32">
        <f t="shared" ref="D29:M29" si="9">SUM(D30:D35)</f>
        <v>69394</v>
      </c>
      <c r="E29" s="32">
        <f t="shared" si="9"/>
        <v>27929</v>
      </c>
      <c r="F29" s="32">
        <f t="shared" si="9"/>
        <v>0</v>
      </c>
      <c r="G29" s="32">
        <f t="shared" si="9"/>
        <v>342</v>
      </c>
      <c r="H29" s="32">
        <f t="shared" si="9"/>
        <v>0</v>
      </c>
      <c r="I29" s="32">
        <f t="shared" si="9"/>
        <v>-35403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62262</v>
      </c>
      <c r="O29" s="48">
        <f t="shared" si="2"/>
        <v>22.748264523200586</v>
      </c>
      <c r="P29" s="10"/>
    </row>
    <row r="30" spans="1:16">
      <c r="A30" s="12"/>
      <c r="B30" s="25">
        <v>361.1</v>
      </c>
      <c r="C30" s="20" t="s">
        <v>42</v>
      </c>
      <c r="D30" s="49">
        <v>9143</v>
      </c>
      <c r="E30" s="49">
        <v>1713</v>
      </c>
      <c r="F30" s="49">
        <v>0</v>
      </c>
      <c r="G30" s="49">
        <v>342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11198</v>
      </c>
      <c r="O30" s="50">
        <f t="shared" si="2"/>
        <v>4.0913408841797585</v>
      </c>
      <c r="P30" s="9"/>
    </row>
    <row r="31" spans="1:16">
      <c r="A31" s="12"/>
      <c r="B31" s="25">
        <v>361.3</v>
      </c>
      <c r="C31" s="20" t="s">
        <v>61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-61631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-61631</v>
      </c>
      <c r="O31" s="50">
        <f t="shared" si="2"/>
        <v>-22.517720131530872</v>
      </c>
      <c r="P31" s="9"/>
    </row>
    <row r="32" spans="1:16">
      <c r="A32" s="12"/>
      <c r="B32" s="25">
        <v>361.4</v>
      </c>
      <c r="C32" s="20" t="s">
        <v>62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-2871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-2871</v>
      </c>
      <c r="O32" s="50">
        <f t="shared" si="2"/>
        <v>-1.0489587139203507</v>
      </c>
      <c r="P32" s="9"/>
    </row>
    <row r="33" spans="1:119">
      <c r="A33" s="12"/>
      <c r="B33" s="25">
        <v>362</v>
      </c>
      <c r="C33" s="20" t="s">
        <v>43</v>
      </c>
      <c r="D33" s="49">
        <v>40606</v>
      </c>
      <c r="E33" s="49">
        <v>0</v>
      </c>
      <c r="F33" s="49">
        <v>0</v>
      </c>
      <c r="G33" s="49">
        <v>0</v>
      </c>
      <c r="H33" s="49">
        <v>0</v>
      </c>
      <c r="I33" s="49">
        <v>22766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63372</v>
      </c>
      <c r="O33" s="50">
        <f t="shared" si="2"/>
        <v>23.153818048958716</v>
      </c>
      <c r="P33" s="9"/>
    </row>
    <row r="34" spans="1:119">
      <c r="A34" s="12"/>
      <c r="B34" s="25">
        <v>366</v>
      </c>
      <c r="C34" s="20" t="s">
        <v>44</v>
      </c>
      <c r="D34" s="49">
        <v>0</v>
      </c>
      <c r="E34" s="49">
        <v>26216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26216</v>
      </c>
      <c r="O34" s="50">
        <f t="shared" si="2"/>
        <v>9.5783704786262334</v>
      </c>
      <c r="P34" s="9"/>
    </row>
    <row r="35" spans="1:119">
      <c r="A35" s="12"/>
      <c r="B35" s="25">
        <v>369.9</v>
      </c>
      <c r="C35" s="20" t="s">
        <v>45</v>
      </c>
      <c r="D35" s="49">
        <v>19645</v>
      </c>
      <c r="E35" s="49">
        <v>0</v>
      </c>
      <c r="F35" s="49">
        <v>0</v>
      </c>
      <c r="G35" s="49">
        <v>0</v>
      </c>
      <c r="H35" s="49">
        <v>0</v>
      </c>
      <c r="I35" s="49">
        <v>6333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25978</v>
      </c>
      <c r="O35" s="50">
        <f t="shared" si="2"/>
        <v>9.4914139568871025</v>
      </c>
      <c r="P35" s="9"/>
    </row>
    <row r="36" spans="1:119" ht="15.75">
      <c r="A36" s="29" t="s">
        <v>33</v>
      </c>
      <c r="B36" s="30"/>
      <c r="C36" s="31"/>
      <c r="D36" s="32">
        <f t="shared" ref="D36:M36" si="10">SUM(D37:D40)</f>
        <v>130000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207667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7"/>
        <v>337667</v>
      </c>
      <c r="O36" s="48">
        <f t="shared" si="2"/>
        <v>123.37120935330654</v>
      </c>
      <c r="P36" s="9"/>
    </row>
    <row r="37" spans="1:119">
      <c r="A37" s="12"/>
      <c r="B37" s="25">
        <v>384</v>
      </c>
      <c r="C37" s="20" t="s">
        <v>63</v>
      </c>
      <c r="D37" s="49">
        <v>130000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130000</v>
      </c>
      <c r="O37" s="50">
        <f t="shared" si="2"/>
        <v>47.49725977347461</v>
      </c>
      <c r="P37" s="9"/>
    </row>
    <row r="38" spans="1:119">
      <c r="A38" s="12"/>
      <c r="B38" s="25">
        <v>389.1</v>
      </c>
      <c r="C38" s="20" t="s">
        <v>58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113069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113069</v>
      </c>
      <c r="O38" s="50">
        <f t="shared" si="2"/>
        <v>41.311289733284617</v>
      </c>
      <c r="P38" s="9"/>
    </row>
    <row r="39" spans="1:119">
      <c r="A39" s="12"/>
      <c r="B39" s="25">
        <v>389.2</v>
      </c>
      <c r="C39" s="20" t="s">
        <v>46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64017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64017</v>
      </c>
      <c r="O39" s="50">
        <f t="shared" si="2"/>
        <v>23.389477530142493</v>
      </c>
      <c r="P39" s="9"/>
    </row>
    <row r="40" spans="1:119" ht="15.75" thickBot="1">
      <c r="A40" s="12"/>
      <c r="B40" s="25">
        <v>389.6</v>
      </c>
      <c r="C40" s="20" t="s">
        <v>47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30581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30581</v>
      </c>
      <c r="O40" s="50">
        <f t="shared" si="2"/>
        <v>11.173182316404823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SUM(D5,D10,D13,D21,D27,D29,D36)</f>
        <v>2073548</v>
      </c>
      <c r="E41" s="15">
        <f t="shared" si="11"/>
        <v>122108</v>
      </c>
      <c r="F41" s="15">
        <f t="shared" si="11"/>
        <v>0</v>
      </c>
      <c r="G41" s="15">
        <f t="shared" si="11"/>
        <v>342</v>
      </c>
      <c r="H41" s="15">
        <f t="shared" si="11"/>
        <v>0</v>
      </c>
      <c r="I41" s="15">
        <f t="shared" si="11"/>
        <v>2377496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7"/>
        <v>4573494</v>
      </c>
      <c r="O41" s="40">
        <f t="shared" si="2"/>
        <v>1670.9879430032884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3"/>
      <c r="B43" s="44"/>
      <c r="C43" s="44"/>
      <c r="D43" s="45"/>
      <c r="E43" s="45"/>
      <c r="F43" s="45"/>
      <c r="G43" s="45"/>
      <c r="H43" s="45"/>
      <c r="I43" s="45"/>
      <c r="J43" s="45"/>
      <c r="K43" s="45"/>
      <c r="L43" s="121" t="s">
        <v>64</v>
      </c>
      <c r="M43" s="121"/>
      <c r="N43" s="121"/>
      <c r="O43" s="46">
        <v>2737</v>
      </c>
    </row>
    <row r="44" spans="1:119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1:119" ht="15.75" customHeight="1" thickBot="1">
      <c r="A45" s="123" t="s">
        <v>65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1297615</v>
      </c>
      <c r="E5" s="27">
        <f t="shared" si="0"/>
        <v>139102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1436717</v>
      </c>
      <c r="O5" s="33">
        <f t="shared" ref="O5:O40" si="2">(N5/O$42)</f>
        <v>517.17674586033115</v>
      </c>
      <c r="P5" s="6"/>
    </row>
    <row r="6" spans="1:133">
      <c r="A6" s="12"/>
      <c r="B6" s="25">
        <v>311</v>
      </c>
      <c r="C6" s="20" t="s">
        <v>2</v>
      </c>
      <c r="D6" s="49">
        <v>1154864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1154864</v>
      </c>
      <c r="O6" s="50">
        <f t="shared" si="2"/>
        <v>415.71778257739379</v>
      </c>
      <c r="P6" s="9"/>
    </row>
    <row r="7" spans="1:133">
      <c r="A7" s="12"/>
      <c r="B7" s="25">
        <v>312.10000000000002</v>
      </c>
      <c r="C7" s="20" t="s">
        <v>10</v>
      </c>
      <c r="D7" s="49">
        <v>28305</v>
      </c>
      <c r="E7" s="49">
        <v>139102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167407</v>
      </c>
      <c r="O7" s="50">
        <f t="shared" si="2"/>
        <v>60.261699064074875</v>
      </c>
      <c r="P7" s="9"/>
    </row>
    <row r="8" spans="1:133">
      <c r="A8" s="12"/>
      <c r="B8" s="25">
        <v>314.89999999999998</v>
      </c>
      <c r="C8" s="20" t="s">
        <v>11</v>
      </c>
      <c r="D8" s="49">
        <v>68471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68471</v>
      </c>
      <c r="O8" s="50">
        <f t="shared" si="2"/>
        <v>24.647588192944564</v>
      </c>
      <c r="P8" s="9"/>
    </row>
    <row r="9" spans="1:133">
      <c r="A9" s="12"/>
      <c r="B9" s="25">
        <v>315</v>
      </c>
      <c r="C9" s="20" t="s">
        <v>12</v>
      </c>
      <c r="D9" s="49">
        <v>45975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45975</v>
      </c>
      <c r="O9" s="50">
        <f t="shared" si="2"/>
        <v>16.549676025917925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113237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113237</v>
      </c>
      <c r="O10" s="48">
        <f t="shared" si="2"/>
        <v>40.762059035277176</v>
      </c>
      <c r="P10" s="10"/>
    </row>
    <row r="11" spans="1:133">
      <c r="A11" s="12"/>
      <c r="B11" s="25">
        <v>323.10000000000002</v>
      </c>
      <c r="C11" s="20" t="s">
        <v>14</v>
      </c>
      <c r="D11" s="49">
        <v>101375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101375</v>
      </c>
      <c r="O11" s="50">
        <f t="shared" si="2"/>
        <v>36.492080633549314</v>
      </c>
      <c r="P11" s="9"/>
    </row>
    <row r="12" spans="1:133">
      <c r="A12" s="12"/>
      <c r="B12" s="25">
        <v>329</v>
      </c>
      <c r="C12" s="20" t="s">
        <v>15</v>
      </c>
      <c r="D12" s="49">
        <v>11862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11862</v>
      </c>
      <c r="O12" s="50">
        <f t="shared" si="2"/>
        <v>4.2699784017278617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SUM(D14:D21)</f>
        <v>565451</v>
      </c>
      <c r="E13" s="32">
        <f t="shared" si="4"/>
        <v>86113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651564</v>
      </c>
      <c r="O13" s="48">
        <f t="shared" si="2"/>
        <v>234.54427645788337</v>
      </c>
      <c r="P13" s="10"/>
    </row>
    <row r="14" spans="1:133">
      <c r="A14" s="12"/>
      <c r="B14" s="25">
        <v>331.7</v>
      </c>
      <c r="C14" s="20" t="s">
        <v>18</v>
      </c>
      <c r="D14" s="49">
        <v>916</v>
      </c>
      <c r="E14" s="49">
        <v>4784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5700</v>
      </c>
      <c r="O14" s="50">
        <f t="shared" si="2"/>
        <v>2.0518358531317493</v>
      </c>
      <c r="P14" s="9"/>
    </row>
    <row r="15" spans="1:133">
      <c r="A15" s="12"/>
      <c r="B15" s="25">
        <v>334.39</v>
      </c>
      <c r="C15" s="20" t="s">
        <v>19</v>
      </c>
      <c r="D15" s="49">
        <v>28663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ref="N15:N21" si="5">SUM(D15:M15)</f>
        <v>28663</v>
      </c>
      <c r="O15" s="50">
        <f t="shared" si="2"/>
        <v>10.317854571634269</v>
      </c>
      <c r="P15" s="9"/>
    </row>
    <row r="16" spans="1:133">
      <c r="A16" s="12"/>
      <c r="B16" s="25">
        <v>334.49</v>
      </c>
      <c r="C16" s="20" t="s">
        <v>20</v>
      </c>
      <c r="D16" s="49">
        <v>223320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5"/>
        <v>223320</v>
      </c>
      <c r="O16" s="50">
        <f t="shared" si="2"/>
        <v>80.388768898488124</v>
      </c>
      <c r="P16" s="9"/>
    </row>
    <row r="17" spans="1:16">
      <c r="A17" s="12"/>
      <c r="B17" s="25">
        <v>334.7</v>
      </c>
      <c r="C17" s="20" t="s">
        <v>21</v>
      </c>
      <c r="D17" s="49">
        <v>194239</v>
      </c>
      <c r="E17" s="49">
        <v>81329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275568</v>
      </c>
      <c r="O17" s="50">
        <f t="shared" si="2"/>
        <v>99.196544276457885</v>
      </c>
      <c r="P17" s="9"/>
    </row>
    <row r="18" spans="1:16">
      <c r="A18" s="12"/>
      <c r="B18" s="25">
        <v>335.12</v>
      </c>
      <c r="C18" s="20" t="s">
        <v>22</v>
      </c>
      <c r="D18" s="49">
        <v>44632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44632</v>
      </c>
      <c r="O18" s="50">
        <f t="shared" si="2"/>
        <v>16.066234701223902</v>
      </c>
      <c r="P18" s="9"/>
    </row>
    <row r="19" spans="1:16">
      <c r="A19" s="12"/>
      <c r="B19" s="25">
        <v>335.14</v>
      </c>
      <c r="C19" s="20" t="s">
        <v>23</v>
      </c>
      <c r="D19" s="49">
        <v>320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320</v>
      </c>
      <c r="O19" s="50">
        <f t="shared" si="2"/>
        <v>0.11519078473722102</v>
      </c>
      <c r="P19" s="9"/>
    </row>
    <row r="20" spans="1:16">
      <c r="A20" s="12"/>
      <c r="B20" s="25">
        <v>335.15</v>
      </c>
      <c r="C20" s="20" t="s">
        <v>24</v>
      </c>
      <c r="D20" s="49">
        <v>1256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1256</v>
      </c>
      <c r="O20" s="50">
        <f t="shared" si="2"/>
        <v>0.45212383009359253</v>
      </c>
      <c r="P20" s="9"/>
    </row>
    <row r="21" spans="1:16">
      <c r="A21" s="12"/>
      <c r="B21" s="25">
        <v>335.18</v>
      </c>
      <c r="C21" s="20" t="s">
        <v>25</v>
      </c>
      <c r="D21" s="49">
        <v>72105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72105</v>
      </c>
      <c r="O21" s="50">
        <f t="shared" si="2"/>
        <v>25.95572354211663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SUM(D23:D27)</f>
        <v>36408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1404876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40" si="7">SUM(D22:M22)</f>
        <v>1441284</v>
      </c>
      <c r="O22" s="48">
        <f t="shared" si="2"/>
        <v>518.82073434125266</v>
      </c>
      <c r="P22" s="10"/>
    </row>
    <row r="23" spans="1:16">
      <c r="A23" s="12"/>
      <c r="B23" s="25">
        <v>341.9</v>
      </c>
      <c r="C23" s="20" t="s">
        <v>34</v>
      </c>
      <c r="D23" s="49">
        <v>24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7"/>
        <v>24</v>
      </c>
      <c r="O23" s="50">
        <f t="shared" si="2"/>
        <v>8.6393088552915772E-3</v>
      </c>
      <c r="P23" s="9"/>
    </row>
    <row r="24" spans="1:16">
      <c r="A24" s="12"/>
      <c r="B24" s="25">
        <v>342.2</v>
      </c>
      <c r="C24" s="20" t="s">
        <v>35</v>
      </c>
      <c r="D24" s="49">
        <v>34284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34284</v>
      </c>
      <c r="O24" s="50">
        <f t="shared" si="2"/>
        <v>12.341252699784016</v>
      </c>
      <c r="P24" s="9"/>
    </row>
    <row r="25" spans="1:16">
      <c r="A25" s="12"/>
      <c r="B25" s="25">
        <v>343.3</v>
      </c>
      <c r="C25" s="20" t="s">
        <v>36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693717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693717</v>
      </c>
      <c r="O25" s="50">
        <f t="shared" si="2"/>
        <v>249.71814254859612</v>
      </c>
      <c r="P25" s="9"/>
    </row>
    <row r="26" spans="1:16">
      <c r="A26" s="12"/>
      <c r="B26" s="25">
        <v>343.5</v>
      </c>
      <c r="C26" s="20" t="s">
        <v>37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711159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711159</v>
      </c>
      <c r="O26" s="50">
        <f t="shared" si="2"/>
        <v>255.99676025917927</v>
      </c>
      <c r="P26" s="9"/>
    </row>
    <row r="27" spans="1:16">
      <c r="A27" s="12"/>
      <c r="B27" s="25">
        <v>343.8</v>
      </c>
      <c r="C27" s="20" t="s">
        <v>38</v>
      </c>
      <c r="D27" s="49">
        <v>2100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2100</v>
      </c>
      <c r="O27" s="50">
        <f t="shared" si="2"/>
        <v>0.75593952483801297</v>
      </c>
      <c r="P27" s="9"/>
    </row>
    <row r="28" spans="1:16" ht="15.75">
      <c r="A28" s="29" t="s">
        <v>32</v>
      </c>
      <c r="B28" s="30"/>
      <c r="C28" s="31"/>
      <c r="D28" s="32">
        <f t="shared" ref="D28:M28" si="8">SUM(D29:D29)</f>
        <v>2340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2340</v>
      </c>
      <c r="O28" s="48">
        <f t="shared" si="2"/>
        <v>0.84233261339092869</v>
      </c>
      <c r="P28" s="10"/>
    </row>
    <row r="29" spans="1:16">
      <c r="A29" s="13"/>
      <c r="B29" s="41">
        <v>351.9</v>
      </c>
      <c r="C29" s="21" t="s">
        <v>41</v>
      </c>
      <c r="D29" s="49">
        <v>2340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2340</v>
      </c>
      <c r="O29" s="50">
        <f t="shared" si="2"/>
        <v>0.84233261339092869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SUM(D31:D34)</f>
        <v>61192</v>
      </c>
      <c r="E30" s="32">
        <f t="shared" si="9"/>
        <v>1389</v>
      </c>
      <c r="F30" s="32">
        <f t="shared" si="9"/>
        <v>0</v>
      </c>
      <c r="G30" s="32">
        <f t="shared" si="9"/>
        <v>1908</v>
      </c>
      <c r="H30" s="32">
        <f t="shared" si="9"/>
        <v>0</v>
      </c>
      <c r="I30" s="32">
        <f t="shared" si="9"/>
        <v>17069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81558</v>
      </c>
      <c r="O30" s="48">
        <f t="shared" si="2"/>
        <v>29.358531317494599</v>
      </c>
      <c r="P30" s="10"/>
    </row>
    <row r="31" spans="1:16">
      <c r="A31" s="12"/>
      <c r="B31" s="25">
        <v>361.1</v>
      </c>
      <c r="C31" s="20" t="s">
        <v>42</v>
      </c>
      <c r="D31" s="49">
        <v>8142</v>
      </c>
      <c r="E31" s="49">
        <v>1389</v>
      </c>
      <c r="F31" s="49">
        <v>0</v>
      </c>
      <c r="G31" s="49">
        <v>318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9849</v>
      </c>
      <c r="O31" s="50">
        <f t="shared" si="2"/>
        <v>3.5453563714902807</v>
      </c>
      <c r="P31" s="9"/>
    </row>
    <row r="32" spans="1:16">
      <c r="A32" s="12"/>
      <c r="B32" s="25">
        <v>362</v>
      </c>
      <c r="C32" s="20" t="s">
        <v>43</v>
      </c>
      <c r="D32" s="49">
        <v>45249</v>
      </c>
      <c r="E32" s="49">
        <v>0</v>
      </c>
      <c r="F32" s="49">
        <v>0</v>
      </c>
      <c r="G32" s="49">
        <v>0</v>
      </c>
      <c r="H32" s="49">
        <v>0</v>
      </c>
      <c r="I32" s="49">
        <v>13524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58773</v>
      </c>
      <c r="O32" s="50">
        <f t="shared" si="2"/>
        <v>21.156587473002158</v>
      </c>
      <c r="P32" s="9"/>
    </row>
    <row r="33" spans="1:119">
      <c r="A33" s="12"/>
      <c r="B33" s="25">
        <v>366</v>
      </c>
      <c r="C33" s="20" t="s">
        <v>44</v>
      </c>
      <c r="D33" s="49">
        <v>375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375</v>
      </c>
      <c r="O33" s="50">
        <f t="shared" si="2"/>
        <v>0.13498920086393087</v>
      </c>
      <c r="P33" s="9"/>
    </row>
    <row r="34" spans="1:119">
      <c r="A34" s="12"/>
      <c r="B34" s="25">
        <v>369.9</v>
      </c>
      <c r="C34" s="20" t="s">
        <v>45</v>
      </c>
      <c r="D34" s="49">
        <v>7426</v>
      </c>
      <c r="E34" s="49">
        <v>0</v>
      </c>
      <c r="F34" s="49">
        <v>0</v>
      </c>
      <c r="G34" s="49">
        <v>1590</v>
      </c>
      <c r="H34" s="49">
        <v>0</v>
      </c>
      <c r="I34" s="49">
        <v>3545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12561</v>
      </c>
      <c r="O34" s="50">
        <f t="shared" si="2"/>
        <v>4.5215982721382293</v>
      </c>
      <c r="P34" s="9"/>
    </row>
    <row r="35" spans="1:119" ht="15.75">
      <c r="A35" s="29" t="s">
        <v>33</v>
      </c>
      <c r="B35" s="30"/>
      <c r="C35" s="31"/>
      <c r="D35" s="32">
        <f t="shared" ref="D35:M35" si="10">SUM(D36:D39)</f>
        <v>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3371866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7"/>
        <v>3371866</v>
      </c>
      <c r="O35" s="48">
        <f t="shared" si="2"/>
        <v>1213.7746580273579</v>
      </c>
      <c r="P35" s="9"/>
    </row>
    <row r="36" spans="1:119">
      <c r="A36" s="12"/>
      <c r="B36" s="25">
        <v>389.1</v>
      </c>
      <c r="C36" s="20" t="s">
        <v>58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133271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133271</v>
      </c>
      <c r="O36" s="50">
        <f t="shared" si="2"/>
        <v>47.973722102231818</v>
      </c>
      <c r="P36" s="9"/>
    </row>
    <row r="37" spans="1:119">
      <c r="A37" s="12"/>
      <c r="B37" s="25">
        <v>389.2</v>
      </c>
      <c r="C37" s="20" t="s">
        <v>46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2934481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2934481</v>
      </c>
      <c r="O37" s="50">
        <f t="shared" si="2"/>
        <v>1056.3286537077033</v>
      </c>
      <c r="P37" s="9"/>
    </row>
    <row r="38" spans="1:119">
      <c r="A38" s="12"/>
      <c r="B38" s="25">
        <v>389.6</v>
      </c>
      <c r="C38" s="20" t="s">
        <v>47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243408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243408</v>
      </c>
      <c r="O38" s="50">
        <f t="shared" si="2"/>
        <v>87.61987041036717</v>
      </c>
      <c r="P38" s="9"/>
    </row>
    <row r="39" spans="1:119" ht="15.75" thickBot="1">
      <c r="A39" s="38"/>
      <c r="B39" s="42">
        <v>392</v>
      </c>
      <c r="C39" s="39" t="s">
        <v>55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60706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60706</v>
      </c>
      <c r="O39" s="50">
        <f t="shared" si="2"/>
        <v>21.852411807055436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1">SUM(D5,D10,D13,D22,D28,D30,D35)</f>
        <v>2076243</v>
      </c>
      <c r="E40" s="15">
        <f t="shared" si="11"/>
        <v>226604</v>
      </c>
      <c r="F40" s="15">
        <f t="shared" si="11"/>
        <v>0</v>
      </c>
      <c r="G40" s="15">
        <f t="shared" si="11"/>
        <v>1908</v>
      </c>
      <c r="H40" s="15">
        <f t="shared" si="11"/>
        <v>0</v>
      </c>
      <c r="I40" s="15">
        <f t="shared" si="11"/>
        <v>4793811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7"/>
        <v>7098566</v>
      </c>
      <c r="O40" s="40">
        <f t="shared" si="2"/>
        <v>2555.2793376529876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121" t="s">
        <v>59</v>
      </c>
      <c r="M42" s="121"/>
      <c r="N42" s="121"/>
      <c r="O42" s="46">
        <v>2778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1601889</v>
      </c>
      <c r="E5" s="27">
        <f t="shared" si="0"/>
        <v>161172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1763061</v>
      </c>
      <c r="O5" s="33">
        <f t="shared" ref="O5:O42" si="2">(N5/O$44)</f>
        <v>1305.0044411547003</v>
      </c>
      <c r="P5" s="6"/>
    </row>
    <row r="6" spans="1:133">
      <c r="A6" s="12"/>
      <c r="B6" s="25">
        <v>311</v>
      </c>
      <c r="C6" s="20" t="s">
        <v>2</v>
      </c>
      <c r="D6" s="49">
        <v>1463428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1463428</v>
      </c>
      <c r="O6" s="50">
        <f t="shared" si="2"/>
        <v>1083.2183567727609</v>
      </c>
      <c r="P6" s="9"/>
    </row>
    <row r="7" spans="1:133">
      <c r="A7" s="12"/>
      <c r="B7" s="25">
        <v>312.10000000000002</v>
      </c>
      <c r="C7" s="20" t="s">
        <v>10</v>
      </c>
      <c r="D7" s="49">
        <v>27066</v>
      </c>
      <c r="E7" s="49">
        <v>161172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188238</v>
      </c>
      <c r="O7" s="50">
        <f t="shared" si="2"/>
        <v>139.33234641006661</v>
      </c>
      <c r="P7" s="9"/>
    </row>
    <row r="8" spans="1:133">
      <c r="A8" s="12"/>
      <c r="B8" s="25">
        <v>314.89999999999998</v>
      </c>
      <c r="C8" s="20" t="s">
        <v>11</v>
      </c>
      <c r="D8" s="49">
        <v>49284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49284</v>
      </c>
      <c r="O8" s="50">
        <f t="shared" si="2"/>
        <v>36.479644707623983</v>
      </c>
      <c r="P8" s="9"/>
    </row>
    <row r="9" spans="1:133">
      <c r="A9" s="12"/>
      <c r="B9" s="25">
        <v>315</v>
      </c>
      <c r="C9" s="20" t="s">
        <v>12</v>
      </c>
      <c r="D9" s="49">
        <v>62111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62111</v>
      </c>
      <c r="O9" s="50">
        <f t="shared" si="2"/>
        <v>45.974093264248708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119050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119050</v>
      </c>
      <c r="O10" s="48">
        <f t="shared" si="2"/>
        <v>88.119911176906001</v>
      </c>
      <c r="P10" s="10"/>
    </row>
    <row r="11" spans="1:133">
      <c r="A11" s="12"/>
      <c r="B11" s="25">
        <v>322</v>
      </c>
      <c r="C11" s="20" t="s">
        <v>0</v>
      </c>
      <c r="D11" s="49">
        <v>3927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3927</v>
      </c>
      <c r="O11" s="50">
        <f t="shared" si="2"/>
        <v>2.9067357512953369</v>
      </c>
      <c r="P11" s="9"/>
    </row>
    <row r="12" spans="1:133">
      <c r="A12" s="12"/>
      <c r="B12" s="25">
        <v>323.10000000000002</v>
      </c>
      <c r="C12" s="20" t="s">
        <v>14</v>
      </c>
      <c r="D12" s="49">
        <v>106105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106105</v>
      </c>
      <c r="O12" s="50">
        <f t="shared" si="2"/>
        <v>78.538119911176906</v>
      </c>
      <c r="P12" s="9"/>
    </row>
    <row r="13" spans="1:133">
      <c r="A13" s="12"/>
      <c r="B13" s="25">
        <v>329</v>
      </c>
      <c r="C13" s="20" t="s">
        <v>15</v>
      </c>
      <c r="D13" s="49">
        <v>9018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9018</v>
      </c>
      <c r="O13" s="50">
        <f t="shared" si="2"/>
        <v>6.6750555144337529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SUM(D15:D24)</f>
        <v>863734</v>
      </c>
      <c r="E14" s="32">
        <f t="shared" si="4"/>
        <v>65476</v>
      </c>
      <c r="F14" s="32">
        <f t="shared" si="4"/>
        <v>0</v>
      </c>
      <c r="G14" s="32">
        <f t="shared" si="4"/>
        <v>18375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7">
        <f t="shared" si="1"/>
        <v>947585</v>
      </c>
      <c r="O14" s="48">
        <f t="shared" si="2"/>
        <v>701.39526276831975</v>
      </c>
      <c r="P14" s="10"/>
    </row>
    <row r="15" spans="1:133">
      <c r="A15" s="12"/>
      <c r="B15" s="25">
        <v>331.1</v>
      </c>
      <c r="C15" s="20" t="s">
        <v>16</v>
      </c>
      <c r="D15" s="49">
        <v>0</v>
      </c>
      <c r="E15" s="49">
        <v>0</v>
      </c>
      <c r="F15" s="49">
        <v>0</v>
      </c>
      <c r="G15" s="49">
        <v>18375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18375</v>
      </c>
      <c r="O15" s="50">
        <f t="shared" si="2"/>
        <v>13.601036269430052</v>
      </c>
      <c r="P15" s="9"/>
    </row>
    <row r="16" spans="1:133">
      <c r="A16" s="12"/>
      <c r="B16" s="25">
        <v>331.7</v>
      </c>
      <c r="C16" s="20" t="s">
        <v>18</v>
      </c>
      <c r="D16" s="49">
        <v>24015</v>
      </c>
      <c r="E16" s="49">
        <v>31876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3" si="5">SUM(D16:M16)</f>
        <v>55891</v>
      </c>
      <c r="O16" s="50">
        <f t="shared" si="2"/>
        <v>41.370096225018507</v>
      </c>
      <c r="P16" s="9"/>
    </row>
    <row r="17" spans="1:16">
      <c r="A17" s="12"/>
      <c r="B17" s="25">
        <v>334.39</v>
      </c>
      <c r="C17" s="20" t="s">
        <v>19</v>
      </c>
      <c r="D17" s="49">
        <v>448548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448548</v>
      </c>
      <c r="O17" s="50">
        <f t="shared" si="2"/>
        <v>332.01184307920062</v>
      </c>
      <c r="P17" s="9"/>
    </row>
    <row r="18" spans="1:16">
      <c r="A18" s="12"/>
      <c r="B18" s="25">
        <v>334.49</v>
      </c>
      <c r="C18" s="20" t="s">
        <v>20</v>
      </c>
      <c r="D18" s="49">
        <v>72366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72366</v>
      </c>
      <c r="O18" s="50">
        <f t="shared" si="2"/>
        <v>53.564766839378237</v>
      </c>
      <c r="P18" s="9"/>
    </row>
    <row r="19" spans="1:16">
      <c r="A19" s="12"/>
      <c r="B19" s="25">
        <v>334.7</v>
      </c>
      <c r="C19" s="20" t="s">
        <v>21</v>
      </c>
      <c r="D19" s="49">
        <v>0</v>
      </c>
      <c r="E19" s="49">
        <v>33600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33600</v>
      </c>
      <c r="O19" s="50">
        <f t="shared" si="2"/>
        <v>24.870466321243523</v>
      </c>
      <c r="P19" s="9"/>
    </row>
    <row r="20" spans="1:16">
      <c r="A20" s="12"/>
      <c r="B20" s="25">
        <v>335.12</v>
      </c>
      <c r="C20" s="20" t="s">
        <v>22</v>
      </c>
      <c r="D20" s="49">
        <v>44326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44326</v>
      </c>
      <c r="O20" s="50">
        <f t="shared" si="2"/>
        <v>32.809770540340487</v>
      </c>
      <c r="P20" s="9"/>
    </row>
    <row r="21" spans="1:16">
      <c r="A21" s="12"/>
      <c r="B21" s="25">
        <v>335.14</v>
      </c>
      <c r="C21" s="20" t="s">
        <v>23</v>
      </c>
      <c r="D21" s="49">
        <v>55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55</v>
      </c>
      <c r="O21" s="50">
        <f t="shared" si="2"/>
        <v>4.0710584752035532E-2</v>
      </c>
      <c r="P21" s="9"/>
    </row>
    <row r="22" spans="1:16">
      <c r="A22" s="12"/>
      <c r="B22" s="25">
        <v>335.15</v>
      </c>
      <c r="C22" s="20" t="s">
        <v>24</v>
      </c>
      <c r="D22" s="49">
        <v>1353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1353</v>
      </c>
      <c r="O22" s="50">
        <f t="shared" si="2"/>
        <v>1.001480384900074</v>
      </c>
      <c r="P22" s="9"/>
    </row>
    <row r="23" spans="1:16">
      <c r="A23" s="12"/>
      <c r="B23" s="25">
        <v>335.18</v>
      </c>
      <c r="C23" s="20" t="s">
        <v>25</v>
      </c>
      <c r="D23" s="49">
        <v>71898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71898</v>
      </c>
      <c r="O23" s="50">
        <f t="shared" si="2"/>
        <v>53.21835677276092</v>
      </c>
      <c r="P23" s="9"/>
    </row>
    <row r="24" spans="1:16">
      <c r="A24" s="12"/>
      <c r="B24" s="25">
        <v>337.7</v>
      </c>
      <c r="C24" s="20" t="s">
        <v>26</v>
      </c>
      <c r="D24" s="49">
        <v>201173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ref="N24:N42" si="6">SUM(D24:M24)</f>
        <v>201173</v>
      </c>
      <c r="O24" s="50">
        <f t="shared" si="2"/>
        <v>148.90673575129534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SUM(D26:D30)</f>
        <v>24860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1302630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1327490</v>
      </c>
      <c r="O25" s="48">
        <f t="shared" si="2"/>
        <v>982.59807549962989</v>
      </c>
      <c r="P25" s="10"/>
    </row>
    <row r="26" spans="1:16">
      <c r="A26" s="12"/>
      <c r="B26" s="25">
        <v>341.9</v>
      </c>
      <c r="C26" s="20" t="s">
        <v>34</v>
      </c>
      <c r="D26" s="49">
        <v>66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66</v>
      </c>
      <c r="O26" s="50">
        <f t="shared" si="2"/>
        <v>4.8852701702442637E-2</v>
      </c>
      <c r="P26" s="9"/>
    </row>
    <row r="27" spans="1:16">
      <c r="A27" s="12"/>
      <c r="B27" s="25">
        <v>342.2</v>
      </c>
      <c r="C27" s="20" t="s">
        <v>35</v>
      </c>
      <c r="D27" s="49">
        <v>23394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23394</v>
      </c>
      <c r="O27" s="50">
        <f t="shared" si="2"/>
        <v>17.316062176165804</v>
      </c>
      <c r="P27" s="9"/>
    </row>
    <row r="28" spans="1:16">
      <c r="A28" s="12"/>
      <c r="B28" s="25">
        <v>343.3</v>
      </c>
      <c r="C28" s="20" t="s">
        <v>36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754413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754413</v>
      </c>
      <c r="O28" s="50">
        <f t="shared" si="2"/>
        <v>558.41080680977052</v>
      </c>
      <c r="P28" s="9"/>
    </row>
    <row r="29" spans="1:16">
      <c r="A29" s="12"/>
      <c r="B29" s="25">
        <v>343.5</v>
      </c>
      <c r="C29" s="20" t="s">
        <v>37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548217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548217</v>
      </c>
      <c r="O29" s="50">
        <f t="shared" si="2"/>
        <v>405.7860843819393</v>
      </c>
      <c r="P29" s="9"/>
    </row>
    <row r="30" spans="1:16">
      <c r="A30" s="12"/>
      <c r="B30" s="25">
        <v>343.8</v>
      </c>
      <c r="C30" s="20" t="s">
        <v>38</v>
      </c>
      <c r="D30" s="49">
        <v>1400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1400</v>
      </c>
      <c r="O30" s="50">
        <f t="shared" si="2"/>
        <v>1.0362694300518134</v>
      </c>
      <c r="P30" s="9"/>
    </row>
    <row r="31" spans="1:16" ht="15.75">
      <c r="A31" s="29" t="s">
        <v>32</v>
      </c>
      <c r="B31" s="30"/>
      <c r="C31" s="31"/>
      <c r="D31" s="32">
        <f t="shared" ref="D31:M31" si="8">SUM(D32:D32)</f>
        <v>5248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5248</v>
      </c>
      <c r="O31" s="48">
        <f t="shared" si="2"/>
        <v>3.8845299777942266</v>
      </c>
      <c r="P31" s="10"/>
    </row>
    <row r="32" spans="1:16">
      <c r="A32" s="13"/>
      <c r="B32" s="41">
        <v>351.9</v>
      </c>
      <c r="C32" s="21" t="s">
        <v>41</v>
      </c>
      <c r="D32" s="49">
        <v>5248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5248</v>
      </c>
      <c r="O32" s="50">
        <f t="shared" si="2"/>
        <v>3.8845299777942266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SUM(D34:D37)</f>
        <v>3530271</v>
      </c>
      <c r="E33" s="32">
        <f t="shared" si="9"/>
        <v>3256</v>
      </c>
      <c r="F33" s="32">
        <f t="shared" si="9"/>
        <v>0</v>
      </c>
      <c r="G33" s="32">
        <f t="shared" si="9"/>
        <v>339</v>
      </c>
      <c r="H33" s="32">
        <f t="shared" si="9"/>
        <v>0</v>
      </c>
      <c r="I33" s="32">
        <f t="shared" si="9"/>
        <v>320076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3853942</v>
      </c>
      <c r="O33" s="48">
        <f t="shared" si="2"/>
        <v>2852.6587712805331</v>
      </c>
      <c r="P33" s="10"/>
    </row>
    <row r="34" spans="1:119">
      <c r="A34" s="12"/>
      <c r="B34" s="25">
        <v>361.1</v>
      </c>
      <c r="C34" s="20" t="s">
        <v>42</v>
      </c>
      <c r="D34" s="49">
        <v>14784</v>
      </c>
      <c r="E34" s="49">
        <v>3256</v>
      </c>
      <c r="F34" s="49">
        <v>0</v>
      </c>
      <c r="G34" s="49">
        <v>339</v>
      </c>
      <c r="H34" s="49">
        <v>0</v>
      </c>
      <c r="I34" s="49">
        <v>259531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277910</v>
      </c>
      <c r="O34" s="50">
        <f t="shared" si="2"/>
        <v>205.70688378978534</v>
      </c>
      <c r="P34" s="9"/>
    </row>
    <row r="35" spans="1:119">
      <c r="A35" s="12"/>
      <c r="B35" s="25">
        <v>362</v>
      </c>
      <c r="C35" s="20" t="s">
        <v>43</v>
      </c>
      <c r="D35" s="49">
        <v>37421</v>
      </c>
      <c r="E35" s="49">
        <v>0</v>
      </c>
      <c r="F35" s="49">
        <v>0</v>
      </c>
      <c r="G35" s="49">
        <v>0</v>
      </c>
      <c r="H35" s="49">
        <v>0</v>
      </c>
      <c r="I35" s="49">
        <v>18339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55760</v>
      </c>
      <c r="O35" s="50">
        <f t="shared" si="2"/>
        <v>41.273131014063658</v>
      </c>
      <c r="P35" s="9"/>
    </row>
    <row r="36" spans="1:119">
      <c r="A36" s="12"/>
      <c r="B36" s="25">
        <v>366</v>
      </c>
      <c r="C36" s="20" t="s">
        <v>44</v>
      </c>
      <c r="D36" s="49">
        <v>3471028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3471028</v>
      </c>
      <c r="O36" s="50">
        <f t="shared" si="2"/>
        <v>2569.2287194670616</v>
      </c>
      <c r="P36" s="9"/>
    </row>
    <row r="37" spans="1:119">
      <c r="A37" s="12"/>
      <c r="B37" s="25">
        <v>369.9</v>
      </c>
      <c r="C37" s="20" t="s">
        <v>45</v>
      </c>
      <c r="D37" s="49">
        <v>7038</v>
      </c>
      <c r="E37" s="49">
        <v>0</v>
      </c>
      <c r="F37" s="49">
        <v>0</v>
      </c>
      <c r="G37" s="49">
        <v>0</v>
      </c>
      <c r="H37" s="49">
        <v>0</v>
      </c>
      <c r="I37" s="49">
        <v>42206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49244</v>
      </c>
      <c r="O37" s="50">
        <f t="shared" si="2"/>
        <v>36.450037009622498</v>
      </c>
      <c r="P37" s="9"/>
    </row>
    <row r="38" spans="1:119" ht="15.75">
      <c r="A38" s="29" t="s">
        <v>33</v>
      </c>
      <c r="B38" s="30"/>
      <c r="C38" s="31"/>
      <c r="D38" s="32">
        <f t="shared" ref="D38:M38" si="10">SUM(D39:D41)</f>
        <v>0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517542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6"/>
        <v>517542</v>
      </c>
      <c r="O38" s="48">
        <f t="shared" si="2"/>
        <v>383.08068097705404</v>
      </c>
      <c r="P38" s="9"/>
    </row>
    <row r="39" spans="1:119">
      <c r="A39" s="12"/>
      <c r="B39" s="25">
        <v>389.2</v>
      </c>
      <c r="C39" s="20" t="s">
        <v>46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284513</v>
      </c>
      <c r="J39" s="49">
        <v>0</v>
      </c>
      <c r="K39" s="49">
        <v>0</v>
      </c>
      <c r="L39" s="49">
        <v>0</v>
      </c>
      <c r="M39" s="49">
        <v>0</v>
      </c>
      <c r="N39" s="49">
        <f t="shared" si="6"/>
        <v>284513</v>
      </c>
      <c r="O39" s="50">
        <f t="shared" si="2"/>
        <v>210.59437453737971</v>
      </c>
      <c r="P39" s="9"/>
    </row>
    <row r="40" spans="1:119">
      <c r="A40" s="12"/>
      <c r="B40" s="25">
        <v>389.6</v>
      </c>
      <c r="C40" s="20" t="s">
        <v>47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140911</v>
      </c>
      <c r="J40" s="49">
        <v>0</v>
      </c>
      <c r="K40" s="49">
        <v>0</v>
      </c>
      <c r="L40" s="49">
        <v>0</v>
      </c>
      <c r="M40" s="49">
        <v>0</v>
      </c>
      <c r="N40" s="49">
        <f t="shared" si="6"/>
        <v>140911</v>
      </c>
      <c r="O40" s="50">
        <f t="shared" si="2"/>
        <v>104.30125832716506</v>
      </c>
      <c r="P40" s="9"/>
    </row>
    <row r="41" spans="1:119" ht="15.75" thickBot="1">
      <c r="A41" s="38"/>
      <c r="B41" s="42">
        <v>392</v>
      </c>
      <c r="C41" s="39" t="s">
        <v>55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92118</v>
      </c>
      <c r="J41" s="49">
        <v>0</v>
      </c>
      <c r="K41" s="49">
        <v>0</v>
      </c>
      <c r="L41" s="49">
        <v>0</v>
      </c>
      <c r="M41" s="49">
        <v>0</v>
      </c>
      <c r="N41" s="49">
        <f t="shared" si="6"/>
        <v>92118</v>
      </c>
      <c r="O41" s="50">
        <f t="shared" si="2"/>
        <v>68.18504811250925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1">SUM(D5,D10,D14,D25,D31,D33,D38)</f>
        <v>6145052</v>
      </c>
      <c r="E42" s="15">
        <f t="shared" si="11"/>
        <v>229904</v>
      </c>
      <c r="F42" s="15">
        <f t="shared" si="11"/>
        <v>0</v>
      </c>
      <c r="G42" s="15">
        <f t="shared" si="11"/>
        <v>18714</v>
      </c>
      <c r="H42" s="15">
        <f t="shared" si="11"/>
        <v>0</v>
      </c>
      <c r="I42" s="15">
        <f t="shared" si="11"/>
        <v>2140248</v>
      </c>
      <c r="J42" s="15">
        <f t="shared" si="11"/>
        <v>0</v>
      </c>
      <c r="K42" s="15">
        <f t="shared" si="11"/>
        <v>0</v>
      </c>
      <c r="L42" s="15">
        <f t="shared" si="11"/>
        <v>0</v>
      </c>
      <c r="M42" s="15">
        <f t="shared" si="11"/>
        <v>0</v>
      </c>
      <c r="N42" s="15">
        <f t="shared" si="6"/>
        <v>8533918</v>
      </c>
      <c r="O42" s="40">
        <f t="shared" si="2"/>
        <v>6316.7416728349372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3"/>
      <c r="B44" s="44"/>
      <c r="C44" s="44"/>
      <c r="D44" s="45"/>
      <c r="E44" s="45"/>
      <c r="F44" s="45"/>
      <c r="G44" s="45"/>
      <c r="H44" s="45"/>
      <c r="I44" s="45"/>
      <c r="J44" s="45"/>
      <c r="K44" s="45"/>
      <c r="L44" s="121" t="s">
        <v>54</v>
      </c>
      <c r="M44" s="121"/>
      <c r="N44" s="121"/>
      <c r="O44" s="46">
        <v>1351</v>
      </c>
    </row>
    <row r="45" spans="1:119">
      <c r="A45" s="122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  <row r="46" spans="1:119" ht="15.75" thickBot="1">
      <c r="A46" s="123" t="s">
        <v>65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1377457</v>
      </c>
      <c r="E5" s="27">
        <f t="shared" si="0"/>
        <v>180330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1557787</v>
      </c>
      <c r="O5" s="33">
        <f t="shared" ref="O5:O44" si="2">(N5/O$46)</f>
        <v>1157.3454680534919</v>
      </c>
      <c r="P5" s="6"/>
    </row>
    <row r="6" spans="1:133">
      <c r="A6" s="12"/>
      <c r="B6" s="25">
        <v>311</v>
      </c>
      <c r="C6" s="20" t="s">
        <v>2</v>
      </c>
      <c r="D6" s="49">
        <v>1236580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1236580</v>
      </c>
      <c r="O6" s="50">
        <f t="shared" si="2"/>
        <v>918.70728083209508</v>
      </c>
      <c r="P6" s="9"/>
    </row>
    <row r="7" spans="1:133">
      <c r="A7" s="12"/>
      <c r="B7" s="25">
        <v>312.10000000000002</v>
      </c>
      <c r="C7" s="20" t="s">
        <v>10</v>
      </c>
      <c r="D7" s="49">
        <v>29760</v>
      </c>
      <c r="E7" s="49">
        <v>180330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210090</v>
      </c>
      <c r="O7" s="50">
        <f t="shared" si="2"/>
        <v>156.08469539375929</v>
      </c>
      <c r="P7" s="9"/>
    </row>
    <row r="8" spans="1:133">
      <c r="A8" s="12"/>
      <c r="B8" s="25">
        <v>314.89999999999998</v>
      </c>
      <c r="C8" s="20" t="s">
        <v>11</v>
      </c>
      <c r="D8" s="49">
        <v>59378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59378</v>
      </c>
      <c r="O8" s="50">
        <f t="shared" si="2"/>
        <v>44.114413075780092</v>
      </c>
      <c r="P8" s="9"/>
    </row>
    <row r="9" spans="1:133">
      <c r="A9" s="12"/>
      <c r="B9" s="25">
        <v>315</v>
      </c>
      <c r="C9" s="20" t="s">
        <v>12</v>
      </c>
      <c r="D9" s="49">
        <v>51739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51739</v>
      </c>
      <c r="O9" s="50">
        <f t="shared" si="2"/>
        <v>38.439078751857352</v>
      </c>
      <c r="P9" s="9"/>
    </row>
    <row r="10" spans="1:133" ht="15.75">
      <c r="A10" s="29" t="s">
        <v>83</v>
      </c>
      <c r="B10" s="30"/>
      <c r="C10" s="31"/>
      <c r="D10" s="32">
        <f t="shared" ref="D10:M10" si="3">SUM(D11:D13)</f>
        <v>134389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134389</v>
      </c>
      <c r="O10" s="48">
        <f t="shared" si="2"/>
        <v>99.843239227340263</v>
      </c>
      <c r="P10" s="10"/>
    </row>
    <row r="11" spans="1:133">
      <c r="A11" s="12"/>
      <c r="B11" s="25">
        <v>322</v>
      </c>
      <c r="C11" s="20" t="s">
        <v>0</v>
      </c>
      <c r="D11" s="49">
        <v>3982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3982</v>
      </c>
      <c r="O11" s="50">
        <f t="shared" si="2"/>
        <v>2.9583952451708768</v>
      </c>
      <c r="P11" s="9"/>
    </row>
    <row r="12" spans="1:133">
      <c r="A12" s="12"/>
      <c r="B12" s="25">
        <v>323.10000000000002</v>
      </c>
      <c r="C12" s="20" t="s">
        <v>14</v>
      </c>
      <c r="D12" s="49">
        <v>90401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90401</v>
      </c>
      <c r="O12" s="50">
        <f t="shared" si="2"/>
        <v>67.162704309063898</v>
      </c>
      <c r="P12" s="9"/>
    </row>
    <row r="13" spans="1:133">
      <c r="A13" s="12"/>
      <c r="B13" s="25">
        <v>329</v>
      </c>
      <c r="C13" s="20" t="s">
        <v>84</v>
      </c>
      <c r="D13" s="49">
        <v>40006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40006</v>
      </c>
      <c r="O13" s="50">
        <f t="shared" si="2"/>
        <v>29.722139673105499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SUM(D15:D24)</f>
        <v>761073</v>
      </c>
      <c r="E14" s="32">
        <f t="shared" si="4"/>
        <v>0</v>
      </c>
      <c r="F14" s="32">
        <f t="shared" si="4"/>
        <v>0</v>
      </c>
      <c r="G14" s="32">
        <f t="shared" si="4"/>
        <v>510054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7">
        <f t="shared" si="1"/>
        <v>1271127</v>
      </c>
      <c r="O14" s="48">
        <f t="shared" si="2"/>
        <v>944.37369985141163</v>
      </c>
      <c r="P14" s="10"/>
    </row>
    <row r="15" spans="1:133">
      <c r="A15" s="12"/>
      <c r="B15" s="25">
        <v>331.1</v>
      </c>
      <c r="C15" s="20" t="s">
        <v>16</v>
      </c>
      <c r="D15" s="49">
        <v>0</v>
      </c>
      <c r="E15" s="49">
        <v>0</v>
      </c>
      <c r="F15" s="49">
        <v>0</v>
      </c>
      <c r="G15" s="49">
        <v>510054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510054</v>
      </c>
      <c r="O15" s="50">
        <f t="shared" si="2"/>
        <v>378.94056463595837</v>
      </c>
      <c r="P15" s="9"/>
    </row>
    <row r="16" spans="1:133">
      <c r="A16" s="12"/>
      <c r="B16" s="25">
        <v>331.7</v>
      </c>
      <c r="C16" s="20" t="s">
        <v>18</v>
      </c>
      <c r="D16" s="49">
        <v>41916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3" si="5">SUM(D16:M16)</f>
        <v>41916</v>
      </c>
      <c r="O16" s="50">
        <f t="shared" si="2"/>
        <v>31.141158989598811</v>
      </c>
      <c r="P16" s="9"/>
    </row>
    <row r="17" spans="1:16">
      <c r="A17" s="12"/>
      <c r="B17" s="25">
        <v>334.39</v>
      </c>
      <c r="C17" s="20" t="s">
        <v>19</v>
      </c>
      <c r="D17" s="49">
        <v>85615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85615</v>
      </c>
      <c r="O17" s="50">
        <f t="shared" si="2"/>
        <v>63.606983655274888</v>
      </c>
      <c r="P17" s="9"/>
    </row>
    <row r="18" spans="1:16">
      <c r="A18" s="12"/>
      <c r="B18" s="25">
        <v>334.49</v>
      </c>
      <c r="C18" s="20" t="s">
        <v>20</v>
      </c>
      <c r="D18" s="49">
        <v>2104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2104</v>
      </c>
      <c r="O18" s="50">
        <f t="shared" si="2"/>
        <v>1.563150074294205</v>
      </c>
      <c r="P18" s="9"/>
    </row>
    <row r="19" spans="1:16">
      <c r="A19" s="12"/>
      <c r="B19" s="25">
        <v>334.7</v>
      </c>
      <c r="C19" s="20" t="s">
        <v>21</v>
      </c>
      <c r="D19" s="49">
        <v>364664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364664</v>
      </c>
      <c r="O19" s="50">
        <f t="shared" si="2"/>
        <v>270.92421991084694</v>
      </c>
      <c r="P19" s="9"/>
    </row>
    <row r="20" spans="1:16">
      <c r="A20" s="12"/>
      <c r="B20" s="25">
        <v>335.12</v>
      </c>
      <c r="C20" s="20" t="s">
        <v>22</v>
      </c>
      <c r="D20" s="49">
        <v>44772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44772</v>
      </c>
      <c r="O20" s="50">
        <f t="shared" si="2"/>
        <v>33.263001485884104</v>
      </c>
      <c r="P20" s="9"/>
    </row>
    <row r="21" spans="1:16">
      <c r="A21" s="12"/>
      <c r="B21" s="25">
        <v>335.14</v>
      </c>
      <c r="C21" s="20" t="s">
        <v>23</v>
      </c>
      <c r="D21" s="49">
        <v>118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118</v>
      </c>
      <c r="O21" s="50">
        <f t="shared" si="2"/>
        <v>8.7667161961367007E-2</v>
      </c>
      <c r="P21" s="9"/>
    </row>
    <row r="22" spans="1:16">
      <c r="A22" s="12"/>
      <c r="B22" s="25">
        <v>335.15</v>
      </c>
      <c r="C22" s="20" t="s">
        <v>24</v>
      </c>
      <c r="D22" s="49">
        <v>102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102</v>
      </c>
      <c r="O22" s="50">
        <f t="shared" si="2"/>
        <v>7.5780089153046057E-2</v>
      </c>
      <c r="P22" s="9"/>
    </row>
    <row r="23" spans="1:16">
      <c r="A23" s="12"/>
      <c r="B23" s="25">
        <v>335.18</v>
      </c>
      <c r="C23" s="20" t="s">
        <v>25</v>
      </c>
      <c r="D23" s="49">
        <v>77553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77553</v>
      </c>
      <c r="O23" s="50">
        <f t="shared" si="2"/>
        <v>57.617384843982173</v>
      </c>
      <c r="P23" s="9"/>
    </row>
    <row r="24" spans="1:16">
      <c r="A24" s="12"/>
      <c r="B24" s="25">
        <v>337.7</v>
      </c>
      <c r="C24" s="20" t="s">
        <v>26</v>
      </c>
      <c r="D24" s="49">
        <v>144229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>SUM(D24:M24)</f>
        <v>144229</v>
      </c>
      <c r="O24" s="50">
        <f t="shared" si="2"/>
        <v>107.15378900445765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SUM(D26:D30)</f>
        <v>32622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1063071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1095693</v>
      </c>
      <c r="O25" s="48">
        <f t="shared" si="2"/>
        <v>814.03640416047551</v>
      </c>
      <c r="P25" s="10"/>
    </row>
    <row r="26" spans="1:16">
      <c r="A26" s="12"/>
      <c r="B26" s="25">
        <v>341.9</v>
      </c>
      <c r="C26" s="20" t="s">
        <v>34</v>
      </c>
      <c r="D26" s="49">
        <v>209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2" si="7">SUM(D26:M26)</f>
        <v>209</v>
      </c>
      <c r="O26" s="50">
        <f t="shared" si="2"/>
        <v>0.15527488855869243</v>
      </c>
      <c r="P26" s="9"/>
    </row>
    <row r="27" spans="1:16">
      <c r="A27" s="12"/>
      <c r="B27" s="25">
        <v>342.2</v>
      </c>
      <c r="C27" s="20" t="s">
        <v>35</v>
      </c>
      <c r="D27" s="49">
        <v>28613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28613</v>
      </c>
      <c r="O27" s="50">
        <f t="shared" si="2"/>
        <v>21.257800891530461</v>
      </c>
      <c r="P27" s="9"/>
    </row>
    <row r="28" spans="1:16">
      <c r="A28" s="12"/>
      <c r="B28" s="25">
        <v>343.3</v>
      </c>
      <c r="C28" s="20" t="s">
        <v>36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704587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704587</v>
      </c>
      <c r="O28" s="50">
        <f t="shared" si="2"/>
        <v>523.46731054977715</v>
      </c>
      <c r="P28" s="9"/>
    </row>
    <row r="29" spans="1:16">
      <c r="A29" s="12"/>
      <c r="B29" s="25">
        <v>343.5</v>
      </c>
      <c r="C29" s="20" t="s">
        <v>37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358484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358484</v>
      </c>
      <c r="O29" s="50">
        <f t="shared" si="2"/>
        <v>266.33283803863299</v>
      </c>
      <c r="P29" s="9"/>
    </row>
    <row r="30" spans="1:16">
      <c r="A30" s="12"/>
      <c r="B30" s="25">
        <v>343.8</v>
      </c>
      <c r="C30" s="20" t="s">
        <v>38</v>
      </c>
      <c r="D30" s="49">
        <v>3800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3800</v>
      </c>
      <c r="O30" s="50">
        <f t="shared" si="2"/>
        <v>2.823179791976226</v>
      </c>
      <c r="P30" s="9"/>
    </row>
    <row r="31" spans="1:16" ht="15.75">
      <c r="A31" s="29" t="s">
        <v>32</v>
      </c>
      <c r="B31" s="30"/>
      <c r="C31" s="31"/>
      <c r="D31" s="32">
        <f t="shared" ref="D31:M31" si="8">SUM(D32:D32)</f>
        <v>10335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10335</v>
      </c>
      <c r="O31" s="48">
        <f t="shared" si="2"/>
        <v>7.6783060921248145</v>
      </c>
      <c r="P31" s="10"/>
    </row>
    <row r="32" spans="1:16">
      <c r="A32" s="13"/>
      <c r="B32" s="41">
        <v>351.9</v>
      </c>
      <c r="C32" s="21" t="s">
        <v>41</v>
      </c>
      <c r="D32" s="49">
        <v>10335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10335</v>
      </c>
      <c r="O32" s="50">
        <f t="shared" si="2"/>
        <v>7.6783060921248145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SUM(D34:D36)</f>
        <v>69595</v>
      </c>
      <c r="E33" s="32">
        <f t="shared" si="9"/>
        <v>34239</v>
      </c>
      <c r="F33" s="32">
        <f t="shared" si="9"/>
        <v>0</v>
      </c>
      <c r="G33" s="32">
        <f t="shared" si="9"/>
        <v>110</v>
      </c>
      <c r="H33" s="32">
        <f t="shared" si="9"/>
        <v>0</v>
      </c>
      <c r="I33" s="32">
        <f t="shared" si="9"/>
        <v>40666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44" si="10">SUM(D33:M33)</f>
        <v>144610</v>
      </c>
      <c r="O33" s="48">
        <f t="shared" si="2"/>
        <v>107.4368499257058</v>
      </c>
      <c r="P33" s="10"/>
    </row>
    <row r="34" spans="1:119">
      <c r="A34" s="12"/>
      <c r="B34" s="25">
        <v>361.1</v>
      </c>
      <c r="C34" s="20" t="s">
        <v>42</v>
      </c>
      <c r="D34" s="49">
        <v>22412</v>
      </c>
      <c r="E34" s="49">
        <v>34239</v>
      </c>
      <c r="F34" s="49">
        <v>0</v>
      </c>
      <c r="G34" s="49">
        <v>110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10"/>
        <v>56761</v>
      </c>
      <c r="O34" s="50">
        <f t="shared" si="2"/>
        <v>42.170133729569095</v>
      </c>
      <c r="P34" s="9"/>
    </row>
    <row r="35" spans="1:119">
      <c r="A35" s="12"/>
      <c r="B35" s="25">
        <v>362</v>
      </c>
      <c r="C35" s="20" t="s">
        <v>43</v>
      </c>
      <c r="D35" s="49">
        <v>29039</v>
      </c>
      <c r="E35" s="49">
        <v>0</v>
      </c>
      <c r="F35" s="49">
        <v>0</v>
      </c>
      <c r="G35" s="49">
        <v>0</v>
      </c>
      <c r="H35" s="49">
        <v>0</v>
      </c>
      <c r="I35" s="49">
        <v>16063</v>
      </c>
      <c r="J35" s="49">
        <v>0</v>
      </c>
      <c r="K35" s="49">
        <v>0</v>
      </c>
      <c r="L35" s="49">
        <v>0</v>
      </c>
      <c r="M35" s="49">
        <v>0</v>
      </c>
      <c r="N35" s="49">
        <f t="shared" si="10"/>
        <v>45102</v>
      </c>
      <c r="O35" s="50">
        <f t="shared" si="2"/>
        <v>33.508172362555719</v>
      </c>
      <c r="P35" s="9"/>
    </row>
    <row r="36" spans="1:119">
      <c r="A36" s="12"/>
      <c r="B36" s="25">
        <v>369.9</v>
      </c>
      <c r="C36" s="20" t="s">
        <v>45</v>
      </c>
      <c r="D36" s="49">
        <v>18144</v>
      </c>
      <c r="E36" s="49">
        <v>0</v>
      </c>
      <c r="F36" s="49">
        <v>0</v>
      </c>
      <c r="G36" s="49">
        <v>0</v>
      </c>
      <c r="H36" s="49">
        <v>0</v>
      </c>
      <c r="I36" s="49">
        <v>24603</v>
      </c>
      <c r="J36" s="49">
        <v>0</v>
      </c>
      <c r="K36" s="49">
        <v>0</v>
      </c>
      <c r="L36" s="49">
        <v>0</v>
      </c>
      <c r="M36" s="49">
        <v>0</v>
      </c>
      <c r="N36" s="49">
        <f t="shared" si="10"/>
        <v>42747</v>
      </c>
      <c r="O36" s="50">
        <f t="shared" si="2"/>
        <v>31.75854383358098</v>
      </c>
      <c r="P36" s="9"/>
    </row>
    <row r="37" spans="1:119" ht="15.75">
      <c r="A37" s="29" t="s">
        <v>33</v>
      </c>
      <c r="B37" s="30"/>
      <c r="C37" s="31"/>
      <c r="D37" s="32">
        <f t="shared" ref="D37:M37" si="11">SUM(D38:D43)</f>
        <v>0</v>
      </c>
      <c r="E37" s="32">
        <f t="shared" si="11"/>
        <v>284507</v>
      </c>
      <c r="F37" s="32">
        <f t="shared" si="11"/>
        <v>0</v>
      </c>
      <c r="G37" s="32">
        <f t="shared" si="11"/>
        <v>947720</v>
      </c>
      <c r="H37" s="32">
        <f t="shared" si="11"/>
        <v>0</v>
      </c>
      <c r="I37" s="32">
        <f t="shared" si="11"/>
        <v>2950310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4182537</v>
      </c>
      <c r="O37" s="48">
        <f t="shared" si="2"/>
        <v>3107.3826151560179</v>
      </c>
      <c r="P37" s="9"/>
    </row>
    <row r="38" spans="1:119">
      <c r="A38" s="12"/>
      <c r="B38" s="25">
        <v>381</v>
      </c>
      <c r="C38" s="20" t="s">
        <v>85</v>
      </c>
      <c r="D38" s="49">
        <v>0</v>
      </c>
      <c r="E38" s="49">
        <v>284507</v>
      </c>
      <c r="F38" s="49">
        <v>0</v>
      </c>
      <c r="G38" s="49">
        <v>947720</v>
      </c>
      <c r="H38" s="49">
        <v>0</v>
      </c>
      <c r="I38" s="49">
        <v>53081</v>
      </c>
      <c r="J38" s="49">
        <v>0</v>
      </c>
      <c r="K38" s="49">
        <v>0</v>
      </c>
      <c r="L38" s="49">
        <v>0</v>
      </c>
      <c r="M38" s="49">
        <v>0</v>
      </c>
      <c r="N38" s="49">
        <f t="shared" si="10"/>
        <v>1285308</v>
      </c>
      <c r="O38" s="50">
        <f t="shared" si="2"/>
        <v>954.90936106983656</v>
      </c>
      <c r="P38" s="9"/>
    </row>
    <row r="39" spans="1:119">
      <c r="A39" s="12"/>
      <c r="B39" s="25">
        <v>389.1</v>
      </c>
      <c r="C39" s="20" t="s">
        <v>58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471450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471450</v>
      </c>
      <c r="O39" s="50">
        <f t="shared" si="2"/>
        <v>350.26002971768202</v>
      </c>
      <c r="P39" s="9"/>
    </row>
    <row r="40" spans="1:119">
      <c r="A40" s="12"/>
      <c r="B40" s="25">
        <v>389.2</v>
      </c>
      <c r="C40" s="20" t="s">
        <v>46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1933831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1933831</v>
      </c>
      <c r="O40" s="50">
        <f t="shared" si="2"/>
        <v>1436.724368499257</v>
      </c>
      <c r="P40" s="9"/>
    </row>
    <row r="41" spans="1:119">
      <c r="A41" s="12"/>
      <c r="B41" s="25">
        <v>389.6</v>
      </c>
      <c r="C41" s="20" t="s">
        <v>47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212322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212322</v>
      </c>
      <c r="O41" s="50">
        <f t="shared" si="2"/>
        <v>157.74294205052007</v>
      </c>
      <c r="P41" s="9"/>
    </row>
    <row r="42" spans="1:119">
      <c r="A42" s="12"/>
      <c r="B42" s="25">
        <v>389.7</v>
      </c>
      <c r="C42" s="20" t="s">
        <v>86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239452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239452</v>
      </c>
      <c r="O42" s="50">
        <f t="shared" si="2"/>
        <v>177.89895988112926</v>
      </c>
      <c r="P42" s="9"/>
    </row>
    <row r="43" spans="1:119" ht="15.75" thickBot="1">
      <c r="A43" s="12"/>
      <c r="B43" s="25">
        <v>389.8</v>
      </c>
      <c r="C43" s="20" t="s">
        <v>87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40174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40174</v>
      </c>
      <c r="O43" s="50">
        <f t="shared" si="2"/>
        <v>29.846953937592868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2">SUM(D5,D10,D14,D25,D31,D33,D37)</f>
        <v>2385471</v>
      </c>
      <c r="E44" s="15">
        <f t="shared" si="12"/>
        <v>499076</v>
      </c>
      <c r="F44" s="15">
        <f t="shared" si="12"/>
        <v>0</v>
      </c>
      <c r="G44" s="15">
        <f t="shared" si="12"/>
        <v>1457884</v>
      </c>
      <c r="H44" s="15">
        <f t="shared" si="12"/>
        <v>0</v>
      </c>
      <c r="I44" s="15">
        <f t="shared" si="12"/>
        <v>4054047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10"/>
        <v>8396478</v>
      </c>
      <c r="O44" s="40">
        <f t="shared" si="2"/>
        <v>6238.0965824665673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3"/>
      <c r="B46" s="44"/>
      <c r="C46" s="44"/>
      <c r="D46" s="45"/>
      <c r="E46" s="45"/>
      <c r="F46" s="45"/>
      <c r="G46" s="45"/>
      <c r="H46" s="45"/>
      <c r="I46" s="45"/>
      <c r="J46" s="45"/>
      <c r="K46" s="45"/>
      <c r="L46" s="121" t="s">
        <v>88</v>
      </c>
      <c r="M46" s="121"/>
      <c r="N46" s="121"/>
      <c r="O46" s="46">
        <v>1346</v>
      </c>
    </row>
    <row r="47" spans="1:119">
      <c r="A47" s="12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1:119" ht="15.75" customHeight="1" thickBot="1">
      <c r="A48" s="123" t="s">
        <v>65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2"/>
      <c r="M3" s="133"/>
      <c r="N3" s="36"/>
      <c r="O3" s="37"/>
      <c r="P3" s="134" t="s">
        <v>118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SUM(D6:D9)</f>
        <v>1288496</v>
      </c>
      <c r="E5" s="27">
        <f t="shared" si="0"/>
        <v>83588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83588</v>
      </c>
      <c r="O5" s="28">
        <f>SUM(D5:N5)</f>
        <v>1455672</v>
      </c>
      <c r="P5" s="33">
        <f t="shared" ref="P5:P40" si="1">(O5/P$42)</f>
        <v>516.56210078069557</v>
      </c>
      <c r="Q5" s="6"/>
    </row>
    <row r="6" spans="1:134">
      <c r="A6" s="12"/>
      <c r="B6" s="25">
        <v>311</v>
      </c>
      <c r="C6" s="20" t="s">
        <v>2</v>
      </c>
      <c r="D6" s="49">
        <v>1113055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1113055</v>
      </c>
      <c r="P6" s="50">
        <f t="shared" si="1"/>
        <v>394.98048261178138</v>
      </c>
      <c r="Q6" s="9"/>
    </row>
    <row r="7" spans="1:134">
      <c r="A7" s="12"/>
      <c r="B7" s="25">
        <v>312.41000000000003</v>
      </c>
      <c r="C7" s="20" t="s">
        <v>122</v>
      </c>
      <c r="D7" s="49">
        <v>32833</v>
      </c>
      <c r="E7" s="49">
        <v>83588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83588</v>
      </c>
      <c r="O7" s="49">
        <f t="shared" ref="O7:O9" si="2">SUM(D7:N7)</f>
        <v>200009</v>
      </c>
      <c r="P7" s="50">
        <f t="shared" si="1"/>
        <v>70.975514549325766</v>
      </c>
      <c r="Q7" s="9"/>
    </row>
    <row r="8" spans="1:134">
      <c r="A8" s="12"/>
      <c r="B8" s="25">
        <v>314.89999999999998</v>
      </c>
      <c r="C8" s="20" t="s">
        <v>11</v>
      </c>
      <c r="D8" s="49">
        <v>87993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87993</v>
      </c>
      <c r="P8" s="50">
        <f t="shared" si="1"/>
        <v>31.225337118523775</v>
      </c>
      <c r="Q8" s="9"/>
    </row>
    <row r="9" spans="1:134">
      <c r="A9" s="12"/>
      <c r="B9" s="25">
        <v>315.10000000000002</v>
      </c>
      <c r="C9" s="20" t="s">
        <v>123</v>
      </c>
      <c r="D9" s="49">
        <v>54615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54615</v>
      </c>
      <c r="P9" s="50">
        <f t="shared" si="1"/>
        <v>19.380766501064585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SUM(D11:D13)</f>
        <v>298835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7">
        <f>SUM(D10:N10)</f>
        <v>298835</v>
      </c>
      <c r="P10" s="48">
        <f t="shared" si="1"/>
        <v>106.04506742370475</v>
      </c>
      <c r="Q10" s="10"/>
    </row>
    <row r="11" spans="1:134">
      <c r="A11" s="12"/>
      <c r="B11" s="25">
        <v>322</v>
      </c>
      <c r="C11" s="20" t="s">
        <v>124</v>
      </c>
      <c r="D11" s="49">
        <v>95663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>SUM(D11:N11)</f>
        <v>95663</v>
      </c>
      <c r="P11" s="50">
        <f t="shared" si="1"/>
        <v>33.947125621007807</v>
      </c>
      <c r="Q11" s="9"/>
    </row>
    <row r="12" spans="1:134">
      <c r="A12" s="12"/>
      <c r="B12" s="25">
        <v>322.89999999999998</v>
      </c>
      <c r="C12" s="20" t="s">
        <v>132</v>
      </c>
      <c r="D12" s="49">
        <v>39349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ref="O12:O13" si="4">SUM(D12:N12)</f>
        <v>39349</v>
      </c>
      <c r="P12" s="50">
        <f t="shared" si="1"/>
        <v>13.963449254790632</v>
      </c>
      <c r="Q12" s="9"/>
    </row>
    <row r="13" spans="1:134">
      <c r="A13" s="12"/>
      <c r="B13" s="25">
        <v>323.10000000000002</v>
      </c>
      <c r="C13" s="20" t="s">
        <v>14</v>
      </c>
      <c r="D13" s="49">
        <v>163823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4"/>
        <v>163823</v>
      </c>
      <c r="P13" s="50">
        <f t="shared" si="1"/>
        <v>58.134492547906319</v>
      </c>
      <c r="Q13" s="9"/>
    </row>
    <row r="14" spans="1:134" ht="15.75">
      <c r="A14" s="29" t="s">
        <v>125</v>
      </c>
      <c r="B14" s="30"/>
      <c r="C14" s="31"/>
      <c r="D14" s="32">
        <f t="shared" ref="D14:N14" si="5">SUM(D15:D20)</f>
        <v>1853173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161750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7">
        <f>SUM(D14:N14)</f>
        <v>2014923</v>
      </c>
      <c r="P14" s="48">
        <f t="shared" si="1"/>
        <v>715.01880766501063</v>
      </c>
      <c r="Q14" s="10"/>
    </row>
    <row r="15" spans="1:134">
      <c r="A15" s="12"/>
      <c r="B15" s="25">
        <v>334.1</v>
      </c>
      <c r="C15" s="20" t="s">
        <v>105</v>
      </c>
      <c r="D15" s="49">
        <v>1560771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ref="O15:O20" si="6">SUM(D15:N15)</f>
        <v>1560771</v>
      </c>
      <c r="P15" s="50">
        <f t="shared" si="1"/>
        <v>553.85770049680627</v>
      </c>
      <c r="Q15" s="9"/>
    </row>
    <row r="16" spans="1:134">
      <c r="A16" s="12"/>
      <c r="B16" s="25">
        <v>334.49</v>
      </c>
      <c r="C16" s="20" t="s">
        <v>20</v>
      </c>
      <c r="D16" s="49">
        <v>7789</v>
      </c>
      <c r="E16" s="49">
        <v>0</v>
      </c>
      <c r="F16" s="49">
        <v>0</v>
      </c>
      <c r="G16" s="49">
        <v>0</v>
      </c>
      <c r="H16" s="49">
        <v>0</v>
      </c>
      <c r="I16" s="49">
        <v>161750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6"/>
        <v>169539</v>
      </c>
      <c r="P16" s="50">
        <f t="shared" si="1"/>
        <v>60.162881476224271</v>
      </c>
      <c r="Q16" s="9"/>
    </row>
    <row r="17" spans="1:17">
      <c r="A17" s="12"/>
      <c r="B17" s="25">
        <v>335.14</v>
      </c>
      <c r="C17" s="20" t="s">
        <v>73</v>
      </c>
      <c r="D17" s="49">
        <v>460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6"/>
        <v>460</v>
      </c>
      <c r="P17" s="50">
        <f t="shared" si="1"/>
        <v>0.16323633782824698</v>
      </c>
      <c r="Q17" s="9"/>
    </row>
    <row r="18" spans="1:17">
      <c r="A18" s="12"/>
      <c r="B18" s="25">
        <v>335.15</v>
      </c>
      <c r="C18" s="20" t="s">
        <v>74</v>
      </c>
      <c r="D18" s="49">
        <v>1433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6"/>
        <v>1433</v>
      </c>
      <c r="P18" s="50">
        <f t="shared" si="1"/>
        <v>0.50851667849538684</v>
      </c>
      <c r="Q18" s="9"/>
    </row>
    <row r="19" spans="1:17">
      <c r="A19" s="12"/>
      <c r="B19" s="25">
        <v>335.18</v>
      </c>
      <c r="C19" s="20" t="s">
        <v>126</v>
      </c>
      <c r="D19" s="49">
        <v>201191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6"/>
        <v>201191</v>
      </c>
      <c r="P19" s="50">
        <f t="shared" si="1"/>
        <v>71.394960965223561</v>
      </c>
      <c r="Q19" s="9"/>
    </row>
    <row r="20" spans="1:17">
      <c r="A20" s="12"/>
      <c r="B20" s="25">
        <v>335.19</v>
      </c>
      <c r="C20" s="20" t="s">
        <v>127</v>
      </c>
      <c r="D20" s="49">
        <v>81529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6"/>
        <v>81529</v>
      </c>
      <c r="P20" s="50">
        <f t="shared" si="1"/>
        <v>28.931511710432932</v>
      </c>
      <c r="Q20" s="9"/>
    </row>
    <row r="21" spans="1:17" ht="15.75">
      <c r="A21" s="29" t="s">
        <v>31</v>
      </c>
      <c r="B21" s="30"/>
      <c r="C21" s="31"/>
      <c r="D21" s="32">
        <f t="shared" ref="D21:N21" si="7">SUM(D22:D26)</f>
        <v>41898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2238872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7"/>
        <v>0</v>
      </c>
      <c r="O21" s="32">
        <f>SUM(D21:N21)</f>
        <v>2280770</v>
      </c>
      <c r="P21" s="48">
        <f t="shared" si="1"/>
        <v>809.35770049680627</v>
      </c>
      <c r="Q21" s="10"/>
    </row>
    <row r="22" spans="1:17">
      <c r="A22" s="12"/>
      <c r="B22" s="25">
        <v>341.9</v>
      </c>
      <c r="C22" s="20" t="s">
        <v>76</v>
      </c>
      <c r="D22" s="49">
        <v>773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ref="O22:O26" si="8">SUM(D22:N22)</f>
        <v>773</v>
      </c>
      <c r="P22" s="50">
        <f t="shared" si="1"/>
        <v>0.27430801987224984</v>
      </c>
      <c r="Q22" s="9"/>
    </row>
    <row r="23" spans="1:17">
      <c r="A23" s="12"/>
      <c r="B23" s="25">
        <v>342.2</v>
      </c>
      <c r="C23" s="20" t="s">
        <v>35</v>
      </c>
      <c r="D23" s="49">
        <v>38225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8"/>
        <v>38225</v>
      </c>
      <c r="P23" s="50">
        <f t="shared" si="1"/>
        <v>13.56458481192335</v>
      </c>
      <c r="Q23" s="9"/>
    </row>
    <row r="24" spans="1:17">
      <c r="A24" s="12"/>
      <c r="B24" s="25">
        <v>343.3</v>
      </c>
      <c r="C24" s="20" t="s">
        <v>36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1084097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8"/>
        <v>1084097</v>
      </c>
      <c r="P24" s="50">
        <f t="shared" si="1"/>
        <v>384.7044002838893</v>
      </c>
      <c r="Q24" s="9"/>
    </row>
    <row r="25" spans="1:17">
      <c r="A25" s="12"/>
      <c r="B25" s="25">
        <v>343.4</v>
      </c>
      <c r="C25" s="20" t="s">
        <v>133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1154775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8"/>
        <v>1154775</v>
      </c>
      <c r="P25" s="50">
        <f t="shared" si="1"/>
        <v>409.78530872959544</v>
      </c>
      <c r="Q25" s="9"/>
    </row>
    <row r="26" spans="1:17">
      <c r="A26" s="12"/>
      <c r="B26" s="25">
        <v>343.8</v>
      </c>
      <c r="C26" s="20" t="s">
        <v>38</v>
      </c>
      <c r="D26" s="49">
        <v>2900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8"/>
        <v>2900</v>
      </c>
      <c r="P26" s="50">
        <f t="shared" si="1"/>
        <v>1.0290986515259049</v>
      </c>
      <c r="Q26" s="9"/>
    </row>
    <row r="27" spans="1:17" ht="15.75">
      <c r="A27" s="29" t="s">
        <v>32</v>
      </c>
      <c r="B27" s="30"/>
      <c r="C27" s="31"/>
      <c r="D27" s="32">
        <f t="shared" ref="D27:N27" si="9">SUM(D28:D28)</f>
        <v>1001</v>
      </c>
      <c r="E27" s="32">
        <f t="shared" si="9"/>
        <v>0</v>
      </c>
      <c r="F27" s="32">
        <f t="shared" si="9"/>
        <v>0</v>
      </c>
      <c r="G27" s="32">
        <f t="shared" si="9"/>
        <v>0</v>
      </c>
      <c r="H27" s="32">
        <f t="shared" si="9"/>
        <v>0</v>
      </c>
      <c r="I27" s="32">
        <f t="shared" si="9"/>
        <v>0</v>
      </c>
      <c r="J27" s="32">
        <f t="shared" si="9"/>
        <v>0</v>
      </c>
      <c r="K27" s="32">
        <f t="shared" si="9"/>
        <v>0</v>
      </c>
      <c r="L27" s="32">
        <f t="shared" si="9"/>
        <v>0</v>
      </c>
      <c r="M27" s="32">
        <f t="shared" si="9"/>
        <v>0</v>
      </c>
      <c r="N27" s="32">
        <f t="shared" si="9"/>
        <v>0</v>
      </c>
      <c r="O27" s="32">
        <f>SUM(D27:N27)</f>
        <v>1001</v>
      </c>
      <c r="P27" s="48">
        <f t="shared" si="1"/>
        <v>0.3552164655784244</v>
      </c>
      <c r="Q27" s="10"/>
    </row>
    <row r="28" spans="1:17">
      <c r="A28" s="13"/>
      <c r="B28" s="41">
        <v>351.9</v>
      </c>
      <c r="C28" s="21" t="s">
        <v>128</v>
      </c>
      <c r="D28" s="49">
        <v>1001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ref="O28" si="10">SUM(D28:N28)</f>
        <v>1001</v>
      </c>
      <c r="P28" s="50">
        <f t="shared" si="1"/>
        <v>0.3552164655784244</v>
      </c>
      <c r="Q28" s="9"/>
    </row>
    <row r="29" spans="1:17" ht="15.75">
      <c r="A29" s="29" t="s">
        <v>3</v>
      </c>
      <c r="B29" s="30"/>
      <c r="C29" s="31"/>
      <c r="D29" s="32">
        <f t="shared" ref="D29:N29" si="11">SUM(D30:D33)</f>
        <v>342197</v>
      </c>
      <c r="E29" s="32">
        <f t="shared" si="11"/>
        <v>1884</v>
      </c>
      <c r="F29" s="32">
        <f t="shared" si="11"/>
        <v>0</v>
      </c>
      <c r="G29" s="32">
        <f t="shared" si="11"/>
        <v>0</v>
      </c>
      <c r="H29" s="32">
        <f t="shared" si="11"/>
        <v>0</v>
      </c>
      <c r="I29" s="32">
        <f t="shared" si="11"/>
        <v>103566</v>
      </c>
      <c r="J29" s="32">
        <f t="shared" si="11"/>
        <v>0</v>
      </c>
      <c r="K29" s="32">
        <f t="shared" si="11"/>
        <v>0</v>
      </c>
      <c r="L29" s="32">
        <f t="shared" si="11"/>
        <v>0</v>
      </c>
      <c r="M29" s="32">
        <f t="shared" si="11"/>
        <v>0</v>
      </c>
      <c r="N29" s="32">
        <f t="shared" si="11"/>
        <v>1884</v>
      </c>
      <c r="O29" s="32">
        <f>SUM(D29:N29)</f>
        <v>449531</v>
      </c>
      <c r="P29" s="48">
        <f t="shared" si="1"/>
        <v>159.52129169623848</v>
      </c>
      <c r="Q29" s="10"/>
    </row>
    <row r="30" spans="1:17">
      <c r="A30" s="12"/>
      <c r="B30" s="25">
        <v>361.1</v>
      </c>
      <c r="C30" s="20" t="s">
        <v>42</v>
      </c>
      <c r="D30" s="49">
        <v>10407</v>
      </c>
      <c r="E30" s="49">
        <v>1884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1884</v>
      </c>
      <c r="O30" s="49">
        <f>SUM(D30:N30)</f>
        <v>14175</v>
      </c>
      <c r="P30" s="50">
        <f t="shared" si="1"/>
        <v>5.0301632363378284</v>
      </c>
      <c r="Q30" s="9"/>
    </row>
    <row r="31" spans="1:17">
      <c r="A31" s="12"/>
      <c r="B31" s="25">
        <v>362</v>
      </c>
      <c r="C31" s="20" t="s">
        <v>43</v>
      </c>
      <c r="D31" s="49">
        <v>56272</v>
      </c>
      <c r="E31" s="49">
        <v>0</v>
      </c>
      <c r="F31" s="49">
        <v>0</v>
      </c>
      <c r="G31" s="49">
        <v>0</v>
      </c>
      <c r="H31" s="49">
        <v>0</v>
      </c>
      <c r="I31" s="49">
        <v>103566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ref="O31:O39" si="12">SUM(D31:N31)</f>
        <v>159838</v>
      </c>
      <c r="P31" s="50">
        <f t="shared" si="1"/>
        <v>56.720369056068137</v>
      </c>
      <c r="Q31" s="9"/>
    </row>
    <row r="32" spans="1:17">
      <c r="A32" s="12"/>
      <c r="B32" s="25">
        <v>366</v>
      </c>
      <c r="C32" s="20" t="s">
        <v>44</v>
      </c>
      <c r="D32" s="49">
        <v>197675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12"/>
        <v>197675</v>
      </c>
      <c r="P32" s="50">
        <f t="shared" si="1"/>
        <v>70.1472675656494</v>
      </c>
      <c r="Q32" s="9"/>
    </row>
    <row r="33" spans="1:120">
      <c r="A33" s="12"/>
      <c r="B33" s="25">
        <v>369.9</v>
      </c>
      <c r="C33" s="20" t="s">
        <v>45</v>
      </c>
      <c r="D33" s="49">
        <v>77843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12"/>
        <v>77843</v>
      </c>
      <c r="P33" s="50">
        <f t="shared" si="1"/>
        <v>27.62349183818311</v>
      </c>
      <c r="Q33" s="9"/>
    </row>
    <row r="34" spans="1:120" ht="15.75">
      <c r="A34" s="29" t="s">
        <v>33</v>
      </c>
      <c r="B34" s="30"/>
      <c r="C34" s="31"/>
      <c r="D34" s="32">
        <f t="shared" ref="D34:N34" si="13">SUM(D35:D39)</f>
        <v>35113</v>
      </c>
      <c r="E34" s="32">
        <f t="shared" si="13"/>
        <v>137513</v>
      </c>
      <c r="F34" s="32">
        <f t="shared" si="13"/>
        <v>0</v>
      </c>
      <c r="G34" s="32">
        <f t="shared" si="13"/>
        <v>0</v>
      </c>
      <c r="H34" s="32">
        <f t="shared" si="13"/>
        <v>0</v>
      </c>
      <c r="I34" s="32">
        <f t="shared" si="13"/>
        <v>4301704</v>
      </c>
      <c r="J34" s="32">
        <f t="shared" si="13"/>
        <v>0</v>
      </c>
      <c r="K34" s="32">
        <f t="shared" si="13"/>
        <v>0</v>
      </c>
      <c r="L34" s="32">
        <f t="shared" si="13"/>
        <v>0</v>
      </c>
      <c r="M34" s="32">
        <f t="shared" si="13"/>
        <v>0</v>
      </c>
      <c r="N34" s="32">
        <f t="shared" si="13"/>
        <v>137513</v>
      </c>
      <c r="O34" s="32">
        <f t="shared" si="12"/>
        <v>4611843</v>
      </c>
      <c r="P34" s="48">
        <f t="shared" si="1"/>
        <v>1636.5660042583393</v>
      </c>
      <c r="Q34" s="9"/>
    </row>
    <row r="35" spans="1:120">
      <c r="A35" s="12"/>
      <c r="B35" s="25">
        <v>381</v>
      </c>
      <c r="C35" s="20" t="s">
        <v>85</v>
      </c>
      <c r="D35" s="49">
        <v>0</v>
      </c>
      <c r="E35" s="49">
        <v>137513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137513</v>
      </c>
      <c r="O35" s="49">
        <f t="shared" si="12"/>
        <v>275026</v>
      </c>
      <c r="P35" s="50">
        <f t="shared" si="1"/>
        <v>97.596167494677076</v>
      </c>
      <c r="Q35" s="9"/>
    </row>
    <row r="36" spans="1:120">
      <c r="A36" s="12"/>
      <c r="B36" s="25">
        <v>383.1</v>
      </c>
      <c r="C36" s="20" t="s">
        <v>135</v>
      </c>
      <c r="D36" s="49">
        <v>35113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12"/>
        <v>35113</v>
      </c>
      <c r="P36" s="50">
        <f t="shared" si="1"/>
        <v>12.460255500354862</v>
      </c>
      <c r="Q36" s="9"/>
    </row>
    <row r="37" spans="1:120">
      <c r="A37" s="12"/>
      <c r="B37" s="25">
        <v>389.1</v>
      </c>
      <c r="C37" s="20" t="s">
        <v>58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13379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12"/>
        <v>13379</v>
      </c>
      <c r="P37" s="50">
        <f t="shared" si="1"/>
        <v>4.7476933995741657</v>
      </c>
      <c r="Q37" s="9"/>
    </row>
    <row r="38" spans="1:120">
      <c r="A38" s="12"/>
      <c r="B38" s="25">
        <v>389.6</v>
      </c>
      <c r="C38" s="20" t="s">
        <v>47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3994559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12"/>
        <v>3994559</v>
      </c>
      <c r="P38" s="50">
        <f t="shared" si="1"/>
        <v>1417.515613910575</v>
      </c>
      <c r="Q38" s="9"/>
    </row>
    <row r="39" spans="1:120" ht="15.75" thickBot="1">
      <c r="A39" s="12"/>
      <c r="B39" s="25">
        <v>389.8</v>
      </c>
      <c r="C39" s="20" t="s">
        <v>87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293766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12"/>
        <v>293766</v>
      </c>
      <c r="P39" s="50">
        <f t="shared" si="1"/>
        <v>104.24627395315827</v>
      </c>
      <c r="Q39" s="9"/>
    </row>
    <row r="40" spans="1:120" ht="16.5" thickBot="1">
      <c r="A40" s="14" t="s">
        <v>39</v>
      </c>
      <c r="B40" s="23"/>
      <c r="C40" s="22"/>
      <c r="D40" s="15">
        <f t="shared" ref="D40:N40" si="14">SUM(D5,D10,D14,D21,D27,D29,D34)</f>
        <v>3860713</v>
      </c>
      <c r="E40" s="15">
        <f t="shared" si="14"/>
        <v>222985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6805892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 t="shared" si="14"/>
        <v>222985</v>
      </c>
      <c r="O40" s="15">
        <f>SUM(D40:N40)</f>
        <v>11112575</v>
      </c>
      <c r="P40" s="40">
        <f t="shared" si="1"/>
        <v>3943.4261887863731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121" t="s">
        <v>134</v>
      </c>
      <c r="N42" s="121"/>
      <c r="O42" s="121"/>
      <c r="P42" s="46">
        <v>2818</v>
      </c>
    </row>
    <row r="43" spans="1:120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  <row r="44" spans="1:120" ht="15.75" customHeight="1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117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2"/>
      <c r="M3" s="133"/>
      <c r="N3" s="36"/>
      <c r="O3" s="37"/>
      <c r="P3" s="134" t="s">
        <v>118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SUM(D6:D9)</f>
        <v>1210977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81765</v>
      </c>
      <c r="O5" s="28">
        <f t="shared" ref="O5:O15" si="1">SUM(D5:N5)</f>
        <v>1292742</v>
      </c>
      <c r="P5" s="33">
        <f t="shared" ref="P5:P41" si="2">(O5/P$43)</f>
        <v>507.35557299843015</v>
      </c>
      <c r="Q5" s="6"/>
    </row>
    <row r="6" spans="1:134">
      <c r="A6" s="12"/>
      <c r="B6" s="25">
        <v>311</v>
      </c>
      <c r="C6" s="20" t="s">
        <v>2</v>
      </c>
      <c r="D6" s="49">
        <v>1046818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 t="shared" si="1"/>
        <v>1046818</v>
      </c>
      <c r="P6" s="50">
        <f t="shared" si="2"/>
        <v>410.83908948194664</v>
      </c>
      <c r="Q6" s="9"/>
    </row>
    <row r="7" spans="1:134">
      <c r="A7" s="12"/>
      <c r="B7" s="25">
        <v>312.41000000000003</v>
      </c>
      <c r="C7" s="20" t="s">
        <v>122</v>
      </c>
      <c r="D7" s="49">
        <v>34866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81765</v>
      </c>
      <c r="O7" s="49">
        <f t="shared" si="1"/>
        <v>116631</v>
      </c>
      <c r="P7" s="50">
        <f t="shared" si="2"/>
        <v>45.773547880690735</v>
      </c>
      <c r="Q7" s="9"/>
    </row>
    <row r="8" spans="1:134">
      <c r="A8" s="12"/>
      <c r="B8" s="25">
        <v>314.89999999999998</v>
      </c>
      <c r="C8" s="20" t="s">
        <v>11</v>
      </c>
      <c r="D8" s="49">
        <v>79256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1"/>
        <v>79256</v>
      </c>
      <c r="P8" s="50">
        <f t="shared" si="2"/>
        <v>31.105180533751962</v>
      </c>
      <c r="Q8" s="9"/>
    </row>
    <row r="9" spans="1:134">
      <c r="A9" s="12"/>
      <c r="B9" s="25">
        <v>315.10000000000002</v>
      </c>
      <c r="C9" s="20" t="s">
        <v>123</v>
      </c>
      <c r="D9" s="49">
        <v>50037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1"/>
        <v>50037</v>
      </c>
      <c r="P9" s="50">
        <f t="shared" si="2"/>
        <v>19.637755102040817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SUM(D11:D13)</f>
        <v>236522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7">
        <f t="shared" si="1"/>
        <v>236522</v>
      </c>
      <c r="P10" s="48">
        <f t="shared" si="2"/>
        <v>92.826530612244895</v>
      </c>
      <c r="Q10" s="10"/>
    </row>
    <row r="11" spans="1:134">
      <c r="A11" s="12"/>
      <c r="B11" s="25">
        <v>322</v>
      </c>
      <c r="C11" s="20" t="s">
        <v>124</v>
      </c>
      <c r="D11" s="49">
        <v>78411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1"/>
        <v>78411</v>
      </c>
      <c r="P11" s="50">
        <f t="shared" si="2"/>
        <v>30.773547880690739</v>
      </c>
      <c r="Q11" s="9"/>
    </row>
    <row r="12" spans="1:134">
      <c r="A12" s="12"/>
      <c r="B12" s="25">
        <v>323.10000000000002</v>
      </c>
      <c r="C12" s="20" t="s">
        <v>14</v>
      </c>
      <c r="D12" s="49">
        <v>127535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>SUM(D12:N12)</f>
        <v>127535</v>
      </c>
      <c r="P12" s="50">
        <f t="shared" si="2"/>
        <v>50.05298273155416</v>
      </c>
      <c r="Q12" s="9"/>
    </row>
    <row r="13" spans="1:134">
      <c r="A13" s="12"/>
      <c r="B13" s="25">
        <v>329.5</v>
      </c>
      <c r="C13" s="20" t="s">
        <v>130</v>
      </c>
      <c r="D13" s="49">
        <v>30576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1"/>
        <v>30576</v>
      </c>
      <c r="P13" s="50">
        <f t="shared" si="2"/>
        <v>12</v>
      </c>
      <c r="Q13" s="9"/>
    </row>
    <row r="14" spans="1:134" ht="15.75">
      <c r="A14" s="29" t="s">
        <v>125</v>
      </c>
      <c r="B14" s="30"/>
      <c r="C14" s="31"/>
      <c r="D14" s="32">
        <f t="shared" ref="D14:N14" si="4">SUM(D15:D22)</f>
        <v>1217911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7">
        <f t="shared" si="1"/>
        <v>1217911</v>
      </c>
      <c r="P14" s="48">
        <f t="shared" si="2"/>
        <v>477.98704866562008</v>
      </c>
      <c r="Q14" s="10"/>
    </row>
    <row r="15" spans="1:134">
      <c r="A15" s="12"/>
      <c r="B15" s="25">
        <v>331.1</v>
      </c>
      <c r="C15" s="20" t="s">
        <v>16</v>
      </c>
      <c r="D15" s="49">
        <v>11981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1"/>
        <v>11981</v>
      </c>
      <c r="P15" s="50">
        <f t="shared" si="2"/>
        <v>4.7021193092621667</v>
      </c>
      <c r="Q15" s="9"/>
    </row>
    <row r="16" spans="1:134">
      <c r="A16" s="12"/>
      <c r="B16" s="25">
        <v>334.1</v>
      </c>
      <c r="C16" s="20" t="s">
        <v>105</v>
      </c>
      <c r="D16" s="49">
        <v>753023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ref="O16:O22" si="5">SUM(D16:N16)</f>
        <v>753023</v>
      </c>
      <c r="P16" s="50">
        <f t="shared" si="2"/>
        <v>295.53492935635791</v>
      </c>
      <c r="Q16" s="9"/>
    </row>
    <row r="17" spans="1:17">
      <c r="A17" s="12"/>
      <c r="B17" s="25">
        <v>334.39</v>
      </c>
      <c r="C17" s="20" t="s">
        <v>19</v>
      </c>
      <c r="D17" s="49">
        <v>215187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5"/>
        <v>215187</v>
      </c>
      <c r="P17" s="50">
        <f t="shared" si="2"/>
        <v>84.453296703296701</v>
      </c>
      <c r="Q17" s="9"/>
    </row>
    <row r="18" spans="1:17">
      <c r="A18" s="12"/>
      <c r="B18" s="25">
        <v>334.49</v>
      </c>
      <c r="C18" s="20" t="s">
        <v>20</v>
      </c>
      <c r="D18" s="49">
        <v>7563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5"/>
        <v>7563</v>
      </c>
      <c r="P18" s="50">
        <f t="shared" si="2"/>
        <v>2.9682103610675039</v>
      </c>
      <c r="Q18" s="9"/>
    </row>
    <row r="19" spans="1:17">
      <c r="A19" s="12"/>
      <c r="B19" s="25">
        <v>335.14</v>
      </c>
      <c r="C19" s="20" t="s">
        <v>73</v>
      </c>
      <c r="D19" s="49">
        <v>354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5"/>
        <v>354</v>
      </c>
      <c r="P19" s="50">
        <f t="shared" si="2"/>
        <v>0.13893249607535321</v>
      </c>
      <c r="Q19" s="9"/>
    </row>
    <row r="20" spans="1:17">
      <c r="A20" s="12"/>
      <c r="B20" s="25">
        <v>335.15</v>
      </c>
      <c r="C20" s="20" t="s">
        <v>74</v>
      </c>
      <c r="D20" s="49">
        <v>1412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5"/>
        <v>1412</v>
      </c>
      <c r="P20" s="50">
        <f t="shared" si="2"/>
        <v>0.55416012558869698</v>
      </c>
      <c r="Q20" s="9"/>
    </row>
    <row r="21" spans="1:17">
      <c r="A21" s="12"/>
      <c r="B21" s="25">
        <v>335.18</v>
      </c>
      <c r="C21" s="20" t="s">
        <v>126</v>
      </c>
      <c r="D21" s="49">
        <v>168802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5"/>
        <v>168802</v>
      </c>
      <c r="P21" s="50">
        <f t="shared" si="2"/>
        <v>66.248822605965458</v>
      </c>
      <c r="Q21" s="9"/>
    </row>
    <row r="22" spans="1:17">
      <c r="A22" s="12"/>
      <c r="B22" s="25">
        <v>335.19</v>
      </c>
      <c r="C22" s="20" t="s">
        <v>127</v>
      </c>
      <c r="D22" s="49">
        <v>59589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5"/>
        <v>59589</v>
      </c>
      <c r="P22" s="50">
        <f t="shared" si="2"/>
        <v>23.386577708006278</v>
      </c>
      <c r="Q22" s="9"/>
    </row>
    <row r="23" spans="1:17" ht="15.75">
      <c r="A23" s="29" t="s">
        <v>31</v>
      </c>
      <c r="B23" s="30"/>
      <c r="C23" s="31"/>
      <c r="D23" s="32">
        <f t="shared" ref="D23:N23" si="6">SUM(D24:D28)</f>
        <v>38729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2062566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ref="O23:O41" si="7">SUM(D23:N23)</f>
        <v>2101295</v>
      </c>
      <c r="P23" s="48">
        <f t="shared" si="2"/>
        <v>824.68406593406598</v>
      </c>
      <c r="Q23" s="10"/>
    </row>
    <row r="24" spans="1:17">
      <c r="A24" s="12"/>
      <c r="B24" s="25">
        <v>341.9</v>
      </c>
      <c r="C24" s="20" t="s">
        <v>76</v>
      </c>
      <c r="D24" s="49">
        <v>630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7"/>
        <v>630</v>
      </c>
      <c r="P24" s="50">
        <f t="shared" si="2"/>
        <v>0.24725274725274726</v>
      </c>
      <c r="Q24" s="9"/>
    </row>
    <row r="25" spans="1:17">
      <c r="A25" s="12"/>
      <c r="B25" s="25">
        <v>342.2</v>
      </c>
      <c r="C25" s="20" t="s">
        <v>35</v>
      </c>
      <c r="D25" s="49">
        <v>34699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7"/>
        <v>34699</v>
      </c>
      <c r="P25" s="50">
        <f t="shared" si="2"/>
        <v>13.618131868131869</v>
      </c>
      <c r="Q25" s="9"/>
    </row>
    <row r="26" spans="1:17">
      <c r="A26" s="12"/>
      <c r="B26" s="25">
        <v>343.3</v>
      </c>
      <c r="C26" s="20" t="s">
        <v>36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900268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7"/>
        <v>900268</v>
      </c>
      <c r="P26" s="50">
        <f t="shared" si="2"/>
        <v>353.32339089481945</v>
      </c>
      <c r="Q26" s="9"/>
    </row>
    <row r="27" spans="1:17">
      <c r="A27" s="12"/>
      <c r="B27" s="25">
        <v>343.5</v>
      </c>
      <c r="C27" s="20" t="s">
        <v>37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1162298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7"/>
        <v>1162298</v>
      </c>
      <c r="P27" s="50">
        <f t="shared" si="2"/>
        <v>456.16091051805336</v>
      </c>
      <c r="Q27" s="9"/>
    </row>
    <row r="28" spans="1:17">
      <c r="A28" s="12"/>
      <c r="B28" s="25">
        <v>343.8</v>
      </c>
      <c r="C28" s="20" t="s">
        <v>38</v>
      </c>
      <c r="D28" s="49">
        <v>3400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7"/>
        <v>3400</v>
      </c>
      <c r="P28" s="50">
        <f t="shared" si="2"/>
        <v>1.3343799058084773</v>
      </c>
      <c r="Q28" s="9"/>
    </row>
    <row r="29" spans="1:17" ht="15.75">
      <c r="A29" s="29" t="s">
        <v>32</v>
      </c>
      <c r="B29" s="30"/>
      <c r="C29" s="31"/>
      <c r="D29" s="32">
        <f t="shared" ref="D29:N29" si="8">SUM(D30:D30)</f>
        <v>813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8"/>
        <v>0</v>
      </c>
      <c r="O29" s="32">
        <f t="shared" si="7"/>
        <v>813</v>
      </c>
      <c r="P29" s="48">
        <f t="shared" si="2"/>
        <v>0.31907378335949765</v>
      </c>
      <c r="Q29" s="10"/>
    </row>
    <row r="30" spans="1:17">
      <c r="A30" s="13"/>
      <c r="B30" s="41">
        <v>351.9</v>
      </c>
      <c r="C30" s="21" t="s">
        <v>128</v>
      </c>
      <c r="D30" s="49">
        <v>813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7"/>
        <v>813</v>
      </c>
      <c r="P30" s="50">
        <f t="shared" si="2"/>
        <v>0.31907378335949765</v>
      </c>
      <c r="Q30" s="9"/>
    </row>
    <row r="31" spans="1:17" ht="15.75">
      <c r="A31" s="29" t="s">
        <v>3</v>
      </c>
      <c r="B31" s="30"/>
      <c r="C31" s="31"/>
      <c r="D31" s="32">
        <f t="shared" ref="D31:N31" si="9">SUM(D32:D35)</f>
        <v>87141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50365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647</v>
      </c>
      <c r="O31" s="32">
        <f t="shared" si="7"/>
        <v>138153</v>
      </c>
      <c r="P31" s="48">
        <f t="shared" si="2"/>
        <v>54.220172684458397</v>
      </c>
      <c r="Q31" s="10"/>
    </row>
    <row r="32" spans="1:17">
      <c r="A32" s="12"/>
      <c r="B32" s="25">
        <v>361.1</v>
      </c>
      <c r="C32" s="20" t="s">
        <v>42</v>
      </c>
      <c r="D32" s="49">
        <v>4595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647</v>
      </c>
      <c r="O32" s="49">
        <f t="shared" si="7"/>
        <v>5242</v>
      </c>
      <c r="P32" s="50">
        <f t="shared" si="2"/>
        <v>2.0572998430141287</v>
      </c>
      <c r="Q32" s="9"/>
    </row>
    <row r="33" spans="1:120">
      <c r="A33" s="12"/>
      <c r="B33" s="25">
        <v>362</v>
      </c>
      <c r="C33" s="20" t="s">
        <v>43</v>
      </c>
      <c r="D33" s="49">
        <v>40624</v>
      </c>
      <c r="E33" s="49">
        <v>0</v>
      </c>
      <c r="F33" s="49">
        <v>0</v>
      </c>
      <c r="G33" s="49">
        <v>0</v>
      </c>
      <c r="H33" s="49">
        <v>0</v>
      </c>
      <c r="I33" s="49">
        <v>50365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7"/>
        <v>90989</v>
      </c>
      <c r="P33" s="50">
        <f t="shared" si="2"/>
        <v>35.709968602825747</v>
      </c>
      <c r="Q33" s="9"/>
    </row>
    <row r="34" spans="1:120">
      <c r="A34" s="12"/>
      <c r="B34" s="25">
        <v>366</v>
      </c>
      <c r="C34" s="20" t="s">
        <v>44</v>
      </c>
      <c r="D34" s="49">
        <v>34000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7"/>
        <v>34000</v>
      </c>
      <c r="P34" s="50">
        <f t="shared" si="2"/>
        <v>13.343799058084773</v>
      </c>
      <c r="Q34" s="9"/>
    </row>
    <row r="35" spans="1:120">
      <c r="A35" s="12"/>
      <c r="B35" s="25">
        <v>369.9</v>
      </c>
      <c r="C35" s="20" t="s">
        <v>45</v>
      </c>
      <c r="D35" s="49">
        <v>7922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7"/>
        <v>7922</v>
      </c>
      <c r="P35" s="50">
        <f t="shared" si="2"/>
        <v>3.109105180533752</v>
      </c>
      <c r="Q35" s="9"/>
    </row>
    <row r="36" spans="1:120" ht="15.75">
      <c r="A36" s="29" t="s">
        <v>33</v>
      </c>
      <c r="B36" s="30"/>
      <c r="C36" s="31"/>
      <c r="D36" s="32">
        <f t="shared" ref="D36:N36" si="10">SUM(D37:D40)</f>
        <v>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302768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127402</v>
      </c>
      <c r="O36" s="32">
        <f t="shared" si="7"/>
        <v>430170</v>
      </c>
      <c r="P36" s="48">
        <f t="shared" si="2"/>
        <v>168.82653061224491</v>
      </c>
      <c r="Q36" s="9"/>
    </row>
    <row r="37" spans="1:120">
      <c r="A37" s="12"/>
      <c r="B37" s="25">
        <v>381</v>
      </c>
      <c r="C37" s="20" t="s">
        <v>85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20000</v>
      </c>
      <c r="J37" s="49">
        <v>0</v>
      </c>
      <c r="K37" s="49">
        <v>0</v>
      </c>
      <c r="L37" s="49">
        <v>0</v>
      </c>
      <c r="M37" s="49">
        <v>0</v>
      </c>
      <c r="N37" s="49">
        <v>127402</v>
      </c>
      <c r="O37" s="49">
        <f t="shared" si="7"/>
        <v>147402</v>
      </c>
      <c r="P37" s="50">
        <f t="shared" si="2"/>
        <v>57.850078492935637</v>
      </c>
      <c r="Q37" s="9"/>
    </row>
    <row r="38" spans="1:120">
      <c r="A38" s="12"/>
      <c r="B38" s="25">
        <v>389.1</v>
      </c>
      <c r="C38" s="20" t="s">
        <v>58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10299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7"/>
        <v>10299</v>
      </c>
      <c r="P38" s="50">
        <f t="shared" si="2"/>
        <v>4.0419937205651495</v>
      </c>
      <c r="Q38" s="9"/>
    </row>
    <row r="39" spans="1:120">
      <c r="A39" s="12"/>
      <c r="B39" s="25">
        <v>389.6</v>
      </c>
      <c r="C39" s="20" t="s">
        <v>47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135057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7"/>
        <v>135057</v>
      </c>
      <c r="P39" s="50">
        <f t="shared" si="2"/>
        <v>53.005102040816325</v>
      </c>
      <c r="Q39" s="9"/>
    </row>
    <row r="40" spans="1:120" ht="15.75" thickBot="1">
      <c r="A40" s="12"/>
      <c r="B40" s="25">
        <v>389.8</v>
      </c>
      <c r="C40" s="20" t="s">
        <v>87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137412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7"/>
        <v>137412</v>
      </c>
      <c r="P40" s="50">
        <f t="shared" si="2"/>
        <v>53.929356357927787</v>
      </c>
      <c r="Q40" s="9"/>
    </row>
    <row r="41" spans="1:120" ht="16.5" thickBot="1">
      <c r="A41" s="14" t="s">
        <v>39</v>
      </c>
      <c r="B41" s="23"/>
      <c r="C41" s="22"/>
      <c r="D41" s="15">
        <f t="shared" ref="D41:N41" si="11">SUM(D5,D10,D14,D23,D29,D31,D36)</f>
        <v>2792093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2415699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11"/>
        <v>209814</v>
      </c>
      <c r="O41" s="15">
        <f t="shared" si="7"/>
        <v>5417606</v>
      </c>
      <c r="P41" s="40">
        <f t="shared" si="2"/>
        <v>2126.2189952904237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3"/>
      <c r="B43" s="44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121" t="s">
        <v>129</v>
      </c>
      <c r="N43" s="121"/>
      <c r="O43" s="121"/>
      <c r="P43" s="46">
        <v>2548</v>
      </c>
    </row>
    <row r="44" spans="1:120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  <row r="45" spans="1:120" ht="15.75" customHeight="1" thickBot="1">
      <c r="A45" s="123" t="s">
        <v>65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1125020</v>
      </c>
      <c r="E5" s="27">
        <f t="shared" si="0"/>
        <v>78697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1203717</v>
      </c>
      <c r="O5" s="33">
        <f t="shared" ref="O5:O40" si="2">(N5/O$42)</f>
        <v>455.95340909090908</v>
      </c>
      <c r="P5" s="6"/>
    </row>
    <row r="6" spans="1:133">
      <c r="A6" s="12"/>
      <c r="B6" s="25">
        <v>311</v>
      </c>
      <c r="C6" s="20" t="s">
        <v>2</v>
      </c>
      <c r="D6" s="49">
        <v>971527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971527</v>
      </c>
      <c r="O6" s="50">
        <f t="shared" si="2"/>
        <v>368.00265151515151</v>
      </c>
      <c r="P6" s="9"/>
    </row>
    <row r="7" spans="1:133">
      <c r="A7" s="12"/>
      <c r="B7" s="25">
        <v>312.41000000000003</v>
      </c>
      <c r="C7" s="20" t="s">
        <v>115</v>
      </c>
      <c r="D7" s="49">
        <v>33253</v>
      </c>
      <c r="E7" s="49">
        <v>78697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111950</v>
      </c>
      <c r="O7" s="50">
        <f t="shared" si="2"/>
        <v>42.405303030303031</v>
      </c>
      <c r="P7" s="9"/>
    </row>
    <row r="8" spans="1:133">
      <c r="A8" s="12"/>
      <c r="B8" s="25">
        <v>314.89999999999998</v>
      </c>
      <c r="C8" s="20" t="s">
        <v>11</v>
      </c>
      <c r="D8" s="49">
        <v>71519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71519</v>
      </c>
      <c r="O8" s="50">
        <f t="shared" si="2"/>
        <v>27.090530303030302</v>
      </c>
      <c r="P8" s="9"/>
    </row>
    <row r="9" spans="1:133">
      <c r="A9" s="12"/>
      <c r="B9" s="25">
        <v>315</v>
      </c>
      <c r="C9" s="20" t="s">
        <v>69</v>
      </c>
      <c r="D9" s="49">
        <v>48721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48721</v>
      </c>
      <c r="O9" s="50">
        <f t="shared" si="2"/>
        <v>18.454924242424241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195189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195189</v>
      </c>
      <c r="O10" s="48">
        <f t="shared" si="2"/>
        <v>73.935227272727275</v>
      </c>
      <c r="P10" s="10"/>
    </row>
    <row r="11" spans="1:133">
      <c r="A11" s="12"/>
      <c r="B11" s="25">
        <v>322</v>
      </c>
      <c r="C11" s="20" t="s">
        <v>0</v>
      </c>
      <c r="D11" s="49">
        <v>35339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35339</v>
      </c>
      <c r="O11" s="50">
        <f t="shared" si="2"/>
        <v>13.385984848484849</v>
      </c>
      <c r="P11" s="9"/>
    </row>
    <row r="12" spans="1:133">
      <c r="A12" s="12"/>
      <c r="B12" s="25">
        <v>323.10000000000002</v>
      </c>
      <c r="C12" s="20" t="s">
        <v>14</v>
      </c>
      <c r="D12" s="49">
        <v>122814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122814</v>
      </c>
      <c r="O12" s="50">
        <f t="shared" si="2"/>
        <v>46.520454545454548</v>
      </c>
      <c r="P12" s="9"/>
    </row>
    <row r="13" spans="1:133">
      <c r="A13" s="12"/>
      <c r="B13" s="25">
        <v>329</v>
      </c>
      <c r="C13" s="20" t="s">
        <v>15</v>
      </c>
      <c r="D13" s="49">
        <v>37036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37036</v>
      </c>
      <c r="O13" s="50">
        <f t="shared" si="2"/>
        <v>14.028787878787879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636749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7">
        <f t="shared" si="1"/>
        <v>636749</v>
      </c>
      <c r="O14" s="48">
        <f t="shared" si="2"/>
        <v>241.19280303030303</v>
      </c>
      <c r="P14" s="10"/>
    </row>
    <row r="15" spans="1:133">
      <c r="A15" s="12"/>
      <c r="B15" s="25">
        <v>334.1</v>
      </c>
      <c r="C15" s="20" t="s">
        <v>105</v>
      </c>
      <c r="D15" s="49">
        <v>444853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444853</v>
      </c>
      <c r="O15" s="50">
        <f t="shared" si="2"/>
        <v>168.50492424242424</v>
      </c>
      <c r="P15" s="9"/>
    </row>
    <row r="16" spans="1:133">
      <c r="A16" s="12"/>
      <c r="B16" s="25">
        <v>334.49</v>
      </c>
      <c r="C16" s="20" t="s">
        <v>20</v>
      </c>
      <c r="D16" s="49">
        <v>7342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1"/>
        <v>7342</v>
      </c>
      <c r="O16" s="50">
        <f t="shared" si="2"/>
        <v>2.7810606060606062</v>
      </c>
      <c r="P16" s="9"/>
    </row>
    <row r="17" spans="1:16">
      <c r="A17" s="12"/>
      <c r="B17" s="25">
        <v>335.12</v>
      </c>
      <c r="C17" s="20" t="s">
        <v>72</v>
      </c>
      <c r="D17" s="49">
        <v>51980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51980</v>
      </c>
      <c r="O17" s="50">
        <f t="shared" si="2"/>
        <v>19.689393939393938</v>
      </c>
      <c r="P17" s="9"/>
    </row>
    <row r="18" spans="1:16">
      <c r="A18" s="12"/>
      <c r="B18" s="25">
        <v>335.14</v>
      </c>
      <c r="C18" s="20" t="s">
        <v>73</v>
      </c>
      <c r="D18" s="49">
        <v>169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1"/>
        <v>169</v>
      </c>
      <c r="O18" s="50">
        <f t="shared" si="2"/>
        <v>6.4015151515151511E-2</v>
      </c>
      <c r="P18" s="9"/>
    </row>
    <row r="19" spans="1:16">
      <c r="A19" s="12"/>
      <c r="B19" s="25">
        <v>335.15</v>
      </c>
      <c r="C19" s="20" t="s">
        <v>74</v>
      </c>
      <c r="D19" s="49">
        <v>1190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1"/>
        <v>1190</v>
      </c>
      <c r="O19" s="50">
        <f t="shared" si="2"/>
        <v>0.45075757575757575</v>
      </c>
      <c r="P19" s="9"/>
    </row>
    <row r="20" spans="1:16">
      <c r="A20" s="12"/>
      <c r="B20" s="25">
        <v>335.18</v>
      </c>
      <c r="C20" s="20" t="s">
        <v>75</v>
      </c>
      <c r="D20" s="49">
        <v>131215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1"/>
        <v>131215</v>
      </c>
      <c r="O20" s="50">
        <f t="shared" si="2"/>
        <v>49.702651515151516</v>
      </c>
      <c r="P20" s="9"/>
    </row>
    <row r="21" spans="1:16" ht="15.75">
      <c r="A21" s="29" t="s">
        <v>31</v>
      </c>
      <c r="B21" s="30"/>
      <c r="C21" s="31"/>
      <c r="D21" s="32">
        <f t="shared" ref="D21:M21" si="5">SUM(D22:D26)</f>
        <v>42699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2266513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2309212</v>
      </c>
      <c r="O21" s="48">
        <f t="shared" si="2"/>
        <v>874.7015151515152</v>
      </c>
      <c r="P21" s="10"/>
    </row>
    <row r="22" spans="1:16">
      <c r="A22" s="12"/>
      <c r="B22" s="25">
        <v>341.9</v>
      </c>
      <c r="C22" s="20" t="s">
        <v>76</v>
      </c>
      <c r="D22" s="49">
        <v>394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1"/>
        <v>394</v>
      </c>
      <c r="O22" s="50">
        <f t="shared" si="2"/>
        <v>0.14924242424242423</v>
      </c>
      <c r="P22" s="9"/>
    </row>
    <row r="23" spans="1:16">
      <c r="A23" s="12"/>
      <c r="B23" s="25">
        <v>342.2</v>
      </c>
      <c r="C23" s="20" t="s">
        <v>35</v>
      </c>
      <c r="D23" s="49">
        <v>34105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1"/>
        <v>34105</v>
      </c>
      <c r="O23" s="50">
        <f t="shared" si="2"/>
        <v>12.918560606060606</v>
      </c>
      <c r="P23" s="9"/>
    </row>
    <row r="24" spans="1:16">
      <c r="A24" s="12"/>
      <c r="B24" s="25">
        <v>343.3</v>
      </c>
      <c r="C24" s="20" t="s">
        <v>36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1117124</v>
      </c>
      <c r="J24" s="49">
        <v>0</v>
      </c>
      <c r="K24" s="49">
        <v>0</v>
      </c>
      <c r="L24" s="49">
        <v>0</v>
      </c>
      <c r="M24" s="49">
        <v>0</v>
      </c>
      <c r="N24" s="49">
        <f t="shared" si="1"/>
        <v>1117124</v>
      </c>
      <c r="O24" s="50">
        <f t="shared" si="2"/>
        <v>423.15303030303028</v>
      </c>
      <c r="P24" s="9"/>
    </row>
    <row r="25" spans="1:16">
      <c r="A25" s="12"/>
      <c r="B25" s="25">
        <v>343.5</v>
      </c>
      <c r="C25" s="20" t="s">
        <v>37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1149389</v>
      </c>
      <c r="J25" s="49">
        <v>0</v>
      </c>
      <c r="K25" s="49">
        <v>0</v>
      </c>
      <c r="L25" s="49">
        <v>0</v>
      </c>
      <c r="M25" s="49">
        <v>0</v>
      </c>
      <c r="N25" s="49">
        <f t="shared" si="1"/>
        <v>1149389</v>
      </c>
      <c r="O25" s="50">
        <f t="shared" si="2"/>
        <v>435.37462121212121</v>
      </c>
      <c r="P25" s="9"/>
    </row>
    <row r="26" spans="1:16">
      <c r="A26" s="12"/>
      <c r="B26" s="25">
        <v>343.8</v>
      </c>
      <c r="C26" s="20" t="s">
        <v>38</v>
      </c>
      <c r="D26" s="49">
        <v>8200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1"/>
        <v>8200</v>
      </c>
      <c r="O26" s="50">
        <f t="shared" si="2"/>
        <v>3.106060606060606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SUM(D28:D28)</f>
        <v>974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974</v>
      </c>
      <c r="O27" s="48">
        <f t="shared" si="2"/>
        <v>0.36893939393939396</v>
      </c>
      <c r="P27" s="10"/>
    </row>
    <row r="28" spans="1:16">
      <c r="A28" s="13"/>
      <c r="B28" s="41">
        <v>351.9</v>
      </c>
      <c r="C28" s="21" t="s">
        <v>77</v>
      </c>
      <c r="D28" s="49">
        <v>974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1"/>
        <v>974</v>
      </c>
      <c r="O28" s="50">
        <f t="shared" si="2"/>
        <v>0.36893939393939396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SUM(D30:D33)</f>
        <v>196606</v>
      </c>
      <c r="E29" s="32">
        <f t="shared" si="7"/>
        <v>383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47271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244260</v>
      </c>
      <c r="O29" s="48">
        <f t="shared" si="2"/>
        <v>92.522727272727266</v>
      </c>
      <c r="P29" s="10"/>
    </row>
    <row r="30" spans="1:16">
      <c r="A30" s="12"/>
      <c r="B30" s="25">
        <v>361.1</v>
      </c>
      <c r="C30" s="20" t="s">
        <v>42</v>
      </c>
      <c r="D30" s="49">
        <v>3434</v>
      </c>
      <c r="E30" s="49">
        <v>383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1"/>
        <v>3817</v>
      </c>
      <c r="O30" s="50">
        <f t="shared" si="2"/>
        <v>1.4458333333333333</v>
      </c>
      <c r="P30" s="9"/>
    </row>
    <row r="31" spans="1:16">
      <c r="A31" s="12"/>
      <c r="B31" s="25">
        <v>362</v>
      </c>
      <c r="C31" s="20" t="s">
        <v>43</v>
      </c>
      <c r="D31" s="49">
        <v>41531</v>
      </c>
      <c r="E31" s="49">
        <v>0</v>
      </c>
      <c r="F31" s="49">
        <v>0</v>
      </c>
      <c r="G31" s="49">
        <v>0</v>
      </c>
      <c r="H31" s="49">
        <v>0</v>
      </c>
      <c r="I31" s="49">
        <v>47271</v>
      </c>
      <c r="J31" s="49">
        <v>0</v>
      </c>
      <c r="K31" s="49">
        <v>0</v>
      </c>
      <c r="L31" s="49">
        <v>0</v>
      </c>
      <c r="M31" s="49">
        <v>0</v>
      </c>
      <c r="N31" s="49">
        <f t="shared" si="1"/>
        <v>88802</v>
      </c>
      <c r="O31" s="50">
        <f t="shared" si="2"/>
        <v>33.637121212121215</v>
      </c>
      <c r="P31" s="9"/>
    </row>
    <row r="32" spans="1:16">
      <c r="A32" s="12"/>
      <c r="B32" s="25">
        <v>366</v>
      </c>
      <c r="C32" s="20" t="s">
        <v>44</v>
      </c>
      <c r="D32" s="49">
        <v>128011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1"/>
        <v>128011</v>
      </c>
      <c r="O32" s="50">
        <f t="shared" si="2"/>
        <v>48.489015151515154</v>
      </c>
      <c r="P32" s="9"/>
    </row>
    <row r="33" spans="1:119">
      <c r="A33" s="12"/>
      <c r="B33" s="25">
        <v>369.9</v>
      </c>
      <c r="C33" s="20" t="s">
        <v>45</v>
      </c>
      <c r="D33" s="49">
        <v>23630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1"/>
        <v>23630</v>
      </c>
      <c r="O33" s="50">
        <f t="shared" si="2"/>
        <v>8.9507575757575761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SUM(D35:D39)</f>
        <v>33855</v>
      </c>
      <c r="E34" s="32">
        <f t="shared" si="8"/>
        <v>119049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949893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1102797</v>
      </c>
      <c r="O34" s="48">
        <f t="shared" si="2"/>
        <v>417.72613636363639</v>
      </c>
      <c r="P34" s="9"/>
    </row>
    <row r="35" spans="1:119">
      <c r="A35" s="12"/>
      <c r="B35" s="25">
        <v>381</v>
      </c>
      <c r="C35" s="20" t="s">
        <v>85</v>
      </c>
      <c r="D35" s="49">
        <v>0</v>
      </c>
      <c r="E35" s="49">
        <v>119049</v>
      </c>
      <c r="F35" s="49">
        <v>0</v>
      </c>
      <c r="G35" s="49">
        <v>0</v>
      </c>
      <c r="H35" s="49">
        <v>0</v>
      </c>
      <c r="I35" s="49">
        <v>57899</v>
      </c>
      <c r="J35" s="49">
        <v>0</v>
      </c>
      <c r="K35" s="49">
        <v>0</v>
      </c>
      <c r="L35" s="49">
        <v>0</v>
      </c>
      <c r="M35" s="49">
        <v>0</v>
      </c>
      <c r="N35" s="49">
        <f t="shared" si="1"/>
        <v>176948</v>
      </c>
      <c r="O35" s="50">
        <f t="shared" si="2"/>
        <v>67.025757575757581</v>
      </c>
      <c r="P35" s="9"/>
    </row>
    <row r="36" spans="1:119">
      <c r="A36" s="12"/>
      <c r="B36" s="25">
        <v>384</v>
      </c>
      <c r="C36" s="20" t="s">
        <v>63</v>
      </c>
      <c r="D36" s="49">
        <v>33855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1"/>
        <v>33855</v>
      </c>
      <c r="O36" s="50">
        <f t="shared" si="2"/>
        <v>12.823863636363637</v>
      </c>
      <c r="P36" s="9"/>
    </row>
    <row r="37" spans="1:119">
      <c r="A37" s="12"/>
      <c r="B37" s="25">
        <v>389.1</v>
      </c>
      <c r="C37" s="20" t="s">
        <v>79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7821</v>
      </c>
      <c r="J37" s="49">
        <v>0</v>
      </c>
      <c r="K37" s="49">
        <v>0</v>
      </c>
      <c r="L37" s="49">
        <v>0</v>
      </c>
      <c r="M37" s="49">
        <v>0</v>
      </c>
      <c r="N37" s="49">
        <f t="shared" si="1"/>
        <v>7821</v>
      </c>
      <c r="O37" s="50">
        <f t="shared" si="2"/>
        <v>2.9624999999999999</v>
      </c>
      <c r="P37" s="9"/>
    </row>
    <row r="38" spans="1:119">
      <c r="A38" s="12"/>
      <c r="B38" s="25">
        <v>389.6</v>
      </c>
      <c r="C38" s="20" t="s">
        <v>102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819223</v>
      </c>
      <c r="J38" s="49">
        <v>0</v>
      </c>
      <c r="K38" s="49">
        <v>0</v>
      </c>
      <c r="L38" s="49">
        <v>0</v>
      </c>
      <c r="M38" s="49">
        <v>0</v>
      </c>
      <c r="N38" s="49">
        <f t="shared" si="1"/>
        <v>819223</v>
      </c>
      <c r="O38" s="50">
        <f t="shared" si="2"/>
        <v>310.31174242424242</v>
      </c>
      <c r="P38" s="9"/>
    </row>
    <row r="39" spans="1:119" ht="15.75" thickBot="1">
      <c r="A39" s="12"/>
      <c r="B39" s="25">
        <v>389.8</v>
      </c>
      <c r="C39" s="20" t="s">
        <v>107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64950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"/>
        <v>64950</v>
      </c>
      <c r="O39" s="50">
        <f t="shared" si="2"/>
        <v>24.602272727272727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9">SUM(D5,D10,D14,D21,D27,D29,D34)</f>
        <v>2231092</v>
      </c>
      <c r="E40" s="15">
        <f t="shared" si="9"/>
        <v>198129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3263677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5692898</v>
      </c>
      <c r="O40" s="40">
        <f t="shared" si="2"/>
        <v>2156.4007575757578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121" t="s">
        <v>116</v>
      </c>
      <c r="M42" s="121"/>
      <c r="N42" s="121"/>
      <c r="O42" s="46">
        <v>2640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1084868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83610</v>
      </c>
      <c r="N5" s="28">
        <f t="shared" ref="N5:N15" si="1">SUM(D5:M5)</f>
        <v>1168478</v>
      </c>
      <c r="O5" s="33">
        <f t="shared" ref="O5:O40" si="2">(N5/O$42)</f>
        <v>405.29934096427331</v>
      </c>
      <c r="P5" s="6"/>
    </row>
    <row r="6" spans="1:133">
      <c r="A6" s="12"/>
      <c r="B6" s="25">
        <v>311</v>
      </c>
      <c r="C6" s="20" t="s">
        <v>2</v>
      </c>
      <c r="D6" s="49">
        <v>941128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941128</v>
      </c>
      <c r="O6" s="50">
        <f t="shared" si="2"/>
        <v>326.44051335414497</v>
      </c>
      <c r="P6" s="9"/>
    </row>
    <row r="7" spans="1:133">
      <c r="A7" s="12"/>
      <c r="B7" s="25">
        <v>312.10000000000002</v>
      </c>
      <c r="C7" s="20" t="s">
        <v>10</v>
      </c>
      <c r="D7" s="49">
        <v>33101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83610</v>
      </c>
      <c r="N7" s="49">
        <f t="shared" si="1"/>
        <v>116711</v>
      </c>
      <c r="O7" s="50">
        <f t="shared" si="2"/>
        <v>40.482483524106833</v>
      </c>
      <c r="P7" s="9"/>
    </row>
    <row r="8" spans="1:133">
      <c r="A8" s="12"/>
      <c r="B8" s="25">
        <v>314.89999999999998</v>
      </c>
      <c r="C8" s="20" t="s">
        <v>11</v>
      </c>
      <c r="D8" s="49">
        <v>63634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63634</v>
      </c>
      <c r="O8" s="50">
        <f t="shared" si="2"/>
        <v>22.07214706902532</v>
      </c>
      <c r="P8" s="9"/>
    </row>
    <row r="9" spans="1:133">
      <c r="A9" s="12"/>
      <c r="B9" s="25">
        <v>315</v>
      </c>
      <c r="C9" s="20" t="s">
        <v>69</v>
      </c>
      <c r="D9" s="49">
        <v>47005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47005</v>
      </c>
      <c r="O9" s="50">
        <f t="shared" si="2"/>
        <v>16.304197016996184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152198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152198</v>
      </c>
      <c r="O10" s="48">
        <f t="shared" si="2"/>
        <v>52.791536593825874</v>
      </c>
      <c r="P10" s="10"/>
    </row>
    <row r="11" spans="1:133">
      <c r="A11" s="12"/>
      <c r="B11" s="25">
        <v>322</v>
      </c>
      <c r="C11" s="20" t="s">
        <v>0</v>
      </c>
      <c r="D11" s="49">
        <v>5095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5095</v>
      </c>
      <c r="O11" s="50">
        <f t="shared" si="2"/>
        <v>1.7672563302115851</v>
      </c>
      <c r="P11" s="9"/>
    </row>
    <row r="12" spans="1:133">
      <c r="A12" s="12"/>
      <c r="B12" s="25">
        <v>323.10000000000002</v>
      </c>
      <c r="C12" s="20" t="s">
        <v>14</v>
      </c>
      <c r="D12" s="49">
        <v>112038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112038</v>
      </c>
      <c r="O12" s="50">
        <f t="shared" si="2"/>
        <v>38.861602497398543</v>
      </c>
      <c r="P12" s="9"/>
    </row>
    <row r="13" spans="1:133">
      <c r="A13" s="12"/>
      <c r="B13" s="25">
        <v>329</v>
      </c>
      <c r="C13" s="20" t="s">
        <v>15</v>
      </c>
      <c r="D13" s="49">
        <v>35065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35065</v>
      </c>
      <c r="O13" s="50">
        <f t="shared" si="2"/>
        <v>12.162677766215747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636320</v>
      </c>
      <c r="E14" s="32">
        <f t="shared" si="4"/>
        <v>0</v>
      </c>
      <c r="F14" s="32">
        <f t="shared" si="4"/>
        <v>0</v>
      </c>
      <c r="G14" s="32">
        <f t="shared" si="4"/>
        <v>423303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7">
        <f t="shared" si="1"/>
        <v>1059623</v>
      </c>
      <c r="O14" s="48">
        <f t="shared" si="2"/>
        <v>367.54179673950745</v>
      </c>
      <c r="P14" s="10"/>
    </row>
    <row r="15" spans="1:133">
      <c r="A15" s="12"/>
      <c r="B15" s="25">
        <v>331.5</v>
      </c>
      <c r="C15" s="20" t="s">
        <v>112</v>
      </c>
      <c r="D15" s="49">
        <v>3437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3437</v>
      </c>
      <c r="O15" s="50">
        <f t="shared" si="2"/>
        <v>1.1921609434616718</v>
      </c>
      <c r="P15" s="9"/>
    </row>
    <row r="16" spans="1:133">
      <c r="A16" s="12"/>
      <c r="B16" s="25">
        <v>334.39</v>
      </c>
      <c r="C16" s="20" t="s">
        <v>19</v>
      </c>
      <c r="D16" s="49">
        <v>0</v>
      </c>
      <c r="E16" s="49">
        <v>0</v>
      </c>
      <c r="F16" s="49">
        <v>0</v>
      </c>
      <c r="G16" s="49">
        <v>423303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1" si="5">SUM(D16:M16)</f>
        <v>423303</v>
      </c>
      <c r="O16" s="50">
        <f t="shared" si="2"/>
        <v>146.82726326742977</v>
      </c>
      <c r="P16" s="9"/>
    </row>
    <row r="17" spans="1:16">
      <c r="A17" s="12"/>
      <c r="B17" s="25">
        <v>334.49</v>
      </c>
      <c r="C17" s="20" t="s">
        <v>20</v>
      </c>
      <c r="D17" s="49">
        <v>427815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427815</v>
      </c>
      <c r="O17" s="50">
        <f t="shared" si="2"/>
        <v>148.39229968782519</v>
      </c>
      <c r="P17" s="9"/>
    </row>
    <row r="18" spans="1:16">
      <c r="A18" s="12"/>
      <c r="B18" s="25">
        <v>335.12</v>
      </c>
      <c r="C18" s="20" t="s">
        <v>72</v>
      </c>
      <c r="D18" s="49">
        <v>58802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58802</v>
      </c>
      <c r="O18" s="50">
        <f t="shared" si="2"/>
        <v>20.396115157821715</v>
      </c>
      <c r="P18" s="9"/>
    </row>
    <row r="19" spans="1:16">
      <c r="A19" s="12"/>
      <c r="B19" s="25">
        <v>335.14</v>
      </c>
      <c r="C19" s="20" t="s">
        <v>73</v>
      </c>
      <c r="D19" s="49">
        <v>127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127</v>
      </c>
      <c r="O19" s="50">
        <f t="shared" si="2"/>
        <v>4.4051335414498786E-2</v>
      </c>
      <c r="P19" s="9"/>
    </row>
    <row r="20" spans="1:16">
      <c r="A20" s="12"/>
      <c r="B20" s="25">
        <v>335.15</v>
      </c>
      <c r="C20" s="20" t="s">
        <v>74</v>
      </c>
      <c r="D20" s="49">
        <v>2271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2271</v>
      </c>
      <c r="O20" s="50">
        <f t="shared" si="2"/>
        <v>0.78772112382934445</v>
      </c>
      <c r="P20" s="9"/>
    </row>
    <row r="21" spans="1:16">
      <c r="A21" s="12"/>
      <c r="B21" s="25">
        <v>335.18</v>
      </c>
      <c r="C21" s="20" t="s">
        <v>75</v>
      </c>
      <c r="D21" s="49">
        <v>143868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143868</v>
      </c>
      <c r="O21" s="50">
        <f t="shared" si="2"/>
        <v>49.902185223725283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SUM(D23:D27)</f>
        <v>36539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2075507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40" si="7">SUM(D22:M22)</f>
        <v>2112046</v>
      </c>
      <c r="O22" s="48">
        <f t="shared" si="2"/>
        <v>732.58619493583069</v>
      </c>
      <c r="P22" s="10"/>
    </row>
    <row r="23" spans="1:16">
      <c r="A23" s="12"/>
      <c r="B23" s="25">
        <v>341.9</v>
      </c>
      <c r="C23" s="20" t="s">
        <v>76</v>
      </c>
      <c r="D23" s="49">
        <v>526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7"/>
        <v>526</v>
      </c>
      <c r="O23" s="50">
        <f t="shared" si="2"/>
        <v>0.1824488380159556</v>
      </c>
      <c r="P23" s="9"/>
    </row>
    <row r="24" spans="1:16">
      <c r="A24" s="12"/>
      <c r="B24" s="25">
        <v>342.2</v>
      </c>
      <c r="C24" s="20" t="s">
        <v>35</v>
      </c>
      <c r="D24" s="49">
        <v>34213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34213</v>
      </c>
      <c r="O24" s="50">
        <f t="shared" si="2"/>
        <v>11.867152271938952</v>
      </c>
      <c r="P24" s="9"/>
    </row>
    <row r="25" spans="1:16">
      <c r="A25" s="12"/>
      <c r="B25" s="25">
        <v>343.3</v>
      </c>
      <c r="C25" s="20" t="s">
        <v>36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968740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968740</v>
      </c>
      <c r="O25" s="50">
        <f t="shared" si="2"/>
        <v>336.01803676725632</v>
      </c>
      <c r="P25" s="9"/>
    </row>
    <row r="26" spans="1:16">
      <c r="A26" s="12"/>
      <c r="B26" s="25">
        <v>343.5</v>
      </c>
      <c r="C26" s="20" t="s">
        <v>37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1106767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1106767</v>
      </c>
      <c r="O26" s="50">
        <f t="shared" si="2"/>
        <v>383.89420742282346</v>
      </c>
      <c r="P26" s="9"/>
    </row>
    <row r="27" spans="1:16">
      <c r="A27" s="12"/>
      <c r="B27" s="25">
        <v>343.8</v>
      </c>
      <c r="C27" s="20" t="s">
        <v>38</v>
      </c>
      <c r="D27" s="49">
        <v>1800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1800</v>
      </c>
      <c r="O27" s="50">
        <f t="shared" si="2"/>
        <v>0.62434963579604574</v>
      </c>
      <c r="P27" s="9"/>
    </row>
    <row r="28" spans="1:16" ht="15.75">
      <c r="A28" s="29" t="s">
        <v>32</v>
      </c>
      <c r="B28" s="30"/>
      <c r="C28" s="31"/>
      <c r="D28" s="32">
        <f t="shared" ref="D28:M28" si="8">SUM(D29:D29)</f>
        <v>1211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1211</v>
      </c>
      <c r="O28" s="48">
        <f t="shared" si="2"/>
        <v>0.42004856052722855</v>
      </c>
      <c r="P28" s="10"/>
    </row>
    <row r="29" spans="1:16">
      <c r="A29" s="13"/>
      <c r="B29" s="41">
        <v>351.9</v>
      </c>
      <c r="C29" s="21" t="s">
        <v>77</v>
      </c>
      <c r="D29" s="49">
        <v>1211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1211</v>
      </c>
      <c r="O29" s="50">
        <f t="shared" si="2"/>
        <v>0.42004856052722855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SUM(D31:D33)</f>
        <v>80123</v>
      </c>
      <c r="E30" s="32">
        <f t="shared" si="9"/>
        <v>0</v>
      </c>
      <c r="F30" s="32">
        <f t="shared" si="9"/>
        <v>0</v>
      </c>
      <c r="G30" s="32">
        <f t="shared" si="9"/>
        <v>14</v>
      </c>
      <c r="H30" s="32">
        <f t="shared" si="9"/>
        <v>0</v>
      </c>
      <c r="I30" s="32">
        <f t="shared" si="9"/>
        <v>52755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542</v>
      </c>
      <c r="N30" s="32">
        <f t="shared" si="7"/>
        <v>133434</v>
      </c>
      <c r="O30" s="48">
        <f t="shared" si="2"/>
        <v>46.283038501560874</v>
      </c>
      <c r="P30" s="10"/>
    </row>
    <row r="31" spans="1:16">
      <c r="A31" s="12"/>
      <c r="B31" s="25">
        <v>361.1</v>
      </c>
      <c r="C31" s="20" t="s">
        <v>42</v>
      </c>
      <c r="D31" s="49">
        <v>3319</v>
      </c>
      <c r="E31" s="49">
        <v>0</v>
      </c>
      <c r="F31" s="49">
        <v>0</v>
      </c>
      <c r="G31" s="49">
        <v>14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542</v>
      </c>
      <c r="N31" s="49">
        <f t="shared" si="7"/>
        <v>3875</v>
      </c>
      <c r="O31" s="50">
        <f t="shared" si="2"/>
        <v>1.3440860215053763</v>
      </c>
      <c r="P31" s="9"/>
    </row>
    <row r="32" spans="1:16">
      <c r="A32" s="12"/>
      <c r="B32" s="25">
        <v>362</v>
      </c>
      <c r="C32" s="20" t="s">
        <v>43</v>
      </c>
      <c r="D32" s="49">
        <v>53252</v>
      </c>
      <c r="E32" s="49">
        <v>0</v>
      </c>
      <c r="F32" s="49">
        <v>0</v>
      </c>
      <c r="G32" s="49">
        <v>0</v>
      </c>
      <c r="H32" s="49">
        <v>0</v>
      </c>
      <c r="I32" s="49">
        <v>52755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106007</v>
      </c>
      <c r="O32" s="50">
        <f t="shared" si="2"/>
        <v>36.769684356573016</v>
      </c>
      <c r="P32" s="9"/>
    </row>
    <row r="33" spans="1:119">
      <c r="A33" s="12"/>
      <c r="B33" s="25">
        <v>369.9</v>
      </c>
      <c r="C33" s="20" t="s">
        <v>45</v>
      </c>
      <c r="D33" s="49">
        <v>23552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23552</v>
      </c>
      <c r="O33" s="50">
        <f t="shared" si="2"/>
        <v>8.1692681234824835</v>
      </c>
      <c r="P33" s="9"/>
    </row>
    <row r="34" spans="1:119" ht="15.75">
      <c r="A34" s="29" t="s">
        <v>33</v>
      </c>
      <c r="B34" s="30"/>
      <c r="C34" s="31"/>
      <c r="D34" s="32">
        <f t="shared" ref="D34:M34" si="10">SUM(D35:D39)</f>
        <v>192235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365326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120055</v>
      </c>
      <c r="N34" s="32">
        <f t="shared" si="7"/>
        <v>677616</v>
      </c>
      <c r="O34" s="48">
        <f t="shared" si="2"/>
        <v>235.0385015608741</v>
      </c>
      <c r="P34" s="9"/>
    </row>
    <row r="35" spans="1:119">
      <c r="A35" s="12"/>
      <c r="B35" s="25">
        <v>381</v>
      </c>
      <c r="C35" s="20" t="s">
        <v>85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20484</v>
      </c>
      <c r="J35" s="49">
        <v>0</v>
      </c>
      <c r="K35" s="49">
        <v>0</v>
      </c>
      <c r="L35" s="49">
        <v>0</v>
      </c>
      <c r="M35" s="49">
        <v>120055</v>
      </c>
      <c r="N35" s="49">
        <f t="shared" si="7"/>
        <v>140539</v>
      </c>
      <c r="O35" s="50">
        <f t="shared" si="2"/>
        <v>48.74748525841138</v>
      </c>
      <c r="P35" s="9"/>
    </row>
    <row r="36" spans="1:119">
      <c r="A36" s="12"/>
      <c r="B36" s="25">
        <v>384</v>
      </c>
      <c r="C36" s="20" t="s">
        <v>63</v>
      </c>
      <c r="D36" s="49">
        <v>192235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192235</v>
      </c>
      <c r="O36" s="50">
        <f t="shared" si="2"/>
        <v>66.678806798473815</v>
      </c>
      <c r="P36" s="9"/>
    </row>
    <row r="37" spans="1:119">
      <c r="A37" s="12"/>
      <c r="B37" s="25">
        <v>389.1</v>
      </c>
      <c r="C37" s="20" t="s">
        <v>79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7280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7280</v>
      </c>
      <c r="O37" s="50">
        <f t="shared" si="2"/>
        <v>2.5251474158862295</v>
      </c>
      <c r="P37" s="9"/>
    </row>
    <row r="38" spans="1:119">
      <c r="A38" s="12"/>
      <c r="B38" s="25">
        <v>389.6</v>
      </c>
      <c r="C38" s="20" t="s">
        <v>102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286800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286800</v>
      </c>
      <c r="O38" s="50">
        <f t="shared" si="2"/>
        <v>99.479708636836634</v>
      </c>
      <c r="P38" s="9"/>
    </row>
    <row r="39" spans="1:119" ht="15.75" thickBot="1">
      <c r="A39" s="12"/>
      <c r="B39" s="25">
        <v>389.8</v>
      </c>
      <c r="C39" s="20" t="s">
        <v>107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50762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50762</v>
      </c>
      <c r="O39" s="50">
        <f t="shared" si="2"/>
        <v>17.607353451266043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11">SUM(D5,D10,D14,D22,D28,D30,D34)</f>
        <v>2183494</v>
      </c>
      <c r="E40" s="15">
        <f t="shared" si="11"/>
        <v>0</v>
      </c>
      <c r="F40" s="15">
        <f t="shared" si="11"/>
        <v>0</v>
      </c>
      <c r="G40" s="15">
        <f t="shared" si="11"/>
        <v>423317</v>
      </c>
      <c r="H40" s="15">
        <f t="shared" si="11"/>
        <v>0</v>
      </c>
      <c r="I40" s="15">
        <f t="shared" si="11"/>
        <v>2493588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204207</v>
      </c>
      <c r="N40" s="15">
        <f t="shared" si="7"/>
        <v>5304606</v>
      </c>
      <c r="O40" s="40">
        <f t="shared" si="2"/>
        <v>1839.9604578563997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3"/>
      <c r="B42" s="44"/>
      <c r="C42" s="44"/>
      <c r="D42" s="45"/>
      <c r="E42" s="45"/>
      <c r="F42" s="45"/>
      <c r="G42" s="45"/>
      <c r="H42" s="45"/>
      <c r="I42" s="45"/>
      <c r="J42" s="45"/>
      <c r="K42" s="45"/>
      <c r="L42" s="121" t="s">
        <v>113</v>
      </c>
      <c r="M42" s="121"/>
      <c r="N42" s="121"/>
      <c r="O42" s="46">
        <v>2883</v>
      </c>
    </row>
    <row r="43" spans="1:119">
      <c r="A43" s="122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  <row r="44" spans="1:119" ht="15.75" customHeight="1" thickBot="1">
      <c r="A44" s="123" t="s">
        <v>65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1037207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79004</v>
      </c>
      <c r="N5" s="28">
        <f t="shared" ref="N5:N13" si="1">SUM(D5:M5)</f>
        <v>1116211</v>
      </c>
      <c r="O5" s="33">
        <f t="shared" ref="O5:O39" si="2">(N5/O$41)</f>
        <v>421.84845049130763</v>
      </c>
      <c r="P5" s="6"/>
    </row>
    <row r="6" spans="1:133">
      <c r="A6" s="12"/>
      <c r="B6" s="25">
        <v>311</v>
      </c>
      <c r="C6" s="20" t="s">
        <v>2</v>
      </c>
      <c r="D6" s="49">
        <v>893480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893480</v>
      </c>
      <c r="O6" s="50">
        <f t="shared" si="2"/>
        <v>337.67195767195767</v>
      </c>
      <c r="P6" s="9"/>
    </row>
    <row r="7" spans="1:133">
      <c r="A7" s="12"/>
      <c r="B7" s="25">
        <v>312.10000000000002</v>
      </c>
      <c r="C7" s="20" t="s">
        <v>10</v>
      </c>
      <c r="D7" s="49">
        <v>34492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79004</v>
      </c>
      <c r="N7" s="49">
        <f t="shared" si="1"/>
        <v>113496</v>
      </c>
      <c r="O7" s="50">
        <f t="shared" si="2"/>
        <v>42.893424036281182</v>
      </c>
      <c r="P7" s="9"/>
    </row>
    <row r="8" spans="1:133">
      <c r="A8" s="12"/>
      <c r="B8" s="25">
        <v>314.89999999999998</v>
      </c>
      <c r="C8" s="20" t="s">
        <v>11</v>
      </c>
      <c r="D8" s="49">
        <v>59719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59719</v>
      </c>
      <c r="O8" s="50">
        <f t="shared" si="2"/>
        <v>22.569538926681783</v>
      </c>
      <c r="P8" s="9"/>
    </row>
    <row r="9" spans="1:133">
      <c r="A9" s="12"/>
      <c r="B9" s="25">
        <v>315</v>
      </c>
      <c r="C9" s="20" t="s">
        <v>69</v>
      </c>
      <c r="D9" s="49">
        <v>49516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49516</v>
      </c>
      <c r="O9" s="50">
        <f t="shared" si="2"/>
        <v>18.713529856386998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104906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104906</v>
      </c>
      <c r="O10" s="48">
        <f t="shared" si="2"/>
        <v>39.647014361300073</v>
      </c>
      <c r="P10" s="10"/>
    </row>
    <row r="11" spans="1:133">
      <c r="A11" s="12"/>
      <c r="B11" s="25">
        <v>323.10000000000002</v>
      </c>
      <c r="C11" s="20" t="s">
        <v>14</v>
      </c>
      <c r="D11" s="49">
        <v>99679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99679</v>
      </c>
      <c r="O11" s="50">
        <f t="shared" si="2"/>
        <v>37.671579743008316</v>
      </c>
      <c r="P11" s="9"/>
    </row>
    <row r="12" spans="1:133">
      <c r="A12" s="12"/>
      <c r="B12" s="25">
        <v>329</v>
      </c>
      <c r="C12" s="20" t="s">
        <v>15</v>
      </c>
      <c r="D12" s="49">
        <v>5227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5227</v>
      </c>
      <c r="O12" s="50">
        <f t="shared" si="2"/>
        <v>1.9754346182917613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SUM(D14:D21)</f>
        <v>218863</v>
      </c>
      <c r="E13" s="32">
        <f t="shared" si="4"/>
        <v>0</v>
      </c>
      <c r="F13" s="32">
        <f t="shared" si="4"/>
        <v>0</v>
      </c>
      <c r="G13" s="32">
        <f t="shared" si="4"/>
        <v>219196</v>
      </c>
      <c r="H13" s="32">
        <f t="shared" si="4"/>
        <v>0</v>
      </c>
      <c r="I13" s="32">
        <f t="shared" si="4"/>
        <v>458042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896101</v>
      </c>
      <c r="O13" s="48">
        <f t="shared" si="2"/>
        <v>338.66250944822372</v>
      </c>
      <c r="P13" s="10"/>
    </row>
    <row r="14" spans="1:133">
      <c r="A14" s="12"/>
      <c r="B14" s="25">
        <v>334.39</v>
      </c>
      <c r="C14" s="20" t="s">
        <v>19</v>
      </c>
      <c r="D14" s="49">
        <v>0</v>
      </c>
      <c r="E14" s="49">
        <v>0</v>
      </c>
      <c r="F14" s="49">
        <v>0</v>
      </c>
      <c r="G14" s="49">
        <v>219196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ref="N14:N21" si="5">SUM(D14:M14)</f>
        <v>219196</v>
      </c>
      <c r="O14" s="50">
        <f t="shared" si="2"/>
        <v>82.840513983371125</v>
      </c>
      <c r="P14" s="9"/>
    </row>
    <row r="15" spans="1:133">
      <c r="A15" s="12"/>
      <c r="B15" s="25">
        <v>334.41</v>
      </c>
      <c r="C15" s="20" t="s">
        <v>96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458042</v>
      </c>
      <c r="J15" s="49">
        <v>0</v>
      </c>
      <c r="K15" s="49">
        <v>0</v>
      </c>
      <c r="L15" s="49">
        <v>0</v>
      </c>
      <c r="M15" s="49">
        <v>0</v>
      </c>
      <c r="N15" s="49">
        <f t="shared" si="5"/>
        <v>458042</v>
      </c>
      <c r="O15" s="50">
        <f t="shared" si="2"/>
        <v>173.10733182161755</v>
      </c>
      <c r="P15" s="9"/>
    </row>
    <row r="16" spans="1:133">
      <c r="A16" s="12"/>
      <c r="B16" s="25">
        <v>334.49</v>
      </c>
      <c r="C16" s="20" t="s">
        <v>20</v>
      </c>
      <c r="D16" s="49">
        <v>6921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5"/>
        <v>6921</v>
      </c>
      <c r="O16" s="50">
        <f t="shared" si="2"/>
        <v>2.6156462585034013</v>
      </c>
      <c r="P16" s="9"/>
    </row>
    <row r="17" spans="1:16">
      <c r="A17" s="12"/>
      <c r="B17" s="25">
        <v>334.7</v>
      </c>
      <c r="C17" s="20" t="s">
        <v>21</v>
      </c>
      <c r="D17" s="49">
        <v>30306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30306</v>
      </c>
      <c r="O17" s="50">
        <f t="shared" si="2"/>
        <v>11.453514739229025</v>
      </c>
      <c r="P17" s="9"/>
    </row>
    <row r="18" spans="1:16">
      <c r="A18" s="12"/>
      <c r="B18" s="25">
        <v>335.12</v>
      </c>
      <c r="C18" s="20" t="s">
        <v>72</v>
      </c>
      <c r="D18" s="49">
        <v>50895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50895</v>
      </c>
      <c r="O18" s="50">
        <f t="shared" si="2"/>
        <v>19.23469387755102</v>
      </c>
      <c r="P18" s="9"/>
    </row>
    <row r="19" spans="1:16">
      <c r="A19" s="12"/>
      <c r="B19" s="25">
        <v>335.14</v>
      </c>
      <c r="C19" s="20" t="s">
        <v>73</v>
      </c>
      <c r="D19" s="49">
        <v>863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863</v>
      </c>
      <c r="O19" s="50">
        <f t="shared" si="2"/>
        <v>0.32615268329554042</v>
      </c>
      <c r="P19" s="9"/>
    </row>
    <row r="20" spans="1:16">
      <c r="A20" s="12"/>
      <c r="B20" s="25">
        <v>335.15</v>
      </c>
      <c r="C20" s="20" t="s">
        <v>74</v>
      </c>
      <c r="D20" s="49">
        <v>780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780</v>
      </c>
      <c r="O20" s="50">
        <f t="shared" si="2"/>
        <v>0.29478458049886619</v>
      </c>
      <c r="P20" s="9"/>
    </row>
    <row r="21" spans="1:16">
      <c r="A21" s="12"/>
      <c r="B21" s="25">
        <v>335.18</v>
      </c>
      <c r="C21" s="20" t="s">
        <v>75</v>
      </c>
      <c r="D21" s="49">
        <v>129098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129098</v>
      </c>
      <c r="O21" s="50">
        <f t="shared" si="2"/>
        <v>48.789871504157219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SUM(D23:D27)</f>
        <v>69416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2084858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9" si="7">SUM(D22:M22)</f>
        <v>2154274</v>
      </c>
      <c r="O22" s="48">
        <f t="shared" si="2"/>
        <v>814.16250944822377</v>
      </c>
      <c r="P22" s="10"/>
    </row>
    <row r="23" spans="1:16">
      <c r="A23" s="12"/>
      <c r="B23" s="25">
        <v>341.9</v>
      </c>
      <c r="C23" s="20" t="s">
        <v>76</v>
      </c>
      <c r="D23" s="49">
        <v>30891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7"/>
        <v>30891</v>
      </c>
      <c r="O23" s="50">
        <f t="shared" si="2"/>
        <v>11.674603174603174</v>
      </c>
      <c r="P23" s="9"/>
    </row>
    <row r="24" spans="1:16">
      <c r="A24" s="12"/>
      <c r="B24" s="25">
        <v>342.2</v>
      </c>
      <c r="C24" s="20" t="s">
        <v>35</v>
      </c>
      <c r="D24" s="49">
        <v>34925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34925</v>
      </c>
      <c r="O24" s="50">
        <f t="shared" si="2"/>
        <v>13.199168556311413</v>
      </c>
      <c r="P24" s="9"/>
    </row>
    <row r="25" spans="1:16">
      <c r="A25" s="12"/>
      <c r="B25" s="25">
        <v>343.3</v>
      </c>
      <c r="C25" s="20" t="s">
        <v>36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995085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995085</v>
      </c>
      <c r="O25" s="50">
        <f t="shared" si="2"/>
        <v>376.07142857142856</v>
      </c>
      <c r="P25" s="9"/>
    </row>
    <row r="26" spans="1:16">
      <c r="A26" s="12"/>
      <c r="B26" s="25">
        <v>343.5</v>
      </c>
      <c r="C26" s="20" t="s">
        <v>37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1089773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1089773</v>
      </c>
      <c r="O26" s="50">
        <f t="shared" si="2"/>
        <v>411.85676492819351</v>
      </c>
      <c r="P26" s="9"/>
    </row>
    <row r="27" spans="1:16">
      <c r="A27" s="12"/>
      <c r="B27" s="25">
        <v>343.8</v>
      </c>
      <c r="C27" s="20" t="s">
        <v>38</v>
      </c>
      <c r="D27" s="49">
        <v>3600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3600</v>
      </c>
      <c r="O27" s="50">
        <f t="shared" si="2"/>
        <v>1.3605442176870748</v>
      </c>
      <c r="P27" s="9"/>
    </row>
    <row r="28" spans="1:16" ht="15.75">
      <c r="A28" s="29" t="s">
        <v>32</v>
      </c>
      <c r="B28" s="30"/>
      <c r="C28" s="31"/>
      <c r="D28" s="32">
        <f t="shared" ref="D28:M28" si="8">SUM(D29:D29)</f>
        <v>2373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2373</v>
      </c>
      <c r="O28" s="48">
        <f t="shared" si="2"/>
        <v>0.89682539682539686</v>
      </c>
      <c r="P28" s="10"/>
    </row>
    <row r="29" spans="1:16">
      <c r="A29" s="13"/>
      <c r="B29" s="41">
        <v>351.9</v>
      </c>
      <c r="C29" s="21" t="s">
        <v>77</v>
      </c>
      <c r="D29" s="49">
        <v>2373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2373</v>
      </c>
      <c r="O29" s="50">
        <f t="shared" si="2"/>
        <v>0.89682539682539686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SUM(D31:D33)</f>
        <v>49329</v>
      </c>
      <c r="E30" s="32">
        <f t="shared" si="9"/>
        <v>0</v>
      </c>
      <c r="F30" s="32">
        <f t="shared" si="9"/>
        <v>0</v>
      </c>
      <c r="G30" s="32">
        <f t="shared" si="9"/>
        <v>124</v>
      </c>
      <c r="H30" s="32">
        <f t="shared" si="9"/>
        <v>0</v>
      </c>
      <c r="I30" s="32">
        <f t="shared" si="9"/>
        <v>44633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960</v>
      </c>
      <c r="N30" s="32">
        <f t="shared" si="7"/>
        <v>95046</v>
      </c>
      <c r="O30" s="48">
        <f t="shared" si="2"/>
        <v>35.920634920634917</v>
      </c>
      <c r="P30" s="10"/>
    </row>
    <row r="31" spans="1:16">
      <c r="A31" s="12"/>
      <c r="B31" s="25">
        <v>361.1</v>
      </c>
      <c r="C31" s="20" t="s">
        <v>42</v>
      </c>
      <c r="D31" s="49">
        <v>3522</v>
      </c>
      <c r="E31" s="49">
        <v>0</v>
      </c>
      <c r="F31" s="49">
        <v>0</v>
      </c>
      <c r="G31" s="49">
        <v>124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960</v>
      </c>
      <c r="N31" s="49">
        <f t="shared" si="7"/>
        <v>4606</v>
      </c>
      <c r="O31" s="50">
        <f t="shared" si="2"/>
        <v>1.7407407407407407</v>
      </c>
      <c r="P31" s="9"/>
    </row>
    <row r="32" spans="1:16">
      <c r="A32" s="12"/>
      <c r="B32" s="25">
        <v>362</v>
      </c>
      <c r="C32" s="20" t="s">
        <v>43</v>
      </c>
      <c r="D32" s="49">
        <v>33165</v>
      </c>
      <c r="E32" s="49">
        <v>0</v>
      </c>
      <c r="F32" s="49">
        <v>0</v>
      </c>
      <c r="G32" s="49">
        <v>0</v>
      </c>
      <c r="H32" s="49">
        <v>0</v>
      </c>
      <c r="I32" s="49">
        <v>42862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76027</v>
      </c>
      <c r="O32" s="50">
        <f t="shared" si="2"/>
        <v>28.732804232804234</v>
      </c>
      <c r="P32" s="9"/>
    </row>
    <row r="33" spans="1:119">
      <c r="A33" s="12"/>
      <c r="B33" s="25">
        <v>369.9</v>
      </c>
      <c r="C33" s="20" t="s">
        <v>45</v>
      </c>
      <c r="D33" s="49">
        <v>12642</v>
      </c>
      <c r="E33" s="49">
        <v>0</v>
      </c>
      <c r="F33" s="49">
        <v>0</v>
      </c>
      <c r="G33" s="49">
        <v>0</v>
      </c>
      <c r="H33" s="49">
        <v>0</v>
      </c>
      <c r="I33" s="49">
        <v>1771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14413</v>
      </c>
      <c r="O33" s="50">
        <f t="shared" si="2"/>
        <v>5.447089947089947</v>
      </c>
      <c r="P33" s="9"/>
    </row>
    <row r="34" spans="1:119" ht="15.75">
      <c r="A34" s="29" t="s">
        <v>33</v>
      </c>
      <c r="B34" s="30"/>
      <c r="C34" s="31"/>
      <c r="D34" s="32">
        <f t="shared" ref="D34:M34" si="10">SUM(D35:D38)</f>
        <v>636466</v>
      </c>
      <c r="E34" s="32">
        <f t="shared" si="10"/>
        <v>0</v>
      </c>
      <c r="F34" s="32">
        <f t="shared" si="10"/>
        <v>0</v>
      </c>
      <c r="G34" s="32">
        <f t="shared" si="10"/>
        <v>66416</v>
      </c>
      <c r="H34" s="32">
        <f t="shared" si="10"/>
        <v>0</v>
      </c>
      <c r="I34" s="32">
        <f t="shared" si="10"/>
        <v>84527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112746</v>
      </c>
      <c r="N34" s="32">
        <f t="shared" si="7"/>
        <v>900155</v>
      </c>
      <c r="O34" s="48">
        <f t="shared" si="2"/>
        <v>340.19463340891912</v>
      </c>
      <c r="P34" s="9"/>
    </row>
    <row r="35" spans="1:119">
      <c r="A35" s="12"/>
      <c r="B35" s="25">
        <v>381</v>
      </c>
      <c r="C35" s="20" t="s">
        <v>85</v>
      </c>
      <c r="D35" s="49">
        <v>0</v>
      </c>
      <c r="E35" s="49">
        <v>0</v>
      </c>
      <c r="F35" s="49">
        <v>0</v>
      </c>
      <c r="G35" s="49">
        <v>66416</v>
      </c>
      <c r="H35" s="49">
        <v>0</v>
      </c>
      <c r="I35" s="49">
        <v>36628</v>
      </c>
      <c r="J35" s="49">
        <v>0</v>
      </c>
      <c r="K35" s="49">
        <v>0</v>
      </c>
      <c r="L35" s="49">
        <v>0</v>
      </c>
      <c r="M35" s="49">
        <v>112746</v>
      </c>
      <c r="N35" s="49">
        <f t="shared" si="7"/>
        <v>215790</v>
      </c>
      <c r="O35" s="50">
        <f t="shared" si="2"/>
        <v>81.553287981859413</v>
      </c>
      <c r="P35" s="9"/>
    </row>
    <row r="36" spans="1:119">
      <c r="A36" s="12"/>
      <c r="B36" s="25">
        <v>384</v>
      </c>
      <c r="C36" s="20" t="s">
        <v>63</v>
      </c>
      <c r="D36" s="49">
        <v>636466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636466</v>
      </c>
      <c r="O36" s="50">
        <f t="shared" si="2"/>
        <v>240.53892668178383</v>
      </c>
      <c r="P36" s="9"/>
    </row>
    <row r="37" spans="1:119">
      <c r="A37" s="12"/>
      <c r="B37" s="25">
        <v>389.1</v>
      </c>
      <c r="C37" s="20" t="s">
        <v>79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6789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6789</v>
      </c>
      <c r="O37" s="50">
        <f t="shared" si="2"/>
        <v>2.5657596371882088</v>
      </c>
      <c r="P37" s="9"/>
    </row>
    <row r="38" spans="1:119" ht="15.75" thickBot="1">
      <c r="A38" s="12"/>
      <c r="B38" s="25">
        <v>389.8</v>
      </c>
      <c r="C38" s="20" t="s">
        <v>107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41110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41110</v>
      </c>
      <c r="O38" s="50">
        <f t="shared" si="2"/>
        <v>15.536659108087679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11">SUM(D5,D10,D13,D22,D28,D30,D34)</f>
        <v>2118560</v>
      </c>
      <c r="E39" s="15">
        <f t="shared" si="11"/>
        <v>0</v>
      </c>
      <c r="F39" s="15">
        <f t="shared" si="11"/>
        <v>0</v>
      </c>
      <c r="G39" s="15">
        <f t="shared" si="11"/>
        <v>285736</v>
      </c>
      <c r="H39" s="15">
        <f t="shared" si="11"/>
        <v>0</v>
      </c>
      <c r="I39" s="15">
        <f t="shared" si="11"/>
        <v>2672060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192710</v>
      </c>
      <c r="N39" s="15">
        <f t="shared" si="7"/>
        <v>5269066</v>
      </c>
      <c r="O39" s="40">
        <f t="shared" si="2"/>
        <v>1991.3325774754346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3"/>
      <c r="B41" s="44"/>
      <c r="C41" s="44"/>
      <c r="D41" s="45"/>
      <c r="E41" s="45"/>
      <c r="F41" s="45"/>
      <c r="G41" s="45"/>
      <c r="H41" s="45"/>
      <c r="I41" s="45"/>
      <c r="J41" s="45"/>
      <c r="K41" s="45"/>
      <c r="L41" s="121" t="s">
        <v>110</v>
      </c>
      <c r="M41" s="121"/>
      <c r="N41" s="121"/>
      <c r="O41" s="46">
        <v>2646</v>
      </c>
    </row>
    <row r="42" spans="1:119">
      <c r="A42" s="122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  <row r="43" spans="1:119" ht="15.75" customHeight="1" thickBot="1">
      <c r="A43" s="123" t="s">
        <v>65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3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992917</v>
      </c>
      <c r="E5" s="27">
        <f t="shared" si="0"/>
        <v>79892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1072809</v>
      </c>
      <c r="O5" s="33">
        <f t="shared" ref="O5:O37" si="2">(N5/O$39)</f>
        <v>379.21845174973487</v>
      </c>
      <c r="P5" s="6"/>
    </row>
    <row r="6" spans="1:133">
      <c r="A6" s="12"/>
      <c r="B6" s="25">
        <v>311</v>
      </c>
      <c r="C6" s="20" t="s">
        <v>2</v>
      </c>
      <c r="D6" s="49">
        <v>853650</v>
      </c>
      <c r="E6" s="49">
        <v>79892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933542</v>
      </c>
      <c r="O6" s="50">
        <f t="shared" si="2"/>
        <v>329.99010250972077</v>
      </c>
      <c r="P6" s="9"/>
    </row>
    <row r="7" spans="1:133">
      <c r="A7" s="12"/>
      <c r="B7" s="25">
        <v>312.10000000000002</v>
      </c>
      <c r="C7" s="20" t="s">
        <v>10</v>
      </c>
      <c r="D7" s="49">
        <v>27829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27829</v>
      </c>
      <c r="O7" s="50">
        <f t="shared" si="2"/>
        <v>9.837044892188052</v>
      </c>
      <c r="P7" s="9"/>
    </row>
    <row r="8" spans="1:133">
      <c r="A8" s="12"/>
      <c r="B8" s="25">
        <v>314.89999999999998</v>
      </c>
      <c r="C8" s="20" t="s">
        <v>11</v>
      </c>
      <c r="D8" s="49">
        <v>57074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57074</v>
      </c>
      <c r="O8" s="50">
        <f t="shared" si="2"/>
        <v>20.174620007069635</v>
      </c>
      <c r="P8" s="9"/>
    </row>
    <row r="9" spans="1:133">
      <c r="A9" s="12"/>
      <c r="B9" s="25">
        <v>315</v>
      </c>
      <c r="C9" s="20" t="s">
        <v>69</v>
      </c>
      <c r="D9" s="49">
        <v>54364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54364</v>
      </c>
      <c r="O9" s="50">
        <f t="shared" si="2"/>
        <v>19.216684340756451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100171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100171</v>
      </c>
      <c r="O10" s="48">
        <f t="shared" si="2"/>
        <v>35.408624955814773</v>
      </c>
      <c r="P10" s="10"/>
    </row>
    <row r="11" spans="1:133">
      <c r="A11" s="12"/>
      <c r="B11" s="25">
        <v>323.10000000000002</v>
      </c>
      <c r="C11" s="20" t="s">
        <v>14</v>
      </c>
      <c r="D11" s="49">
        <v>90404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90404</v>
      </c>
      <c r="O11" s="50">
        <f t="shared" si="2"/>
        <v>31.956168257334749</v>
      </c>
      <c r="P11" s="9"/>
    </row>
    <row r="12" spans="1:133">
      <c r="A12" s="12"/>
      <c r="B12" s="25">
        <v>323.89999999999998</v>
      </c>
      <c r="C12" s="20" t="s">
        <v>101</v>
      </c>
      <c r="D12" s="49">
        <v>9767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9767</v>
      </c>
      <c r="O12" s="50">
        <f t="shared" si="2"/>
        <v>3.4524566984800282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SUM(D14:D19)</f>
        <v>329240</v>
      </c>
      <c r="E13" s="32">
        <f t="shared" si="4"/>
        <v>10358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339598</v>
      </c>
      <c r="O13" s="48">
        <f t="shared" si="2"/>
        <v>120.04171085189112</v>
      </c>
      <c r="P13" s="10"/>
    </row>
    <row r="14" spans="1:133">
      <c r="A14" s="12"/>
      <c r="B14" s="25">
        <v>334.1</v>
      </c>
      <c r="C14" s="20" t="s">
        <v>105</v>
      </c>
      <c r="D14" s="49">
        <v>158524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158524</v>
      </c>
      <c r="O14" s="50">
        <f t="shared" si="2"/>
        <v>56.03534817956875</v>
      </c>
      <c r="P14" s="9"/>
    </row>
    <row r="15" spans="1:133">
      <c r="A15" s="12"/>
      <c r="B15" s="25">
        <v>334.39</v>
      </c>
      <c r="C15" s="20" t="s">
        <v>19</v>
      </c>
      <c r="D15" s="49">
        <v>6719</v>
      </c>
      <c r="E15" s="49">
        <v>10358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17077</v>
      </c>
      <c r="O15" s="50">
        <f t="shared" si="2"/>
        <v>6.0364086249558149</v>
      </c>
      <c r="P15" s="9"/>
    </row>
    <row r="16" spans="1:133">
      <c r="A16" s="12"/>
      <c r="B16" s="25">
        <v>335.12</v>
      </c>
      <c r="C16" s="20" t="s">
        <v>72</v>
      </c>
      <c r="D16" s="49">
        <v>54857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1"/>
        <v>54857</v>
      </c>
      <c r="O16" s="50">
        <f t="shared" si="2"/>
        <v>19.390950866030398</v>
      </c>
      <c r="P16" s="9"/>
    </row>
    <row r="17" spans="1:16">
      <c r="A17" s="12"/>
      <c r="B17" s="25">
        <v>335.14</v>
      </c>
      <c r="C17" s="20" t="s">
        <v>73</v>
      </c>
      <c r="D17" s="49">
        <v>173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173</v>
      </c>
      <c r="O17" s="50">
        <f t="shared" si="2"/>
        <v>6.1152350653941319E-2</v>
      </c>
      <c r="P17" s="9"/>
    </row>
    <row r="18" spans="1:16">
      <c r="A18" s="12"/>
      <c r="B18" s="25">
        <v>335.15</v>
      </c>
      <c r="C18" s="20" t="s">
        <v>74</v>
      </c>
      <c r="D18" s="49">
        <v>1432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1"/>
        <v>1432</v>
      </c>
      <c r="O18" s="50">
        <f t="shared" si="2"/>
        <v>0.50618593142453161</v>
      </c>
      <c r="P18" s="9"/>
    </row>
    <row r="19" spans="1:16">
      <c r="A19" s="12"/>
      <c r="B19" s="25">
        <v>335.18</v>
      </c>
      <c r="C19" s="20" t="s">
        <v>75</v>
      </c>
      <c r="D19" s="49">
        <v>107535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1"/>
        <v>107535</v>
      </c>
      <c r="O19" s="50">
        <f t="shared" si="2"/>
        <v>38.011664899257688</v>
      </c>
      <c r="P19" s="9"/>
    </row>
    <row r="20" spans="1:16" ht="15.75">
      <c r="A20" s="29" t="s">
        <v>31</v>
      </c>
      <c r="B20" s="30"/>
      <c r="C20" s="31"/>
      <c r="D20" s="32">
        <f t="shared" ref="D20:M20" si="5">SUM(D21:D24)</f>
        <v>35791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2080319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2116110</v>
      </c>
      <c r="O20" s="48">
        <f t="shared" si="2"/>
        <v>748.00636267232233</v>
      </c>
      <c r="P20" s="10"/>
    </row>
    <row r="21" spans="1:16">
      <c r="A21" s="12"/>
      <c r="B21" s="25">
        <v>342.2</v>
      </c>
      <c r="C21" s="20" t="s">
        <v>35</v>
      </c>
      <c r="D21" s="49">
        <v>35191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1"/>
        <v>35191</v>
      </c>
      <c r="O21" s="50">
        <f t="shared" si="2"/>
        <v>12.439377872039589</v>
      </c>
      <c r="P21" s="9"/>
    </row>
    <row r="22" spans="1:16">
      <c r="A22" s="12"/>
      <c r="B22" s="25">
        <v>343.3</v>
      </c>
      <c r="C22" s="20" t="s">
        <v>36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1006844</v>
      </c>
      <c r="J22" s="49">
        <v>0</v>
      </c>
      <c r="K22" s="49">
        <v>0</v>
      </c>
      <c r="L22" s="49">
        <v>0</v>
      </c>
      <c r="M22" s="49">
        <v>0</v>
      </c>
      <c r="N22" s="49">
        <f t="shared" si="1"/>
        <v>1006844</v>
      </c>
      <c r="O22" s="50">
        <f t="shared" si="2"/>
        <v>355.90102509720748</v>
      </c>
      <c r="P22" s="9"/>
    </row>
    <row r="23" spans="1:16">
      <c r="A23" s="12"/>
      <c r="B23" s="25">
        <v>343.5</v>
      </c>
      <c r="C23" s="20" t="s">
        <v>37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1073475</v>
      </c>
      <c r="J23" s="49">
        <v>0</v>
      </c>
      <c r="K23" s="49">
        <v>0</v>
      </c>
      <c r="L23" s="49">
        <v>0</v>
      </c>
      <c r="M23" s="49">
        <v>0</v>
      </c>
      <c r="N23" s="49">
        <f t="shared" si="1"/>
        <v>1073475</v>
      </c>
      <c r="O23" s="50">
        <f t="shared" si="2"/>
        <v>379.45387062566277</v>
      </c>
      <c r="P23" s="9"/>
    </row>
    <row r="24" spans="1:16">
      <c r="A24" s="12"/>
      <c r="B24" s="25">
        <v>343.8</v>
      </c>
      <c r="C24" s="20" t="s">
        <v>38</v>
      </c>
      <c r="D24" s="49">
        <v>600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1"/>
        <v>600</v>
      </c>
      <c r="O24" s="50">
        <f t="shared" si="2"/>
        <v>0.21208907741251326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SUM(D26:D26)</f>
        <v>3488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3488</v>
      </c>
      <c r="O25" s="48">
        <f t="shared" si="2"/>
        <v>1.232944503358077</v>
      </c>
      <c r="P25" s="10"/>
    </row>
    <row r="26" spans="1:16">
      <c r="A26" s="13"/>
      <c r="B26" s="41">
        <v>351.9</v>
      </c>
      <c r="C26" s="21" t="s">
        <v>77</v>
      </c>
      <c r="D26" s="49">
        <v>3488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1"/>
        <v>3488</v>
      </c>
      <c r="O26" s="50">
        <f t="shared" si="2"/>
        <v>1.232944503358077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SUM(D28:D30)</f>
        <v>64116</v>
      </c>
      <c r="E27" s="32">
        <f t="shared" si="7"/>
        <v>1142</v>
      </c>
      <c r="F27" s="32">
        <f t="shared" si="7"/>
        <v>0</v>
      </c>
      <c r="G27" s="32">
        <f t="shared" si="7"/>
        <v>164</v>
      </c>
      <c r="H27" s="32">
        <f t="shared" si="7"/>
        <v>0</v>
      </c>
      <c r="I27" s="32">
        <f t="shared" si="7"/>
        <v>41150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106572</v>
      </c>
      <c r="O27" s="48">
        <f t="shared" si="2"/>
        <v>37.671261930010601</v>
      </c>
      <c r="P27" s="10"/>
    </row>
    <row r="28" spans="1:16">
      <c r="A28" s="12"/>
      <c r="B28" s="25">
        <v>361.1</v>
      </c>
      <c r="C28" s="20" t="s">
        <v>42</v>
      </c>
      <c r="D28" s="49">
        <v>4069</v>
      </c>
      <c r="E28" s="49">
        <v>1142</v>
      </c>
      <c r="F28" s="49">
        <v>0</v>
      </c>
      <c r="G28" s="49">
        <v>164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1"/>
        <v>5375</v>
      </c>
      <c r="O28" s="50">
        <f t="shared" si="2"/>
        <v>1.8999646518204312</v>
      </c>
      <c r="P28" s="9"/>
    </row>
    <row r="29" spans="1:16">
      <c r="A29" s="12"/>
      <c r="B29" s="25">
        <v>362</v>
      </c>
      <c r="C29" s="20" t="s">
        <v>43</v>
      </c>
      <c r="D29" s="49">
        <v>35332</v>
      </c>
      <c r="E29" s="49">
        <v>0</v>
      </c>
      <c r="F29" s="49">
        <v>0</v>
      </c>
      <c r="G29" s="49">
        <v>0</v>
      </c>
      <c r="H29" s="49">
        <v>0</v>
      </c>
      <c r="I29" s="49">
        <v>41150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1"/>
        <v>76482</v>
      </c>
      <c r="O29" s="50">
        <f t="shared" si="2"/>
        <v>27.034994697773065</v>
      </c>
      <c r="P29" s="9"/>
    </row>
    <row r="30" spans="1:16">
      <c r="A30" s="12"/>
      <c r="B30" s="25">
        <v>369.9</v>
      </c>
      <c r="C30" s="20" t="s">
        <v>45</v>
      </c>
      <c r="D30" s="49">
        <v>24715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1"/>
        <v>24715</v>
      </c>
      <c r="O30" s="50">
        <f t="shared" si="2"/>
        <v>8.7363025804171084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SUM(D32:D36)</f>
        <v>102306</v>
      </c>
      <c r="E31" s="32">
        <f t="shared" si="8"/>
        <v>114014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556183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772503</v>
      </c>
      <c r="O31" s="48">
        <f t="shared" si="2"/>
        <v>273.06574761399787</v>
      </c>
      <c r="P31" s="9"/>
    </row>
    <row r="32" spans="1:16">
      <c r="A32" s="12"/>
      <c r="B32" s="25">
        <v>381</v>
      </c>
      <c r="C32" s="20" t="s">
        <v>85</v>
      </c>
      <c r="D32" s="49">
        <v>48442</v>
      </c>
      <c r="E32" s="49">
        <v>114014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1"/>
        <v>162456</v>
      </c>
      <c r="O32" s="50">
        <f t="shared" si="2"/>
        <v>57.42523860021209</v>
      </c>
      <c r="P32" s="9"/>
    </row>
    <row r="33" spans="1:119">
      <c r="A33" s="12"/>
      <c r="B33" s="25">
        <v>384</v>
      </c>
      <c r="C33" s="20" t="s">
        <v>63</v>
      </c>
      <c r="D33" s="49">
        <v>53864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1"/>
        <v>53864</v>
      </c>
      <c r="O33" s="50">
        <f t="shared" si="2"/>
        <v>19.039943442912691</v>
      </c>
      <c r="P33" s="9"/>
    </row>
    <row r="34" spans="1:119">
      <c r="A34" s="12"/>
      <c r="B34" s="25">
        <v>389.1</v>
      </c>
      <c r="C34" s="20" t="s">
        <v>79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11550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1"/>
        <v>11550</v>
      </c>
      <c r="O34" s="50">
        <f t="shared" si="2"/>
        <v>4.0827147401908803</v>
      </c>
      <c r="P34" s="9"/>
    </row>
    <row r="35" spans="1:119">
      <c r="A35" s="12"/>
      <c r="B35" s="25">
        <v>389.3</v>
      </c>
      <c r="C35" s="20" t="s">
        <v>106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499993</v>
      </c>
      <c r="J35" s="49">
        <v>0</v>
      </c>
      <c r="K35" s="49">
        <v>0</v>
      </c>
      <c r="L35" s="49">
        <v>0</v>
      </c>
      <c r="M35" s="49">
        <v>0</v>
      </c>
      <c r="N35" s="49">
        <f t="shared" si="1"/>
        <v>499993</v>
      </c>
      <c r="O35" s="50">
        <f t="shared" si="2"/>
        <v>176.73842347119123</v>
      </c>
      <c r="P35" s="9"/>
    </row>
    <row r="36" spans="1:119" ht="15.75" thickBot="1">
      <c r="A36" s="12"/>
      <c r="B36" s="25">
        <v>389.8</v>
      </c>
      <c r="C36" s="20" t="s">
        <v>107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44640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1"/>
        <v>44640</v>
      </c>
      <c r="O36" s="50">
        <f t="shared" si="2"/>
        <v>15.779427359490986</v>
      </c>
      <c r="P36" s="9"/>
    </row>
    <row r="37" spans="1:119" ht="16.5" thickBot="1">
      <c r="A37" s="14" t="s">
        <v>39</v>
      </c>
      <c r="B37" s="23"/>
      <c r="C37" s="22"/>
      <c r="D37" s="15">
        <f t="shared" ref="D37:M37" si="9">SUM(D5,D10,D13,D20,D25,D27,D31)</f>
        <v>1628029</v>
      </c>
      <c r="E37" s="15">
        <f t="shared" si="9"/>
        <v>205406</v>
      </c>
      <c r="F37" s="15">
        <f t="shared" si="9"/>
        <v>0</v>
      </c>
      <c r="G37" s="15">
        <f t="shared" si="9"/>
        <v>164</v>
      </c>
      <c r="H37" s="15">
        <f t="shared" si="9"/>
        <v>0</v>
      </c>
      <c r="I37" s="15">
        <f t="shared" si="9"/>
        <v>2677652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4511251</v>
      </c>
      <c r="O37" s="40">
        <f t="shared" si="2"/>
        <v>1594.6451042771298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3"/>
      <c r="B39" s="44"/>
      <c r="C39" s="44"/>
      <c r="D39" s="45"/>
      <c r="E39" s="45"/>
      <c r="F39" s="45"/>
      <c r="G39" s="45"/>
      <c r="H39" s="45"/>
      <c r="I39" s="45"/>
      <c r="J39" s="45"/>
      <c r="K39" s="45"/>
      <c r="L39" s="121" t="s">
        <v>108</v>
      </c>
      <c r="M39" s="121"/>
      <c r="N39" s="121"/>
      <c r="O39" s="46">
        <v>2829</v>
      </c>
    </row>
    <row r="40" spans="1:119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19" ht="15.75" customHeight="1" thickBot="1">
      <c r="A41" s="123" t="s">
        <v>65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982705</v>
      </c>
      <c r="E5" s="27">
        <f t="shared" si="0"/>
        <v>77729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1060434</v>
      </c>
      <c r="O5" s="33">
        <f t="shared" ref="O5:O37" si="2">(N5/O$39)</f>
        <v>340.97556270096464</v>
      </c>
      <c r="P5" s="6"/>
    </row>
    <row r="6" spans="1:133">
      <c r="A6" s="12"/>
      <c r="B6" s="25">
        <v>311</v>
      </c>
      <c r="C6" s="20" t="s">
        <v>2</v>
      </c>
      <c r="D6" s="49">
        <v>840072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840072</v>
      </c>
      <c r="O6" s="50">
        <f t="shared" si="2"/>
        <v>270.11961414790994</v>
      </c>
      <c r="P6" s="9"/>
    </row>
    <row r="7" spans="1:133">
      <c r="A7" s="12"/>
      <c r="B7" s="25">
        <v>312.10000000000002</v>
      </c>
      <c r="C7" s="20" t="s">
        <v>10</v>
      </c>
      <c r="D7" s="49">
        <v>30026</v>
      </c>
      <c r="E7" s="49">
        <v>77729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107755</v>
      </c>
      <c r="O7" s="50">
        <f t="shared" si="2"/>
        <v>34.647909967845656</v>
      </c>
      <c r="P7" s="9"/>
    </row>
    <row r="8" spans="1:133">
      <c r="A8" s="12"/>
      <c r="B8" s="25">
        <v>314.89999999999998</v>
      </c>
      <c r="C8" s="20" t="s">
        <v>11</v>
      </c>
      <c r="D8" s="49">
        <v>56971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56971</v>
      </c>
      <c r="O8" s="50">
        <f t="shared" si="2"/>
        <v>18.318649517684886</v>
      </c>
      <c r="P8" s="9"/>
    </row>
    <row r="9" spans="1:133">
      <c r="A9" s="12"/>
      <c r="B9" s="25">
        <v>315</v>
      </c>
      <c r="C9" s="20" t="s">
        <v>69</v>
      </c>
      <c r="D9" s="49">
        <v>55636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55636</v>
      </c>
      <c r="O9" s="50">
        <f t="shared" si="2"/>
        <v>17.889389067524117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104085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104085</v>
      </c>
      <c r="O10" s="48">
        <f t="shared" si="2"/>
        <v>33.467845659163984</v>
      </c>
      <c r="P10" s="10"/>
    </row>
    <row r="11" spans="1:133">
      <c r="A11" s="12"/>
      <c r="B11" s="25">
        <v>323.10000000000002</v>
      </c>
      <c r="C11" s="20" t="s">
        <v>14</v>
      </c>
      <c r="D11" s="49">
        <v>93717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93717</v>
      </c>
      <c r="O11" s="50">
        <f t="shared" si="2"/>
        <v>30.134083601286175</v>
      </c>
      <c r="P11" s="9"/>
    </row>
    <row r="12" spans="1:133">
      <c r="A12" s="12"/>
      <c r="B12" s="25">
        <v>323.89999999999998</v>
      </c>
      <c r="C12" s="20" t="s">
        <v>101</v>
      </c>
      <c r="D12" s="49">
        <v>10368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10368</v>
      </c>
      <c r="O12" s="50">
        <f t="shared" si="2"/>
        <v>3.3337620578778133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SUM(D14:D18)</f>
        <v>171838</v>
      </c>
      <c r="E13" s="32">
        <f t="shared" si="4"/>
        <v>391621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563459</v>
      </c>
      <c r="O13" s="48">
        <f t="shared" si="2"/>
        <v>181.1765273311897</v>
      </c>
      <c r="P13" s="10"/>
    </row>
    <row r="14" spans="1:133">
      <c r="A14" s="12"/>
      <c r="B14" s="25">
        <v>334.39</v>
      </c>
      <c r="C14" s="20" t="s">
        <v>19</v>
      </c>
      <c r="D14" s="49">
        <v>0</v>
      </c>
      <c r="E14" s="49">
        <v>391621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391621</v>
      </c>
      <c r="O14" s="50">
        <f t="shared" si="2"/>
        <v>125.92315112540193</v>
      </c>
      <c r="P14" s="9"/>
    </row>
    <row r="15" spans="1:133">
      <c r="A15" s="12"/>
      <c r="B15" s="25">
        <v>335.12</v>
      </c>
      <c r="C15" s="20" t="s">
        <v>72</v>
      </c>
      <c r="D15" s="49">
        <v>47680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47680</v>
      </c>
      <c r="O15" s="50">
        <f t="shared" si="2"/>
        <v>15.331189710610932</v>
      </c>
      <c r="P15" s="9"/>
    </row>
    <row r="16" spans="1:133">
      <c r="A16" s="12"/>
      <c r="B16" s="25">
        <v>335.14</v>
      </c>
      <c r="C16" s="20" t="s">
        <v>73</v>
      </c>
      <c r="D16" s="49">
        <v>101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1"/>
        <v>101</v>
      </c>
      <c r="O16" s="50">
        <f t="shared" si="2"/>
        <v>3.2475884244372991E-2</v>
      </c>
      <c r="P16" s="9"/>
    </row>
    <row r="17" spans="1:16">
      <c r="A17" s="12"/>
      <c r="B17" s="25">
        <v>335.15</v>
      </c>
      <c r="C17" s="20" t="s">
        <v>74</v>
      </c>
      <c r="D17" s="49">
        <v>3115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3115</v>
      </c>
      <c r="O17" s="50">
        <f t="shared" si="2"/>
        <v>1.0016077170418007</v>
      </c>
      <c r="P17" s="9"/>
    </row>
    <row r="18" spans="1:16">
      <c r="A18" s="12"/>
      <c r="B18" s="25">
        <v>335.18</v>
      </c>
      <c r="C18" s="20" t="s">
        <v>75</v>
      </c>
      <c r="D18" s="49">
        <v>120942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1"/>
        <v>120942</v>
      </c>
      <c r="O18" s="50">
        <f t="shared" si="2"/>
        <v>38.888102893890675</v>
      </c>
      <c r="P18" s="9"/>
    </row>
    <row r="19" spans="1:16" ht="15.75">
      <c r="A19" s="29" t="s">
        <v>31</v>
      </c>
      <c r="B19" s="30"/>
      <c r="C19" s="31"/>
      <c r="D19" s="32">
        <f t="shared" ref="D19:M19" si="5">SUM(D20:D24)</f>
        <v>36616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2122941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2159557</v>
      </c>
      <c r="O19" s="48">
        <f t="shared" si="2"/>
        <v>694.39131832797432</v>
      </c>
      <c r="P19" s="10"/>
    </row>
    <row r="20" spans="1:16">
      <c r="A20" s="12"/>
      <c r="B20" s="25">
        <v>341.9</v>
      </c>
      <c r="C20" s="20" t="s">
        <v>76</v>
      </c>
      <c r="D20" s="49">
        <v>31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1"/>
        <v>31</v>
      </c>
      <c r="O20" s="50">
        <f t="shared" si="2"/>
        <v>9.9678456591639868E-3</v>
      </c>
      <c r="P20" s="9"/>
    </row>
    <row r="21" spans="1:16">
      <c r="A21" s="12"/>
      <c r="B21" s="25">
        <v>342.2</v>
      </c>
      <c r="C21" s="20" t="s">
        <v>35</v>
      </c>
      <c r="D21" s="49">
        <v>34885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1"/>
        <v>34885</v>
      </c>
      <c r="O21" s="50">
        <f t="shared" si="2"/>
        <v>11.217041800643086</v>
      </c>
      <c r="P21" s="9"/>
    </row>
    <row r="22" spans="1:16">
      <c r="A22" s="12"/>
      <c r="B22" s="25">
        <v>343.3</v>
      </c>
      <c r="C22" s="20" t="s">
        <v>36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1039667</v>
      </c>
      <c r="J22" s="49">
        <v>0</v>
      </c>
      <c r="K22" s="49">
        <v>0</v>
      </c>
      <c r="L22" s="49">
        <v>0</v>
      </c>
      <c r="M22" s="49">
        <v>0</v>
      </c>
      <c r="N22" s="49">
        <f t="shared" si="1"/>
        <v>1039667</v>
      </c>
      <c r="O22" s="50">
        <f t="shared" si="2"/>
        <v>334.29807073954981</v>
      </c>
      <c r="P22" s="9"/>
    </row>
    <row r="23" spans="1:16">
      <c r="A23" s="12"/>
      <c r="B23" s="25">
        <v>343.5</v>
      </c>
      <c r="C23" s="20" t="s">
        <v>37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1083274</v>
      </c>
      <c r="J23" s="49">
        <v>0</v>
      </c>
      <c r="K23" s="49">
        <v>0</v>
      </c>
      <c r="L23" s="49">
        <v>0</v>
      </c>
      <c r="M23" s="49">
        <v>0</v>
      </c>
      <c r="N23" s="49">
        <f t="shared" si="1"/>
        <v>1083274</v>
      </c>
      <c r="O23" s="50">
        <f t="shared" si="2"/>
        <v>348.31961414790999</v>
      </c>
      <c r="P23" s="9"/>
    </row>
    <row r="24" spans="1:16">
      <c r="A24" s="12"/>
      <c r="B24" s="25">
        <v>343.8</v>
      </c>
      <c r="C24" s="20" t="s">
        <v>38</v>
      </c>
      <c r="D24" s="49">
        <v>1700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1"/>
        <v>1700</v>
      </c>
      <c r="O24" s="50">
        <f t="shared" si="2"/>
        <v>0.54662379421221863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SUM(D26:D26)</f>
        <v>2172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2172</v>
      </c>
      <c r="O25" s="48">
        <f t="shared" si="2"/>
        <v>0.69839228295819933</v>
      </c>
      <c r="P25" s="10"/>
    </row>
    <row r="26" spans="1:16">
      <c r="A26" s="13"/>
      <c r="B26" s="41">
        <v>351.9</v>
      </c>
      <c r="C26" s="21" t="s">
        <v>77</v>
      </c>
      <c r="D26" s="49">
        <v>2172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1"/>
        <v>2172</v>
      </c>
      <c r="O26" s="50">
        <f t="shared" si="2"/>
        <v>0.69839228295819933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SUM(D28:D30)</f>
        <v>94339</v>
      </c>
      <c r="E27" s="32">
        <f t="shared" si="7"/>
        <v>1917</v>
      </c>
      <c r="F27" s="32">
        <f t="shared" si="7"/>
        <v>0</v>
      </c>
      <c r="G27" s="32">
        <f t="shared" si="7"/>
        <v>163</v>
      </c>
      <c r="H27" s="32">
        <f t="shared" si="7"/>
        <v>0</v>
      </c>
      <c r="I27" s="32">
        <f t="shared" si="7"/>
        <v>1598870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1695289</v>
      </c>
      <c r="O27" s="48">
        <f t="shared" si="2"/>
        <v>545.10900321543409</v>
      </c>
      <c r="P27" s="10"/>
    </row>
    <row r="28" spans="1:16">
      <c r="A28" s="12"/>
      <c r="B28" s="25">
        <v>361.1</v>
      </c>
      <c r="C28" s="20" t="s">
        <v>42</v>
      </c>
      <c r="D28" s="49">
        <v>4082</v>
      </c>
      <c r="E28" s="49">
        <v>1917</v>
      </c>
      <c r="F28" s="49">
        <v>0</v>
      </c>
      <c r="G28" s="49">
        <v>163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1"/>
        <v>6162</v>
      </c>
      <c r="O28" s="50">
        <f t="shared" si="2"/>
        <v>1.9813504823151125</v>
      </c>
      <c r="P28" s="9"/>
    </row>
    <row r="29" spans="1:16">
      <c r="A29" s="12"/>
      <c r="B29" s="25">
        <v>362</v>
      </c>
      <c r="C29" s="20" t="s">
        <v>43</v>
      </c>
      <c r="D29" s="49">
        <v>37192</v>
      </c>
      <c r="E29" s="49">
        <v>0</v>
      </c>
      <c r="F29" s="49">
        <v>0</v>
      </c>
      <c r="G29" s="49">
        <v>0</v>
      </c>
      <c r="H29" s="49">
        <v>0</v>
      </c>
      <c r="I29" s="49">
        <v>25129</v>
      </c>
      <c r="J29" s="49">
        <v>0</v>
      </c>
      <c r="K29" s="49">
        <v>0</v>
      </c>
      <c r="L29" s="49">
        <v>0</v>
      </c>
      <c r="M29" s="49">
        <v>0</v>
      </c>
      <c r="N29" s="49">
        <f t="shared" si="1"/>
        <v>62321</v>
      </c>
      <c r="O29" s="50">
        <f t="shared" si="2"/>
        <v>20.038906752411574</v>
      </c>
      <c r="P29" s="9"/>
    </row>
    <row r="30" spans="1:16">
      <c r="A30" s="12"/>
      <c r="B30" s="25">
        <v>369.9</v>
      </c>
      <c r="C30" s="20" t="s">
        <v>45</v>
      </c>
      <c r="D30" s="49">
        <v>53065</v>
      </c>
      <c r="E30" s="49">
        <v>0</v>
      </c>
      <c r="F30" s="49">
        <v>0</v>
      </c>
      <c r="G30" s="49">
        <v>0</v>
      </c>
      <c r="H30" s="49">
        <v>0</v>
      </c>
      <c r="I30" s="49">
        <v>1573741</v>
      </c>
      <c r="J30" s="49">
        <v>0</v>
      </c>
      <c r="K30" s="49">
        <v>0</v>
      </c>
      <c r="L30" s="49">
        <v>0</v>
      </c>
      <c r="M30" s="49">
        <v>0</v>
      </c>
      <c r="N30" s="49">
        <f t="shared" si="1"/>
        <v>1626806</v>
      </c>
      <c r="O30" s="50">
        <f t="shared" si="2"/>
        <v>523.08874598070736</v>
      </c>
      <c r="P30" s="9"/>
    </row>
    <row r="31" spans="1:16" ht="15.75">
      <c r="A31" s="29" t="s">
        <v>33</v>
      </c>
      <c r="B31" s="30"/>
      <c r="C31" s="31"/>
      <c r="D31" s="32">
        <f t="shared" ref="D31:M31" si="8">SUM(D32:D36)</f>
        <v>30698</v>
      </c>
      <c r="E31" s="32">
        <f t="shared" si="8"/>
        <v>110927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3129535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3271160</v>
      </c>
      <c r="O31" s="48">
        <f t="shared" si="2"/>
        <v>1051.8199356913183</v>
      </c>
      <c r="P31" s="9"/>
    </row>
    <row r="32" spans="1:16">
      <c r="A32" s="12"/>
      <c r="B32" s="25">
        <v>381</v>
      </c>
      <c r="C32" s="20" t="s">
        <v>85</v>
      </c>
      <c r="D32" s="49">
        <v>0</v>
      </c>
      <c r="E32" s="49">
        <v>110927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1"/>
        <v>110927</v>
      </c>
      <c r="O32" s="50">
        <f t="shared" si="2"/>
        <v>35.667845659163987</v>
      </c>
      <c r="P32" s="9"/>
    </row>
    <row r="33" spans="1:119">
      <c r="A33" s="12"/>
      <c r="B33" s="25">
        <v>384</v>
      </c>
      <c r="C33" s="20" t="s">
        <v>63</v>
      </c>
      <c r="D33" s="49">
        <v>30698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1"/>
        <v>30698</v>
      </c>
      <c r="O33" s="50">
        <f t="shared" si="2"/>
        <v>9.8707395498392287</v>
      </c>
      <c r="P33" s="9"/>
    </row>
    <row r="34" spans="1:119">
      <c r="A34" s="12"/>
      <c r="B34" s="25">
        <v>389.1</v>
      </c>
      <c r="C34" s="20" t="s">
        <v>79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5703</v>
      </c>
      <c r="J34" s="49">
        <v>0</v>
      </c>
      <c r="K34" s="49">
        <v>0</v>
      </c>
      <c r="L34" s="49">
        <v>0</v>
      </c>
      <c r="M34" s="49">
        <v>0</v>
      </c>
      <c r="N34" s="49">
        <f t="shared" si="1"/>
        <v>5703</v>
      </c>
      <c r="O34" s="50">
        <f t="shared" si="2"/>
        <v>1.8337620578778135</v>
      </c>
      <c r="P34" s="9"/>
    </row>
    <row r="35" spans="1:119">
      <c r="A35" s="12"/>
      <c r="B35" s="25">
        <v>389.2</v>
      </c>
      <c r="C35" s="20" t="s">
        <v>80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3093919</v>
      </c>
      <c r="J35" s="49">
        <v>0</v>
      </c>
      <c r="K35" s="49">
        <v>0</v>
      </c>
      <c r="L35" s="49">
        <v>0</v>
      </c>
      <c r="M35" s="49">
        <v>0</v>
      </c>
      <c r="N35" s="49">
        <f t="shared" si="1"/>
        <v>3093919</v>
      </c>
      <c r="O35" s="50">
        <f t="shared" si="2"/>
        <v>994.82926045016075</v>
      </c>
      <c r="P35" s="9"/>
    </row>
    <row r="36" spans="1:119" ht="15.75" thickBot="1">
      <c r="A36" s="12"/>
      <c r="B36" s="25">
        <v>389.6</v>
      </c>
      <c r="C36" s="20" t="s">
        <v>102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29913</v>
      </c>
      <c r="J36" s="49">
        <v>0</v>
      </c>
      <c r="K36" s="49">
        <v>0</v>
      </c>
      <c r="L36" s="49">
        <v>0</v>
      </c>
      <c r="M36" s="49">
        <v>0</v>
      </c>
      <c r="N36" s="49">
        <f t="shared" si="1"/>
        <v>29913</v>
      </c>
      <c r="O36" s="50">
        <f t="shared" si="2"/>
        <v>9.6183279742765269</v>
      </c>
      <c r="P36" s="9"/>
    </row>
    <row r="37" spans="1:119" ht="16.5" thickBot="1">
      <c r="A37" s="14" t="s">
        <v>39</v>
      </c>
      <c r="B37" s="23"/>
      <c r="C37" s="22"/>
      <c r="D37" s="15">
        <f t="shared" ref="D37:M37" si="9">SUM(D5,D10,D13,D19,D25,D27,D31)</f>
        <v>1422453</v>
      </c>
      <c r="E37" s="15">
        <f t="shared" si="9"/>
        <v>582194</v>
      </c>
      <c r="F37" s="15">
        <f t="shared" si="9"/>
        <v>0</v>
      </c>
      <c r="G37" s="15">
        <f t="shared" si="9"/>
        <v>163</v>
      </c>
      <c r="H37" s="15">
        <f t="shared" si="9"/>
        <v>0</v>
      </c>
      <c r="I37" s="15">
        <f t="shared" si="9"/>
        <v>6851346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8856156</v>
      </c>
      <c r="O37" s="40">
        <f t="shared" si="2"/>
        <v>2847.6385852090034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3"/>
      <c r="B39" s="44"/>
      <c r="C39" s="44"/>
      <c r="D39" s="45"/>
      <c r="E39" s="45"/>
      <c r="F39" s="45"/>
      <c r="G39" s="45"/>
      <c r="H39" s="45"/>
      <c r="I39" s="45"/>
      <c r="J39" s="45"/>
      <c r="K39" s="45"/>
      <c r="L39" s="121" t="s">
        <v>103</v>
      </c>
      <c r="M39" s="121"/>
      <c r="N39" s="121"/>
      <c r="O39" s="46">
        <v>3110</v>
      </c>
    </row>
    <row r="40" spans="1:119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  <row r="41" spans="1:119" ht="15.75" customHeight="1" thickBot="1">
      <c r="A41" s="123" t="s">
        <v>65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48</v>
      </c>
      <c r="B3" s="111"/>
      <c r="C3" s="112"/>
      <c r="D3" s="131" t="s">
        <v>27</v>
      </c>
      <c r="E3" s="132"/>
      <c r="F3" s="132"/>
      <c r="G3" s="132"/>
      <c r="H3" s="133"/>
      <c r="I3" s="131" t="s">
        <v>28</v>
      </c>
      <c r="J3" s="133"/>
      <c r="K3" s="131" t="s">
        <v>30</v>
      </c>
      <c r="L3" s="133"/>
      <c r="M3" s="36"/>
      <c r="N3" s="37"/>
      <c r="O3" s="134" t="s">
        <v>53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859872</v>
      </c>
      <c r="E5" s="27">
        <f t="shared" si="0"/>
        <v>204214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1064086</v>
      </c>
      <c r="O5" s="33">
        <f t="shared" ref="O5:O38" si="2">(N5/O$40)</f>
        <v>384.84122965641956</v>
      </c>
      <c r="P5" s="6"/>
    </row>
    <row r="6" spans="1:133">
      <c r="A6" s="12"/>
      <c r="B6" s="25">
        <v>311</v>
      </c>
      <c r="C6" s="20" t="s">
        <v>2</v>
      </c>
      <c r="D6" s="49">
        <v>732693</v>
      </c>
      <c r="E6" s="49">
        <v>204214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936907</v>
      </c>
      <c r="O6" s="50">
        <f t="shared" si="2"/>
        <v>338.84520795660035</v>
      </c>
      <c r="P6" s="9"/>
    </row>
    <row r="7" spans="1:133">
      <c r="A7" s="12"/>
      <c r="B7" s="25">
        <v>312.10000000000002</v>
      </c>
      <c r="C7" s="20" t="s">
        <v>10</v>
      </c>
      <c r="D7" s="49">
        <v>26001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26001</v>
      </c>
      <c r="O7" s="50">
        <f t="shared" si="2"/>
        <v>9.4036166365280298</v>
      </c>
      <c r="P7" s="9"/>
    </row>
    <row r="8" spans="1:133">
      <c r="A8" s="12"/>
      <c r="B8" s="25">
        <v>314.10000000000002</v>
      </c>
      <c r="C8" s="20" t="s">
        <v>94</v>
      </c>
      <c r="D8" s="49">
        <v>56943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56943</v>
      </c>
      <c r="O8" s="50">
        <f t="shared" si="2"/>
        <v>20.594213381555154</v>
      </c>
      <c r="P8" s="9"/>
    </row>
    <row r="9" spans="1:133">
      <c r="A9" s="12"/>
      <c r="B9" s="25">
        <v>315</v>
      </c>
      <c r="C9" s="20" t="s">
        <v>69</v>
      </c>
      <c r="D9" s="49">
        <v>44235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44235</v>
      </c>
      <c r="O9" s="50">
        <f t="shared" si="2"/>
        <v>15.998191681735985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118515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7">
        <f t="shared" si="1"/>
        <v>118515</v>
      </c>
      <c r="O10" s="48">
        <f t="shared" si="2"/>
        <v>42.862567811934902</v>
      </c>
      <c r="P10" s="10"/>
    </row>
    <row r="11" spans="1:133">
      <c r="A11" s="12"/>
      <c r="B11" s="25">
        <v>323.10000000000002</v>
      </c>
      <c r="C11" s="20" t="s">
        <v>14</v>
      </c>
      <c r="D11" s="49">
        <v>102735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102735</v>
      </c>
      <c r="O11" s="50">
        <f t="shared" si="2"/>
        <v>37.155515370705245</v>
      </c>
      <c r="P11" s="9"/>
    </row>
    <row r="12" spans="1:133">
      <c r="A12" s="12"/>
      <c r="B12" s="25">
        <v>329</v>
      </c>
      <c r="C12" s="20" t="s">
        <v>15</v>
      </c>
      <c r="D12" s="49">
        <v>15780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1"/>
        <v>15780</v>
      </c>
      <c r="O12" s="50">
        <f t="shared" si="2"/>
        <v>5.7070524412296564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SUM(D14:D22)</f>
        <v>504879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5216802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7">
        <f t="shared" si="1"/>
        <v>5721681</v>
      </c>
      <c r="O13" s="48">
        <f t="shared" si="2"/>
        <v>2069.3240506329112</v>
      </c>
      <c r="P13" s="10"/>
    </row>
    <row r="14" spans="1:133">
      <c r="A14" s="12"/>
      <c r="B14" s="25">
        <v>331.39</v>
      </c>
      <c r="C14" s="20" t="s">
        <v>90</v>
      </c>
      <c r="D14" s="49">
        <v>55000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55000</v>
      </c>
      <c r="O14" s="50">
        <f t="shared" si="2"/>
        <v>19.89150090415913</v>
      </c>
      <c r="P14" s="9"/>
    </row>
    <row r="15" spans="1:133">
      <c r="A15" s="12"/>
      <c r="B15" s="25">
        <v>334.35</v>
      </c>
      <c r="C15" s="20" t="s">
        <v>95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5050000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5050000</v>
      </c>
      <c r="O15" s="50">
        <f t="shared" si="2"/>
        <v>1826.4014466546112</v>
      </c>
      <c r="P15" s="9"/>
    </row>
    <row r="16" spans="1:133">
      <c r="A16" s="12"/>
      <c r="B16" s="25">
        <v>334.39</v>
      </c>
      <c r="C16" s="20" t="s">
        <v>19</v>
      </c>
      <c r="D16" s="49">
        <v>293753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ref="N16:N22" si="5">SUM(D16:M16)</f>
        <v>293753</v>
      </c>
      <c r="O16" s="50">
        <f t="shared" si="2"/>
        <v>106.23978300180832</v>
      </c>
      <c r="P16" s="9"/>
    </row>
    <row r="17" spans="1:16">
      <c r="A17" s="12"/>
      <c r="B17" s="25">
        <v>334.41</v>
      </c>
      <c r="C17" s="20" t="s">
        <v>96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166802</v>
      </c>
      <c r="J17" s="49">
        <v>0</v>
      </c>
      <c r="K17" s="49">
        <v>0</v>
      </c>
      <c r="L17" s="49">
        <v>0</v>
      </c>
      <c r="M17" s="49">
        <v>0</v>
      </c>
      <c r="N17" s="49">
        <f t="shared" si="5"/>
        <v>166802</v>
      </c>
      <c r="O17" s="50">
        <f t="shared" si="2"/>
        <v>60.326220614828209</v>
      </c>
      <c r="P17" s="9"/>
    </row>
    <row r="18" spans="1:16">
      <c r="A18" s="12"/>
      <c r="B18" s="25">
        <v>334.7</v>
      </c>
      <c r="C18" s="20" t="s">
        <v>21</v>
      </c>
      <c r="D18" s="49">
        <v>3000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5"/>
        <v>3000</v>
      </c>
      <c r="O18" s="50">
        <f t="shared" si="2"/>
        <v>1.0849909584086799</v>
      </c>
      <c r="P18" s="9"/>
    </row>
    <row r="19" spans="1:16">
      <c r="A19" s="12"/>
      <c r="B19" s="25">
        <v>335.12</v>
      </c>
      <c r="C19" s="20" t="s">
        <v>72</v>
      </c>
      <c r="D19" s="49">
        <v>47202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47202</v>
      </c>
      <c r="O19" s="50">
        <f t="shared" si="2"/>
        <v>17.071247739602171</v>
      </c>
      <c r="P19" s="9"/>
    </row>
    <row r="20" spans="1:16">
      <c r="A20" s="12"/>
      <c r="B20" s="25">
        <v>335.14</v>
      </c>
      <c r="C20" s="20" t="s">
        <v>73</v>
      </c>
      <c r="D20" s="49">
        <v>148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148</v>
      </c>
      <c r="O20" s="50">
        <f t="shared" si="2"/>
        <v>5.3526220614828209E-2</v>
      </c>
      <c r="P20" s="9"/>
    </row>
    <row r="21" spans="1:16">
      <c r="A21" s="12"/>
      <c r="B21" s="25">
        <v>335.15</v>
      </c>
      <c r="C21" s="20" t="s">
        <v>74</v>
      </c>
      <c r="D21" s="49">
        <v>1603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1603</v>
      </c>
      <c r="O21" s="50">
        <f t="shared" si="2"/>
        <v>0.57974683544303796</v>
      </c>
      <c r="P21" s="9"/>
    </row>
    <row r="22" spans="1:16">
      <c r="A22" s="12"/>
      <c r="B22" s="25">
        <v>335.18</v>
      </c>
      <c r="C22" s="20" t="s">
        <v>75</v>
      </c>
      <c r="D22" s="49">
        <v>104173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104173</v>
      </c>
      <c r="O22" s="50">
        <f t="shared" si="2"/>
        <v>37.675587703435802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SUM(D24:D28)</f>
        <v>39074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2025522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8" si="7">SUM(D23:M23)</f>
        <v>2064596</v>
      </c>
      <c r="O23" s="48">
        <f t="shared" si="2"/>
        <v>746.68933092224233</v>
      </c>
      <c r="P23" s="10"/>
    </row>
    <row r="24" spans="1:16">
      <c r="A24" s="12"/>
      <c r="B24" s="25">
        <v>341.9</v>
      </c>
      <c r="C24" s="20" t="s">
        <v>76</v>
      </c>
      <c r="D24" s="49">
        <v>25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7"/>
        <v>25</v>
      </c>
      <c r="O24" s="50">
        <f t="shared" si="2"/>
        <v>9.0415913200723331E-3</v>
      </c>
      <c r="P24" s="9"/>
    </row>
    <row r="25" spans="1:16">
      <c r="A25" s="12"/>
      <c r="B25" s="25">
        <v>342.2</v>
      </c>
      <c r="C25" s="20" t="s">
        <v>35</v>
      </c>
      <c r="D25" s="49">
        <v>36749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7"/>
        <v>36749</v>
      </c>
      <c r="O25" s="50">
        <f t="shared" si="2"/>
        <v>13.290777576853527</v>
      </c>
      <c r="P25" s="9"/>
    </row>
    <row r="26" spans="1:16">
      <c r="A26" s="12"/>
      <c r="B26" s="25">
        <v>343.3</v>
      </c>
      <c r="C26" s="20" t="s">
        <v>36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1045975</v>
      </c>
      <c r="J26" s="49">
        <v>0</v>
      </c>
      <c r="K26" s="49">
        <v>0</v>
      </c>
      <c r="L26" s="49">
        <v>0</v>
      </c>
      <c r="M26" s="49">
        <v>0</v>
      </c>
      <c r="N26" s="49">
        <f t="shared" si="7"/>
        <v>1045975</v>
      </c>
      <c r="O26" s="50">
        <f t="shared" si="2"/>
        <v>378.29113924050631</v>
      </c>
      <c r="P26" s="9"/>
    </row>
    <row r="27" spans="1:16">
      <c r="A27" s="12"/>
      <c r="B27" s="25">
        <v>343.5</v>
      </c>
      <c r="C27" s="20" t="s">
        <v>37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979547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979547</v>
      </c>
      <c r="O27" s="50">
        <f t="shared" si="2"/>
        <v>354.26654611211575</v>
      </c>
      <c r="P27" s="9"/>
    </row>
    <row r="28" spans="1:16">
      <c r="A28" s="12"/>
      <c r="B28" s="25">
        <v>343.8</v>
      </c>
      <c r="C28" s="20" t="s">
        <v>38</v>
      </c>
      <c r="D28" s="49">
        <v>2300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2300</v>
      </c>
      <c r="O28" s="50">
        <f t="shared" si="2"/>
        <v>0.83182640144665465</v>
      </c>
      <c r="P28" s="9"/>
    </row>
    <row r="29" spans="1:16" ht="15.75">
      <c r="A29" s="29" t="s">
        <v>32</v>
      </c>
      <c r="B29" s="30"/>
      <c r="C29" s="31"/>
      <c r="D29" s="32">
        <f t="shared" ref="D29:M29" si="8">SUM(D30:D30)</f>
        <v>4316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4316</v>
      </c>
      <c r="O29" s="48">
        <f t="shared" si="2"/>
        <v>1.5609403254972876</v>
      </c>
      <c r="P29" s="10"/>
    </row>
    <row r="30" spans="1:16">
      <c r="A30" s="13"/>
      <c r="B30" s="41">
        <v>359</v>
      </c>
      <c r="C30" s="21" t="s">
        <v>97</v>
      </c>
      <c r="D30" s="49">
        <v>4316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4316</v>
      </c>
      <c r="O30" s="50">
        <f t="shared" si="2"/>
        <v>1.5609403254972876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104905</v>
      </c>
      <c r="E31" s="32">
        <f t="shared" si="9"/>
        <v>2762</v>
      </c>
      <c r="F31" s="32">
        <f t="shared" si="9"/>
        <v>0</v>
      </c>
      <c r="G31" s="32">
        <f t="shared" si="9"/>
        <v>162</v>
      </c>
      <c r="H31" s="32">
        <f t="shared" si="9"/>
        <v>0</v>
      </c>
      <c r="I31" s="32">
        <f t="shared" si="9"/>
        <v>31908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7"/>
        <v>139737</v>
      </c>
      <c r="O31" s="48">
        <f t="shared" si="2"/>
        <v>50.5377938517179</v>
      </c>
      <c r="P31" s="10"/>
    </row>
    <row r="32" spans="1:16">
      <c r="A32" s="12"/>
      <c r="B32" s="25">
        <v>361.1</v>
      </c>
      <c r="C32" s="20" t="s">
        <v>42</v>
      </c>
      <c r="D32" s="49">
        <v>4051</v>
      </c>
      <c r="E32" s="49">
        <v>2762</v>
      </c>
      <c r="F32" s="49">
        <v>0</v>
      </c>
      <c r="G32" s="49">
        <v>162</v>
      </c>
      <c r="H32" s="49">
        <v>0</v>
      </c>
      <c r="I32" s="49">
        <v>6049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13024</v>
      </c>
      <c r="O32" s="50">
        <f t="shared" si="2"/>
        <v>4.7103074141048822</v>
      </c>
      <c r="P32" s="9"/>
    </row>
    <row r="33" spans="1:119">
      <c r="A33" s="12"/>
      <c r="B33" s="25">
        <v>362</v>
      </c>
      <c r="C33" s="20" t="s">
        <v>43</v>
      </c>
      <c r="D33" s="49">
        <v>38566</v>
      </c>
      <c r="E33" s="49">
        <v>0</v>
      </c>
      <c r="F33" s="49">
        <v>0</v>
      </c>
      <c r="G33" s="49">
        <v>0</v>
      </c>
      <c r="H33" s="49">
        <v>0</v>
      </c>
      <c r="I33" s="49">
        <v>14659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53225</v>
      </c>
      <c r="O33" s="50">
        <f t="shared" si="2"/>
        <v>19.249547920433997</v>
      </c>
      <c r="P33" s="9"/>
    </row>
    <row r="34" spans="1:119">
      <c r="A34" s="12"/>
      <c r="B34" s="25">
        <v>366</v>
      </c>
      <c r="C34" s="20" t="s">
        <v>44</v>
      </c>
      <c r="D34" s="49">
        <v>25000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25000</v>
      </c>
      <c r="O34" s="50">
        <f t="shared" si="2"/>
        <v>9.0415913200723335</v>
      </c>
      <c r="P34" s="9"/>
    </row>
    <row r="35" spans="1:119">
      <c r="A35" s="12"/>
      <c r="B35" s="25">
        <v>369.9</v>
      </c>
      <c r="C35" s="20" t="s">
        <v>45</v>
      </c>
      <c r="D35" s="49">
        <v>37288</v>
      </c>
      <c r="E35" s="49">
        <v>0</v>
      </c>
      <c r="F35" s="49">
        <v>0</v>
      </c>
      <c r="G35" s="49">
        <v>0</v>
      </c>
      <c r="H35" s="49">
        <v>0</v>
      </c>
      <c r="I35" s="49">
        <v>11200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48488</v>
      </c>
      <c r="O35" s="50">
        <f t="shared" si="2"/>
        <v>17.536347197106689</v>
      </c>
      <c r="P35" s="9"/>
    </row>
    <row r="36" spans="1:119" ht="15.75">
      <c r="A36" s="29" t="s">
        <v>33</v>
      </c>
      <c r="B36" s="30"/>
      <c r="C36" s="31"/>
      <c r="D36" s="32">
        <f t="shared" ref="D36:M36" si="10">SUM(D37:D37)</f>
        <v>140000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7"/>
        <v>140000</v>
      </c>
      <c r="O36" s="48">
        <f t="shared" si="2"/>
        <v>50.632911392405063</v>
      </c>
      <c r="P36" s="9"/>
    </row>
    <row r="37" spans="1:119" ht="15.75" thickBot="1">
      <c r="A37" s="12"/>
      <c r="B37" s="25">
        <v>388.1</v>
      </c>
      <c r="C37" s="20" t="s">
        <v>98</v>
      </c>
      <c r="D37" s="49">
        <v>140000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140000</v>
      </c>
      <c r="O37" s="50">
        <f t="shared" si="2"/>
        <v>50.632911392405063</v>
      </c>
      <c r="P37" s="9"/>
    </row>
    <row r="38" spans="1:119" ht="16.5" thickBot="1">
      <c r="A38" s="14" t="s">
        <v>39</v>
      </c>
      <c r="B38" s="23"/>
      <c r="C38" s="22"/>
      <c r="D38" s="15">
        <f t="shared" ref="D38:M38" si="11">SUM(D5,D10,D13,D23,D29,D31,D36)</f>
        <v>1771561</v>
      </c>
      <c r="E38" s="15">
        <f t="shared" si="11"/>
        <v>206976</v>
      </c>
      <c r="F38" s="15">
        <f t="shared" si="11"/>
        <v>0</v>
      </c>
      <c r="G38" s="15">
        <f t="shared" si="11"/>
        <v>162</v>
      </c>
      <c r="H38" s="15">
        <f t="shared" si="11"/>
        <v>0</v>
      </c>
      <c r="I38" s="15">
        <f t="shared" si="11"/>
        <v>7274232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7"/>
        <v>9252931</v>
      </c>
      <c r="O38" s="40">
        <f t="shared" si="2"/>
        <v>3346.4488245931284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3"/>
      <c r="B40" s="44"/>
      <c r="C40" s="44"/>
      <c r="D40" s="45"/>
      <c r="E40" s="45"/>
      <c r="F40" s="45"/>
      <c r="G40" s="45"/>
      <c r="H40" s="45"/>
      <c r="I40" s="45"/>
      <c r="J40" s="45"/>
      <c r="K40" s="45"/>
      <c r="L40" s="121" t="s">
        <v>99</v>
      </c>
      <c r="M40" s="121"/>
      <c r="N40" s="121"/>
      <c r="O40" s="46">
        <v>2765</v>
      </c>
    </row>
    <row r="41" spans="1:119">
      <c r="A41" s="122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  <row r="42" spans="1:119" ht="15.75" customHeight="1" thickBot="1">
      <c r="A42" s="123" t="s">
        <v>65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3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2025-02-11T19:10:34Z</cp:lastPrinted>
  <dcterms:created xsi:type="dcterms:W3CDTF">2000-08-31T21:26:31Z</dcterms:created>
  <dcterms:modified xsi:type="dcterms:W3CDTF">2025-02-11T19:10:47Z</dcterms:modified>
</cp:coreProperties>
</file>