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40" documentId="11_8B368F44122854B17B1A649981BED90CC1E8CEBD" xr6:coauthVersionLast="47" xr6:coauthVersionMax="47" xr10:uidLastSave="{96F78DD1-5EBF-4CFB-AC69-A5C4A421C3DD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'2007'!$A$1:$O$30</definedName>
    <definedName name="_xlnm.Print_Area" localSheetId="15">'2008'!$A$1:$O$31</definedName>
    <definedName name="_xlnm.Print_Area" localSheetId="14">'2009'!$A$1:$O$27</definedName>
    <definedName name="_xlnm.Print_Area" localSheetId="13">'2010'!$A$1:$O$28</definedName>
    <definedName name="_xlnm.Print_Area" localSheetId="12">'2011'!$A$1:$O$28</definedName>
    <definedName name="_xlnm.Print_Area" localSheetId="11">'2012'!$A$1:$O$28</definedName>
    <definedName name="_xlnm.Print_Area" localSheetId="10">'2013'!$A$1:$O$29</definedName>
    <definedName name="_xlnm.Print_Area" localSheetId="9">'2014'!$A$1:$O$29</definedName>
    <definedName name="_xlnm.Print_Area" localSheetId="8">'2015'!$A$1:$O$27</definedName>
    <definedName name="_xlnm.Print_Area" localSheetId="7">'2016'!$A$1:$O$28</definedName>
    <definedName name="_xlnm.Print_Area" localSheetId="6">'2017'!$A$1:$O$30</definedName>
    <definedName name="_xlnm.Print_Area" localSheetId="5">'2018'!$A$1:$O$31</definedName>
    <definedName name="_xlnm.Print_Area" localSheetId="4">'2019'!$A$1:$O$29</definedName>
    <definedName name="_xlnm.Print_Area" localSheetId="3">'2020'!$A$1:$O$29</definedName>
    <definedName name="_xlnm.Print_Area" localSheetId="2">'2021'!$A$1:$P$30</definedName>
    <definedName name="_xlnm.Print_Area" localSheetId="1">'2022'!$A$1:$P$32</definedName>
    <definedName name="_xlnm.Print_Area" localSheetId="0">'2023'!$A$1:$P$31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 iterateCount="1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49" l="1"/>
  <c r="F27" i="49"/>
  <c r="G27" i="49"/>
  <c r="H27" i="49"/>
  <c r="I27" i="49"/>
  <c r="J27" i="49"/>
  <c r="K27" i="49"/>
  <c r="L27" i="49"/>
  <c r="M27" i="49"/>
  <c r="N27" i="49"/>
  <c r="D27" i="49"/>
  <c r="O26" i="49"/>
  <c r="P26" i="49" s="1"/>
  <c r="O25" i="49"/>
  <c r="P25" i="49" s="1"/>
  <c r="N24" i="49"/>
  <c r="M24" i="49"/>
  <c r="L24" i="49"/>
  <c r="K24" i="49"/>
  <c r="J24" i="49"/>
  <c r="I24" i="49"/>
  <c r="H24" i="49"/>
  <c r="G24" i="49"/>
  <c r="F24" i="49"/>
  <c r="E24" i="49"/>
  <c r="D24" i="49"/>
  <c r="O23" i="49"/>
  <c r="P23" i="49" s="1"/>
  <c r="O22" i="49"/>
  <c r="P22" i="49" s="1"/>
  <c r="N21" i="49"/>
  <c r="M21" i="49"/>
  <c r="L21" i="49"/>
  <c r="K21" i="49"/>
  <c r="J21" i="49"/>
  <c r="I21" i="49"/>
  <c r="H21" i="49"/>
  <c r="G21" i="49"/>
  <c r="F21" i="49"/>
  <c r="E21" i="49"/>
  <c r="D21" i="49"/>
  <c r="O20" i="49"/>
  <c r="P20" i="49" s="1"/>
  <c r="O19" i="49"/>
  <c r="P19" i="49" s="1"/>
  <c r="O18" i="49"/>
  <c r="P18" i="49" s="1"/>
  <c r="N17" i="49"/>
  <c r="M17" i="49"/>
  <c r="L17" i="49"/>
  <c r="K17" i="49"/>
  <c r="J17" i="49"/>
  <c r="I17" i="49"/>
  <c r="H17" i="49"/>
  <c r="G17" i="49"/>
  <c r="F17" i="49"/>
  <c r="E17" i="49"/>
  <c r="D17" i="49"/>
  <c r="O16" i="49"/>
  <c r="P16" i="49" s="1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N10" i="49"/>
  <c r="M10" i="49"/>
  <c r="L10" i="49"/>
  <c r="K10" i="49"/>
  <c r="J10" i="49"/>
  <c r="I10" i="49"/>
  <c r="H10" i="49"/>
  <c r="G10" i="49"/>
  <c r="F10" i="49"/>
  <c r="E10" i="49"/>
  <c r="D10" i="49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3" i="49" l="1"/>
  <c r="P13" i="49" s="1"/>
  <c r="O24" i="49"/>
  <c r="P24" i="49" s="1"/>
  <c r="O21" i="49"/>
  <c r="P21" i="49" s="1"/>
  <c r="O17" i="49"/>
  <c r="P17" i="49" s="1"/>
  <c r="O10" i="49"/>
  <c r="P10" i="49" s="1"/>
  <c r="O5" i="49"/>
  <c r="P5" i="49" s="1"/>
  <c r="O27" i="48"/>
  <c r="P27" i="48" s="1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 s="1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N10" i="48"/>
  <c r="M10" i="48"/>
  <c r="L10" i="48"/>
  <c r="K10" i="48"/>
  <c r="J10" i="48"/>
  <c r="I10" i="48"/>
  <c r="H10" i="48"/>
  <c r="G10" i="48"/>
  <c r="F10" i="48"/>
  <c r="E10" i="48"/>
  <c r="D10" i="48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27" i="49" l="1"/>
  <c r="P27" i="49" s="1"/>
  <c r="E28" i="48"/>
  <c r="M28" i="48"/>
  <c r="G28" i="48"/>
  <c r="I28" i="48"/>
  <c r="N28" i="48"/>
  <c r="H28" i="48"/>
  <c r="J28" i="48"/>
  <c r="L28" i="48"/>
  <c r="D28" i="48"/>
  <c r="F28" i="48"/>
  <c r="K28" i="48"/>
  <c r="O25" i="48"/>
  <c r="P25" i="48" s="1"/>
  <c r="O22" i="48"/>
  <c r="P22" i="48" s="1"/>
  <c r="O20" i="48"/>
  <c r="P20" i="48" s="1"/>
  <c r="O17" i="48"/>
  <c r="P17" i="48" s="1"/>
  <c r="O13" i="48"/>
  <c r="P13" i="48" s="1"/>
  <c r="O10" i="48"/>
  <c r="P10" i="48" s="1"/>
  <c r="O5" i="48"/>
  <c r="P5" i="48" s="1"/>
  <c r="O25" i="47"/>
  <c r="P25" i="47"/>
  <c r="O24" i="47"/>
  <c r="P24" i="47" s="1"/>
  <c r="N23" i="47"/>
  <c r="M23" i="47"/>
  <c r="L23" i="47"/>
  <c r="K23" i="47"/>
  <c r="J23" i="47"/>
  <c r="I23" i="47"/>
  <c r="H23" i="47"/>
  <c r="G23" i="47"/>
  <c r="F23" i="47"/>
  <c r="E23" i="47"/>
  <c r="D23" i="47"/>
  <c r="O22" i="47"/>
  <c r="P22" i="47" s="1"/>
  <c r="O21" i="47"/>
  <c r="P21" i="47"/>
  <c r="N20" i="47"/>
  <c r="M20" i="47"/>
  <c r="L20" i="47"/>
  <c r="K20" i="47"/>
  <c r="J20" i="47"/>
  <c r="O20" i="47" s="1"/>
  <c r="P20" i="47" s="1"/>
  <c r="I20" i="47"/>
  <c r="H20" i="47"/>
  <c r="G20" i="47"/>
  <c r="F20" i="47"/>
  <c r="E20" i="47"/>
  <c r="D20" i="47"/>
  <c r="O19" i="47"/>
  <c r="P19" i="47" s="1"/>
  <c r="O18" i="47"/>
  <c r="P18" i="47" s="1"/>
  <c r="N17" i="47"/>
  <c r="M17" i="47"/>
  <c r="L17" i="47"/>
  <c r="K17" i="47"/>
  <c r="J17" i="47"/>
  <c r="I17" i="47"/>
  <c r="H17" i="47"/>
  <c r="G17" i="47"/>
  <c r="F17" i="47"/>
  <c r="E17" i="47"/>
  <c r="D17" i="47"/>
  <c r="O16" i="47"/>
  <c r="P16" i="47" s="1"/>
  <c r="O15" i="47"/>
  <c r="P15" i="47" s="1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 s="1"/>
  <c r="O11" i="47"/>
  <c r="P11" i="47"/>
  <c r="N10" i="47"/>
  <c r="M10" i="47"/>
  <c r="L10" i="47"/>
  <c r="K10" i="47"/>
  <c r="J10" i="47"/>
  <c r="I10" i="47"/>
  <c r="H10" i="47"/>
  <c r="G10" i="47"/>
  <c r="F10" i="47"/>
  <c r="E10" i="47"/>
  <c r="D10" i="47"/>
  <c r="O9" i="47"/>
  <c r="P9" i="47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I26" i="47" s="1"/>
  <c r="H5" i="47"/>
  <c r="G5" i="47"/>
  <c r="F5" i="47"/>
  <c r="E5" i="47"/>
  <c r="D5" i="47"/>
  <c r="N24" i="46"/>
  <c r="O24" i="46"/>
  <c r="N23" i="46"/>
  <c r="O23" i="46" s="1"/>
  <c r="M22" i="46"/>
  <c r="L22" i="46"/>
  <c r="K22" i="46"/>
  <c r="J22" i="46"/>
  <c r="I22" i="46"/>
  <c r="H22" i="46"/>
  <c r="G22" i="46"/>
  <c r="F22" i="46"/>
  <c r="E22" i="46"/>
  <c r="D22" i="46"/>
  <c r="N22" i="46" s="1"/>
  <c r="O22" i="46" s="1"/>
  <c r="N21" i="46"/>
  <c r="O21" i="46" s="1"/>
  <c r="M20" i="46"/>
  <c r="L20" i="46"/>
  <c r="K20" i="46"/>
  <c r="J20" i="46"/>
  <c r="I20" i="46"/>
  <c r="H20" i="46"/>
  <c r="G20" i="46"/>
  <c r="F20" i="46"/>
  <c r="E20" i="46"/>
  <c r="D20" i="46"/>
  <c r="N20" i="46" s="1"/>
  <c r="O20" i="46" s="1"/>
  <c r="N19" i="46"/>
  <c r="O19" i="46"/>
  <c r="N18" i="46"/>
  <c r="O18" i="46" s="1"/>
  <c r="M17" i="46"/>
  <c r="L17" i="46"/>
  <c r="K17" i="46"/>
  <c r="J17" i="46"/>
  <c r="I17" i="46"/>
  <c r="H17" i="46"/>
  <c r="G17" i="46"/>
  <c r="F17" i="46"/>
  <c r="E17" i="46"/>
  <c r="D17" i="46"/>
  <c r="N16" i="46"/>
  <c r="O16" i="46" s="1"/>
  <c r="N15" i="46"/>
  <c r="O15" i="46"/>
  <c r="N14" i="46"/>
  <c r="O14" i="46" s="1"/>
  <c r="M13" i="46"/>
  <c r="L13" i="46"/>
  <c r="K13" i="46"/>
  <c r="J13" i="46"/>
  <c r="I13" i="46"/>
  <c r="H13" i="46"/>
  <c r="G13" i="46"/>
  <c r="F13" i="46"/>
  <c r="E13" i="46"/>
  <c r="D13" i="46"/>
  <c r="N12" i="46"/>
  <c r="O12" i="46" s="1"/>
  <c r="N11" i="46"/>
  <c r="O11" i="46" s="1"/>
  <c r="M10" i="46"/>
  <c r="L10" i="46"/>
  <c r="K10" i="46"/>
  <c r="J10" i="46"/>
  <c r="I10" i="46"/>
  <c r="H10" i="46"/>
  <c r="G10" i="46"/>
  <c r="F10" i="46"/>
  <c r="E10" i="46"/>
  <c r="D10" i="46"/>
  <c r="N9" i="46"/>
  <c r="O9" i="46"/>
  <c r="N8" i="46"/>
  <c r="O8" i="46"/>
  <c r="N7" i="46"/>
  <c r="O7" i="46"/>
  <c r="N6" i="46"/>
  <c r="O6" i="46" s="1"/>
  <c r="M5" i="46"/>
  <c r="M25" i="46" s="1"/>
  <c r="L5" i="46"/>
  <c r="L25" i="46" s="1"/>
  <c r="K5" i="46"/>
  <c r="J5" i="46"/>
  <c r="I5" i="46"/>
  <c r="H5" i="46"/>
  <c r="G5" i="46"/>
  <c r="F5" i="46"/>
  <c r="E5" i="46"/>
  <c r="D5" i="46"/>
  <c r="N24" i="45"/>
  <c r="O24" i="45"/>
  <c r="N23" i="45"/>
  <c r="O23" i="45" s="1"/>
  <c r="M22" i="45"/>
  <c r="L22" i="45"/>
  <c r="K22" i="45"/>
  <c r="J22" i="45"/>
  <c r="I22" i="45"/>
  <c r="H22" i="45"/>
  <c r="G22" i="45"/>
  <c r="F22" i="45"/>
  <c r="N22" i="45" s="1"/>
  <c r="O22" i="45" s="1"/>
  <c r="E22" i="45"/>
  <c r="D22" i="45"/>
  <c r="N21" i="45"/>
  <c r="O21" i="45" s="1"/>
  <c r="M20" i="45"/>
  <c r="L20" i="45"/>
  <c r="K20" i="45"/>
  <c r="J20" i="45"/>
  <c r="I20" i="45"/>
  <c r="H20" i="45"/>
  <c r="G20" i="45"/>
  <c r="F20" i="45"/>
  <c r="E20" i="45"/>
  <c r="D20" i="45"/>
  <c r="N19" i="45"/>
  <c r="O19" i="45" s="1"/>
  <c r="N18" i="45"/>
  <c r="O18" i="45"/>
  <c r="M17" i="45"/>
  <c r="L17" i="45"/>
  <c r="K17" i="45"/>
  <c r="J17" i="45"/>
  <c r="I17" i="45"/>
  <c r="H17" i="45"/>
  <c r="G17" i="45"/>
  <c r="F17" i="45"/>
  <c r="E17" i="45"/>
  <c r="D17" i="45"/>
  <c r="N16" i="45"/>
  <c r="O16" i="45"/>
  <c r="N15" i="45"/>
  <c r="O15" i="45" s="1"/>
  <c r="N14" i="45"/>
  <c r="O14" i="45"/>
  <c r="M13" i="45"/>
  <c r="L13" i="45"/>
  <c r="K13" i="45"/>
  <c r="J13" i="45"/>
  <c r="I13" i="45"/>
  <c r="H13" i="45"/>
  <c r="G13" i="45"/>
  <c r="F13" i="45"/>
  <c r="E13" i="45"/>
  <c r="D13" i="45"/>
  <c r="N12" i="45"/>
  <c r="O12" i="45"/>
  <c r="N11" i="45"/>
  <c r="O11" i="45" s="1"/>
  <c r="M10" i="45"/>
  <c r="L10" i="45"/>
  <c r="K10" i="45"/>
  <c r="J10" i="45"/>
  <c r="I10" i="45"/>
  <c r="H10" i="45"/>
  <c r="G10" i="45"/>
  <c r="F10" i="45"/>
  <c r="E10" i="45"/>
  <c r="D10" i="45"/>
  <c r="N10" i="45" s="1"/>
  <c r="O10" i="45" s="1"/>
  <c r="N9" i="45"/>
  <c r="O9" i="45"/>
  <c r="N8" i="45"/>
  <c r="O8" i="45"/>
  <c r="N7" i="45"/>
  <c r="O7" i="45" s="1"/>
  <c r="N6" i="45"/>
  <c r="O6" i="45"/>
  <c r="M5" i="45"/>
  <c r="L5" i="45"/>
  <c r="K5" i="45"/>
  <c r="J5" i="45"/>
  <c r="I5" i="45"/>
  <c r="H5" i="45"/>
  <c r="G5" i="45"/>
  <c r="F5" i="45"/>
  <c r="E5" i="45"/>
  <c r="D5" i="45"/>
  <c r="D25" i="45" s="1"/>
  <c r="N26" i="44"/>
  <c r="O26" i="44" s="1"/>
  <c r="N25" i="44"/>
  <c r="O25" i="44"/>
  <c r="M24" i="44"/>
  <c r="L24" i="44"/>
  <c r="K24" i="44"/>
  <c r="J24" i="44"/>
  <c r="I24" i="44"/>
  <c r="H24" i="44"/>
  <c r="G24" i="44"/>
  <c r="F24" i="44"/>
  <c r="E24" i="44"/>
  <c r="D24" i="44"/>
  <c r="N23" i="44"/>
  <c r="O23" i="44"/>
  <c r="N22" i="44"/>
  <c r="O22" i="44" s="1"/>
  <c r="M21" i="44"/>
  <c r="L21" i="44"/>
  <c r="K21" i="44"/>
  <c r="J21" i="44"/>
  <c r="I21" i="44"/>
  <c r="H21" i="44"/>
  <c r="G21" i="44"/>
  <c r="F21" i="44"/>
  <c r="E21" i="44"/>
  <c r="D21" i="44"/>
  <c r="N20" i="44"/>
  <c r="O20" i="44" s="1"/>
  <c r="N19" i="44"/>
  <c r="O19" i="44" s="1"/>
  <c r="M18" i="44"/>
  <c r="L18" i="44"/>
  <c r="K18" i="44"/>
  <c r="J18" i="44"/>
  <c r="I18" i="44"/>
  <c r="H18" i="44"/>
  <c r="G18" i="44"/>
  <c r="F18" i="44"/>
  <c r="E18" i="44"/>
  <c r="D18" i="44"/>
  <c r="N17" i="44"/>
  <c r="O17" i="44"/>
  <c r="N16" i="44"/>
  <c r="O16" i="44"/>
  <c r="N15" i="44"/>
  <c r="O15" i="44"/>
  <c r="M14" i="44"/>
  <c r="L14" i="44"/>
  <c r="K14" i="44"/>
  <c r="J14" i="44"/>
  <c r="I14" i="44"/>
  <c r="H14" i="44"/>
  <c r="G14" i="44"/>
  <c r="F14" i="44"/>
  <c r="E14" i="44"/>
  <c r="D14" i="44"/>
  <c r="N13" i="44"/>
  <c r="O13" i="44" s="1"/>
  <c r="N12" i="44"/>
  <c r="O12" i="44" s="1"/>
  <c r="M11" i="44"/>
  <c r="L11" i="44"/>
  <c r="K11" i="44"/>
  <c r="J11" i="44"/>
  <c r="I11" i="44"/>
  <c r="H11" i="44"/>
  <c r="G11" i="44"/>
  <c r="F11" i="44"/>
  <c r="F27" i="44" s="1"/>
  <c r="E11" i="44"/>
  <c r="D11" i="44"/>
  <c r="N10" i="44"/>
  <c r="O10" i="44" s="1"/>
  <c r="N9" i="44"/>
  <c r="O9" i="44"/>
  <c r="N8" i="44"/>
  <c r="O8" i="44" s="1"/>
  <c r="N7" i="44"/>
  <c r="O7" i="44" s="1"/>
  <c r="N6" i="44"/>
  <c r="O6" i="44"/>
  <c r="M5" i="44"/>
  <c r="L5" i="44"/>
  <c r="K5" i="44"/>
  <c r="J5" i="44"/>
  <c r="I5" i="44"/>
  <c r="H5" i="44"/>
  <c r="G5" i="44"/>
  <c r="F5" i="44"/>
  <c r="E5" i="44"/>
  <c r="D5" i="44"/>
  <c r="N25" i="43"/>
  <c r="O25" i="43"/>
  <c r="N24" i="43"/>
  <c r="O24" i="43"/>
  <c r="N23" i="43"/>
  <c r="O23" i="43" s="1"/>
  <c r="M22" i="43"/>
  <c r="L22" i="43"/>
  <c r="K22" i="43"/>
  <c r="J22" i="43"/>
  <c r="I22" i="43"/>
  <c r="H22" i="43"/>
  <c r="G22" i="43"/>
  <c r="F22" i="43"/>
  <c r="E22" i="43"/>
  <c r="D22" i="43"/>
  <c r="N22" i="43" s="1"/>
  <c r="O22" i="43" s="1"/>
  <c r="N21" i="43"/>
  <c r="O21" i="43"/>
  <c r="M20" i="43"/>
  <c r="L20" i="43"/>
  <c r="K20" i="43"/>
  <c r="J20" i="43"/>
  <c r="I20" i="43"/>
  <c r="H20" i="43"/>
  <c r="G20" i="43"/>
  <c r="F20" i="43"/>
  <c r="E20" i="43"/>
  <c r="D20" i="43"/>
  <c r="N19" i="43"/>
  <c r="O19" i="43"/>
  <c r="N18" i="43"/>
  <c r="O18" i="43" s="1"/>
  <c r="M17" i="43"/>
  <c r="L17" i="43"/>
  <c r="K17" i="43"/>
  <c r="J17" i="43"/>
  <c r="I17" i="43"/>
  <c r="H17" i="43"/>
  <c r="G17" i="43"/>
  <c r="F17" i="43"/>
  <c r="E17" i="43"/>
  <c r="D17" i="43"/>
  <c r="N16" i="43"/>
  <c r="O16" i="43" s="1"/>
  <c r="N15" i="43"/>
  <c r="O15" i="43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2" i="43"/>
  <c r="O12" i="43" s="1"/>
  <c r="N11" i="43"/>
  <c r="O11" i="43"/>
  <c r="M10" i="43"/>
  <c r="L10" i="43"/>
  <c r="K10" i="43"/>
  <c r="J10" i="43"/>
  <c r="I10" i="43"/>
  <c r="H10" i="43"/>
  <c r="G10" i="43"/>
  <c r="F10" i="43"/>
  <c r="E10" i="43"/>
  <c r="D10" i="43"/>
  <c r="N9" i="43"/>
  <c r="O9" i="43"/>
  <c r="N8" i="43"/>
  <c r="O8" i="43"/>
  <c r="N7" i="43"/>
  <c r="O7" i="43"/>
  <c r="N6" i="43"/>
  <c r="O6" i="43" s="1"/>
  <c r="M5" i="43"/>
  <c r="L5" i="43"/>
  <c r="K5" i="43"/>
  <c r="J5" i="43"/>
  <c r="I5" i="43"/>
  <c r="H5" i="43"/>
  <c r="H26" i="43" s="1"/>
  <c r="G5" i="43"/>
  <c r="G26" i="43" s="1"/>
  <c r="F5" i="43"/>
  <c r="E5" i="43"/>
  <c r="D5" i="43"/>
  <c r="N23" i="42"/>
  <c r="O23" i="42" s="1"/>
  <c r="M22" i="42"/>
  <c r="L22" i="42"/>
  <c r="K22" i="42"/>
  <c r="J22" i="42"/>
  <c r="I22" i="42"/>
  <c r="H22" i="42"/>
  <c r="G22" i="42"/>
  <c r="F22" i="42"/>
  <c r="E22" i="42"/>
  <c r="D22" i="42"/>
  <c r="N22" i="42" s="1"/>
  <c r="O22" i="42" s="1"/>
  <c r="N21" i="42"/>
  <c r="O21" i="42"/>
  <c r="M20" i="42"/>
  <c r="L20" i="42"/>
  <c r="K20" i="42"/>
  <c r="J20" i="42"/>
  <c r="I20" i="42"/>
  <c r="H20" i="42"/>
  <c r="G20" i="42"/>
  <c r="F20" i="42"/>
  <c r="E20" i="42"/>
  <c r="D20" i="42"/>
  <c r="N19" i="42"/>
  <c r="O19" i="42"/>
  <c r="N18" i="42"/>
  <c r="O18" i="42" s="1"/>
  <c r="M17" i="42"/>
  <c r="L17" i="42"/>
  <c r="K17" i="42"/>
  <c r="J17" i="42"/>
  <c r="I17" i="42"/>
  <c r="H17" i="42"/>
  <c r="G17" i="42"/>
  <c r="F17" i="42"/>
  <c r="E17" i="42"/>
  <c r="D17" i="42"/>
  <c r="N16" i="42"/>
  <c r="O16" i="42" s="1"/>
  <c r="N15" i="42"/>
  <c r="O15" i="42" s="1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2" i="42"/>
  <c r="O12" i="42" s="1"/>
  <c r="N11" i="42"/>
  <c r="O11" i="42"/>
  <c r="M10" i="42"/>
  <c r="L10" i="42"/>
  <c r="L24" i="42" s="1"/>
  <c r="K10" i="42"/>
  <c r="J10" i="42"/>
  <c r="I10" i="42"/>
  <c r="H10" i="42"/>
  <c r="G10" i="42"/>
  <c r="F10" i="42"/>
  <c r="E10" i="42"/>
  <c r="D10" i="42"/>
  <c r="D24" i="42" s="1"/>
  <c r="N9" i="42"/>
  <c r="O9" i="42"/>
  <c r="N8" i="42"/>
  <c r="O8" i="42"/>
  <c r="N7" i="42"/>
  <c r="O7" i="42"/>
  <c r="N6" i="42"/>
  <c r="O6" i="42" s="1"/>
  <c r="M5" i="42"/>
  <c r="L5" i="42"/>
  <c r="K5" i="42"/>
  <c r="K24" i="42" s="1"/>
  <c r="J5" i="42"/>
  <c r="J24" i="42" s="1"/>
  <c r="I5" i="42"/>
  <c r="H5" i="42"/>
  <c r="G5" i="42"/>
  <c r="F5" i="42"/>
  <c r="E5" i="42"/>
  <c r="D5" i="42"/>
  <c r="N25" i="41"/>
  <c r="O25" i="41"/>
  <c r="M24" i="41"/>
  <c r="L24" i="41"/>
  <c r="K24" i="41"/>
  <c r="J24" i="41"/>
  <c r="I24" i="41"/>
  <c r="H24" i="41"/>
  <c r="G24" i="41"/>
  <c r="F24" i="41"/>
  <c r="E24" i="41"/>
  <c r="D24" i="41"/>
  <c r="N24" i="41" s="1"/>
  <c r="O24" i="41" s="1"/>
  <c r="N23" i="41"/>
  <c r="O23" i="41"/>
  <c r="N22" i="41"/>
  <c r="O22" i="41" s="1"/>
  <c r="M21" i="41"/>
  <c r="L21" i="41"/>
  <c r="K21" i="41"/>
  <c r="J21" i="41"/>
  <c r="I21" i="41"/>
  <c r="H21" i="41"/>
  <c r="G21" i="41"/>
  <c r="F21" i="41"/>
  <c r="E21" i="41"/>
  <c r="D21" i="41"/>
  <c r="N20" i="41"/>
  <c r="O20" i="41" s="1"/>
  <c r="N19" i="41"/>
  <c r="O19" i="41"/>
  <c r="M18" i="41"/>
  <c r="L18" i="41"/>
  <c r="K18" i="41"/>
  <c r="J18" i="41"/>
  <c r="I18" i="41"/>
  <c r="H18" i="41"/>
  <c r="G18" i="41"/>
  <c r="F18" i="41"/>
  <c r="E18" i="41"/>
  <c r="D18" i="41"/>
  <c r="N17" i="41"/>
  <c r="O17" i="41" s="1"/>
  <c r="N16" i="41"/>
  <c r="O16" i="41" s="1"/>
  <c r="N15" i="41"/>
  <c r="O15" i="41"/>
  <c r="M14" i="41"/>
  <c r="L14" i="41"/>
  <c r="K14" i="41"/>
  <c r="J14" i="41"/>
  <c r="I14" i="41"/>
  <c r="H14" i="41"/>
  <c r="G14" i="41"/>
  <c r="F14" i="41"/>
  <c r="E14" i="41"/>
  <c r="E26" i="41" s="1"/>
  <c r="D14" i="41"/>
  <c r="N13" i="41"/>
  <c r="O13" i="41"/>
  <c r="N12" i="41"/>
  <c r="O12" i="41"/>
  <c r="M11" i="41"/>
  <c r="L11" i="41"/>
  <c r="K11" i="41"/>
  <c r="J11" i="41"/>
  <c r="I11" i="41"/>
  <c r="H11" i="41"/>
  <c r="G11" i="41"/>
  <c r="F11" i="41"/>
  <c r="E11" i="41"/>
  <c r="D11" i="41"/>
  <c r="N11" i="41" s="1"/>
  <c r="O11" i="41" s="1"/>
  <c r="N10" i="41"/>
  <c r="O10" i="41"/>
  <c r="N9" i="41"/>
  <c r="O9" i="41"/>
  <c r="N8" i="41"/>
  <c r="O8" i="41" s="1"/>
  <c r="N7" i="41"/>
  <c r="O7" i="41"/>
  <c r="N6" i="41"/>
  <c r="O6" i="41" s="1"/>
  <c r="M5" i="41"/>
  <c r="L5" i="41"/>
  <c r="K5" i="41"/>
  <c r="J5" i="41"/>
  <c r="I5" i="41"/>
  <c r="H5" i="41"/>
  <c r="G5" i="41"/>
  <c r="F5" i="41"/>
  <c r="E5" i="41"/>
  <c r="D5" i="41"/>
  <c r="N22" i="40"/>
  <c r="O22" i="40" s="1"/>
  <c r="N21" i="40"/>
  <c r="O21" i="40"/>
  <c r="M20" i="40"/>
  <c r="L20" i="40"/>
  <c r="K20" i="40"/>
  <c r="J20" i="40"/>
  <c r="I20" i="40"/>
  <c r="H20" i="40"/>
  <c r="G20" i="40"/>
  <c r="F20" i="40"/>
  <c r="E20" i="40"/>
  <c r="D20" i="40"/>
  <c r="N19" i="40"/>
  <c r="O19" i="40" s="1"/>
  <c r="N18" i="40"/>
  <c r="O18" i="40"/>
  <c r="M17" i="40"/>
  <c r="L17" i="40"/>
  <c r="K17" i="40"/>
  <c r="J17" i="40"/>
  <c r="I17" i="40"/>
  <c r="H17" i="40"/>
  <c r="G17" i="40"/>
  <c r="F17" i="40"/>
  <c r="F23" i="40" s="1"/>
  <c r="E17" i="40"/>
  <c r="D17" i="40"/>
  <c r="D23" i="40" s="1"/>
  <c r="N16" i="40"/>
  <c r="O16" i="40"/>
  <c r="N15" i="40"/>
  <c r="O15" i="40" s="1"/>
  <c r="N14" i="40"/>
  <c r="O14" i="40" s="1"/>
  <c r="M13" i="40"/>
  <c r="L13" i="40"/>
  <c r="K13" i="40"/>
  <c r="J13" i="40"/>
  <c r="I13" i="40"/>
  <c r="H13" i="40"/>
  <c r="G13" i="40"/>
  <c r="F13" i="40"/>
  <c r="E13" i="40"/>
  <c r="D13" i="40"/>
  <c r="N12" i="40"/>
  <c r="O12" i="40"/>
  <c r="N11" i="40"/>
  <c r="O11" i="40" s="1"/>
  <c r="M10" i="40"/>
  <c r="L10" i="40"/>
  <c r="L23" i="40" s="1"/>
  <c r="K10" i="40"/>
  <c r="J10" i="40"/>
  <c r="J23" i="40" s="1"/>
  <c r="I10" i="40"/>
  <c r="I23" i="40" s="1"/>
  <c r="H10" i="40"/>
  <c r="G10" i="40"/>
  <c r="F10" i="40"/>
  <c r="E10" i="40"/>
  <c r="D10" i="40"/>
  <c r="N9" i="40"/>
  <c r="O9" i="40" s="1"/>
  <c r="N8" i="40"/>
  <c r="O8" i="40"/>
  <c r="N7" i="40"/>
  <c r="O7" i="40"/>
  <c r="N6" i="40"/>
  <c r="O6" i="40"/>
  <c r="M5" i="40"/>
  <c r="L5" i="40"/>
  <c r="K5" i="40"/>
  <c r="J5" i="40"/>
  <c r="I5" i="40"/>
  <c r="H5" i="40"/>
  <c r="G5" i="40"/>
  <c r="F5" i="40"/>
  <c r="E5" i="40"/>
  <c r="D5" i="40"/>
  <c r="N24" i="39"/>
  <c r="O24" i="39" s="1"/>
  <c r="N23" i="39"/>
  <c r="O23" i="39" s="1"/>
  <c r="M22" i="39"/>
  <c r="L22" i="39"/>
  <c r="K22" i="39"/>
  <c r="J22" i="39"/>
  <c r="I22" i="39"/>
  <c r="H22" i="39"/>
  <c r="G22" i="39"/>
  <c r="F22" i="39"/>
  <c r="E22" i="39"/>
  <c r="D22" i="39"/>
  <c r="N22" i="39" s="1"/>
  <c r="O22" i="39" s="1"/>
  <c r="N21" i="39"/>
  <c r="O21" i="39"/>
  <c r="N20" i="39"/>
  <c r="O20" i="39" s="1"/>
  <c r="M19" i="39"/>
  <c r="L19" i="39"/>
  <c r="K19" i="39"/>
  <c r="J19" i="39"/>
  <c r="I19" i="39"/>
  <c r="H19" i="39"/>
  <c r="G19" i="39"/>
  <c r="F19" i="39"/>
  <c r="E19" i="39"/>
  <c r="D19" i="39"/>
  <c r="N18" i="39"/>
  <c r="O18" i="39"/>
  <c r="N17" i="39"/>
  <c r="O17" i="39" s="1"/>
  <c r="N16" i="39"/>
  <c r="O16" i="39" s="1"/>
  <c r="N15" i="39"/>
  <c r="O15" i="39" s="1"/>
  <c r="M14" i="39"/>
  <c r="L14" i="39"/>
  <c r="K14" i="39"/>
  <c r="J14" i="39"/>
  <c r="I14" i="39"/>
  <c r="H14" i="39"/>
  <c r="G14" i="39"/>
  <c r="F14" i="39"/>
  <c r="E14" i="39"/>
  <c r="D14" i="39"/>
  <c r="N13" i="39"/>
  <c r="O13" i="39" s="1"/>
  <c r="N12" i="39"/>
  <c r="O12" i="39" s="1"/>
  <c r="M11" i="39"/>
  <c r="L11" i="39"/>
  <c r="K11" i="39"/>
  <c r="J11" i="39"/>
  <c r="I11" i="39"/>
  <c r="H11" i="39"/>
  <c r="G11" i="39"/>
  <c r="F11" i="39"/>
  <c r="F25" i="39" s="1"/>
  <c r="E11" i="39"/>
  <c r="E25" i="39" s="1"/>
  <c r="D11" i="39"/>
  <c r="N10" i="39"/>
  <c r="O10" i="39" s="1"/>
  <c r="N9" i="39"/>
  <c r="O9" i="39" s="1"/>
  <c r="N8" i="39"/>
  <c r="O8" i="39" s="1"/>
  <c r="N7" i="39"/>
  <c r="O7" i="39" s="1"/>
  <c r="N6" i="39"/>
  <c r="O6" i="39" s="1"/>
  <c r="M5" i="39"/>
  <c r="L5" i="39"/>
  <c r="L25" i="39" s="1"/>
  <c r="K5" i="39"/>
  <c r="K25" i="39" s="1"/>
  <c r="J5" i="39"/>
  <c r="I5" i="39"/>
  <c r="I25" i="39" s="1"/>
  <c r="H5" i="39"/>
  <c r="G5" i="39"/>
  <c r="F5" i="39"/>
  <c r="E5" i="39"/>
  <c r="D5" i="39"/>
  <c r="N26" i="38"/>
  <c r="O26" i="38"/>
  <c r="M25" i="38"/>
  <c r="L25" i="38"/>
  <c r="K25" i="38"/>
  <c r="J25" i="38"/>
  <c r="I25" i="38"/>
  <c r="H25" i="38"/>
  <c r="G25" i="38"/>
  <c r="F25" i="38"/>
  <c r="E25" i="38"/>
  <c r="D25" i="38"/>
  <c r="N24" i="38"/>
  <c r="O24" i="38"/>
  <c r="N23" i="38"/>
  <c r="O23" i="38" s="1"/>
  <c r="M22" i="38"/>
  <c r="L22" i="38"/>
  <c r="K22" i="38"/>
  <c r="J22" i="38"/>
  <c r="I22" i="38"/>
  <c r="H22" i="38"/>
  <c r="G22" i="38"/>
  <c r="F22" i="38"/>
  <c r="E22" i="38"/>
  <c r="D22" i="38"/>
  <c r="N21" i="38"/>
  <c r="O21" i="38" s="1"/>
  <c r="N20" i="38"/>
  <c r="O20" i="38"/>
  <c r="M19" i="38"/>
  <c r="L19" i="38"/>
  <c r="K19" i="38"/>
  <c r="J19" i="38"/>
  <c r="I19" i="38"/>
  <c r="H19" i="38"/>
  <c r="G19" i="38"/>
  <c r="F19" i="38"/>
  <c r="E19" i="38"/>
  <c r="D19" i="38"/>
  <c r="N19" i="38" s="1"/>
  <c r="O19" i="38" s="1"/>
  <c r="N18" i="38"/>
  <c r="O18" i="38"/>
  <c r="N17" i="38"/>
  <c r="O17" i="38"/>
  <c r="N16" i="38"/>
  <c r="O16" i="38" s="1"/>
  <c r="N15" i="38"/>
  <c r="O15" i="38"/>
  <c r="M14" i="38"/>
  <c r="L14" i="38"/>
  <c r="K14" i="38"/>
  <c r="J14" i="38"/>
  <c r="I14" i="38"/>
  <c r="H14" i="38"/>
  <c r="G14" i="38"/>
  <c r="F14" i="38"/>
  <c r="E14" i="38"/>
  <c r="D14" i="38"/>
  <c r="N14" i="38" s="1"/>
  <c r="O14" i="38" s="1"/>
  <c r="N13" i="38"/>
  <c r="O13" i="38" s="1"/>
  <c r="N12" i="38"/>
  <c r="O12" i="38"/>
  <c r="M11" i="38"/>
  <c r="L11" i="38"/>
  <c r="K11" i="38"/>
  <c r="J11" i="38"/>
  <c r="I11" i="38"/>
  <c r="H11" i="38"/>
  <c r="G11" i="38"/>
  <c r="F11" i="38"/>
  <c r="E11" i="38"/>
  <c r="D11" i="38"/>
  <c r="N10" i="38"/>
  <c r="O10" i="38"/>
  <c r="N9" i="38"/>
  <c r="O9" i="38"/>
  <c r="N8" i="38"/>
  <c r="O8" i="38"/>
  <c r="N7" i="38"/>
  <c r="O7" i="38" s="1"/>
  <c r="N6" i="38"/>
  <c r="O6" i="38"/>
  <c r="M5" i="38"/>
  <c r="M27" i="38" s="1"/>
  <c r="L5" i="38"/>
  <c r="K5" i="38"/>
  <c r="J5" i="38"/>
  <c r="J27" i="38"/>
  <c r="I5" i="38"/>
  <c r="H5" i="38"/>
  <c r="G5" i="38"/>
  <c r="G27" i="38" s="1"/>
  <c r="F5" i="38"/>
  <c r="F27" i="38" s="1"/>
  <c r="E5" i="38"/>
  <c r="D5" i="38"/>
  <c r="N24" i="37"/>
  <c r="O24" i="37" s="1"/>
  <c r="N23" i="37"/>
  <c r="O23" i="37" s="1"/>
  <c r="M22" i="37"/>
  <c r="L22" i="37"/>
  <c r="K22" i="37"/>
  <c r="J22" i="37"/>
  <c r="I22" i="37"/>
  <c r="H22" i="37"/>
  <c r="G22" i="37"/>
  <c r="F22" i="37"/>
  <c r="E22" i="37"/>
  <c r="D22" i="37"/>
  <c r="N21" i="37"/>
  <c r="O21" i="37" s="1"/>
  <c r="N20" i="37"/>
  <c r="O20" i="37" s="1"/>
  <c r="M19" i="37"/>
  <c r="L19" i="37"/>
  <c r="K19" i="37"/>
  <c r="J19" i="37"/>
  <c r="I19" i="37"/>
  <c r="H19" i="37"/>
  <c r="G19" i="37"/>
  <c r="F19" i="37"/>
  <c r="E19" i="37"/>
  <c r="D19" i="37"/>
  <c r="N18" i="37"/>
  <c r="O18" i="37"/>
  <c r="N17" i="37"/>
  <c r="O17" i="37" s="1"/>
  <c r="N16" i="37"/>
  <c r="O16" i="37"/>
  <c r="N15" i="37"/>
  <c r="O15" i="37" s="1"/>
  <c r="M14" i="37"/>
  <c r="L14" i="37"/>
  <c r="K14" i="37"/>
  <c r="J14" i="37"/>
  <c r="I14" i="37"/>
  <c r="H14" i="37"/>
  <c r="G14" i="37"/>
  <c r="F14" i="37"/>
  <c r="E14" i="37"/>
  <c r="D14" i="37"/>
  <c r="N13" i="37"/>
  <c r="O13" i="37" s="1"/>
  <c r="N12" i="37"/>
  <c r="O12" i="37" s="1"/>
  <c r="M11" i="37"/>
  <c r="L11" i="37"/>
  <c r="K11" i="37"/>
  <c r="J11" i="37"/>
  <c r="J25" i="37" s="1"/>
  <c r="I11" i="37"/>
  <c r="H11" i="37"/>
  <c r="H25" i="37" s="1"/>
  <c r="G11" i="37"/>
  <c r="F11" i="37"/>
  <c r="E11" i="37"/>
  <c r="D11" i="37"/>
  <c r="N10" i="37"/>
  <c r="O10" i="37" s="1"/>
  <c r="N9" i="37"/>
  <c r="O9" i="37" s="1"/>
  <c r="N8" i="37"/>
  <c r="O8" i="37" s="1"/>
  <c r="N7" i="37"/>
  <c r="O7" i="37" s="1"/>
  <c r="N6" i="37"/>
  <c r="O6" i="37" s="1"/>
  <c r="M5" i="37"/>
  <c r="L5" i="37"/>
  <c r="K5" i="37"/>
  <c r="J5" i="37"/>
  <c r="I5" i="37"/>
  <c r="H5" i="37"/>
  <c r="G5" i="37"/>
  <c r="F5" i="37"/>
  <c r="E5" i="37"/>
  <c r="D5" i="37"/>
  <c r="D25" i="37"/>
  <c r="N23" i="36"/>
  <c r="O23" i="36" s="1"/>
  <c r="N22" i="36"/>
  <c r="O22" i="36"/>
  <c r="M21" i="36"/>
  <c r="L21" i="36"/>
  <c r="K21" i="36"/>
  <c r="J21" i="36"/>
  <c r="I21" i="36"/>
  <c r="H21" i="36"/>
  <c r="G21" i="36"/>
  <c r="F21" i="36"/>
  <c r="E21" i="36"/>
  <c r="D21" i="36"/>
  <c r="N20" i="36"/>
  <c r="O20" i="36"/>
  <c r="N19" i="36"/>
  <c r="O19" i="36" s="1"/>
  <c r="M18" i="36"/>
  <c r="L18" i="36"/>
  <c r="K18" i="36"/>
  <c r="J18" i="36"/>
  <c r="I18" i="36"/>
  <c r="H18" i="36"/>
  <c r="G18" i="36"/>
  <c r="F18" i="36"/>
  <c r="E18" i="36"/>
  <c r="D18" i="36"/>
  <c r="N17" i="36"/>
  <c r="O17" i="36" s="1"/>
  <c r="N16" i="36"/>
  <c r="O16" i="36" s="1"/>
  <c r="N15" i="36"/>
  <c r="O15" i="36" s="1"/>
  <c r="M14" i="36"/>
  <c r="L14" i="36"/>
  <c r="K14" i="36"/>
  <c r="J14" i="36"/>
  <c r="I14" i="36"/>
  <c r="H14" i="36"/>
  <c r="G14" i="36"/>
  <c r="F14" i="36"/>
  <c r="E14" i="36"/>
  <c r="D14" i="36"/>
  <c r="N13" i="36"/>
  <c r="O13" i="36" s="1"/>
  <c r="N12" i="36"/>
  <c r="O12" i="36" s="1"/>
  <c r="M11" i="36"/>
  <c r="L11" i="36"/>
  <c r="K11" i="36"/>
  <c r="J11" i="36"/>
  <c r="I11" i="36"/>
  <c r="H11" i="36"/>
  <c r="G11" i="36"/>
  <c r="F11" i="36"/>
  <c r="F24" i="36" s="1"/>
  <c r="E11" i="36"/>
  <c r="D11" i="36"/>
  <c r="N11" i="36" s="1"/>
  <c r="O11" i="36" s="1"/>
  <c r="N10" i="36"/>
  <c r="O10" i="36" s="1"/>
  <c r="N9" i="36"/>
  <c r="O9" i="36"/>
  <c r="N8" i="36"/>
  <c r="O8" i="36" s="1"/>
  <c r="N7" i="36"/>
  <c r="O7" i="36" s="1"/>
  <c r="N6" i="36"/>
  <c r="O6" i="36" s="1"/>
  <c r="M5" i="36"/>
  <c r="L5" i="36"/>
  <c r="L24" i="36" s="1"/>
  <c r="K5" i="36"/>
  <c r="J5" i="36"/>
  <c r="I5" i="36"/>
  <c r="H5" i="36"/>
  <c r="G5" i="36"/>
  <c r="F5" i="36"/>
  <c r="E5" i="36"/>
  <c r="D5" i="36"/>
  <c r="N23" i="35"/>
  <c r="O23" i="35" s="1"/>
  <c r="N22" i="35"/>
  <c r="O22" i="35"/>
  <c r="M21" i="35"/>
  <c r="L21" i="35"/>
  <c r="K21" i="35"/>
  <c r="J21" i="35"/>
  <c r="I21" i="35"/>
  <c r="H21" i="35"/>
  <c r="G21" i="35"/>
  <c r="F21" i="35"/>
  <c r="E21" i="35"/>
  <c r="D21" i="35"/>
  <c r="N20" i="35"/>
  <c r="O20" i="35"/>
  <c r="N19" i="35"/>
  <c r="O19" i="35"/>
  <c r="M18" i="35"/>
  <c r="L18" i="35"/>
  <c r="K18" i="35"/>
  <c r="J18" i="35"/>
  <c r="I18" i="35"/>
  <c r="H18" i="35"/>
  <c r="G18" i="35"/>
  <c r="F18" i="35"/>
  <c r="E18" i="35"/>
  <c r="D18" i="35"/>
  <c r="N18" i="35" s="1"/>
  <c r="O18" i="35" s="1"/>
  <c r="N17" i="35"/>
  <c r="O17" i="35"/>
  <c r="N16" i="35"/>
  <c r="O16" i="35" s="1"/>
  <c r="N15" i="35"/>
  <c r="O15" i="35" s="1"/>
  <c r="M14" i="35"/>
  <c r="L14" i="35"/>
  <c r="K14" i="35"/>
  <c r="J14" i="35"/>
  <c r="I14" i="35"/>
  <c r="H14" i="35"/>
  <c r="G14" i="35"/>
  <c r="F14" i="35"/>
  <c r="E14" i="35"/>
  <c r="E24" i="35" s="1"/>
  <c r="D14" i="35"/>
  <c r="N13" i="35"/>
  <c r="O13" i="35" s="1"/>
  <c r="N12" i="35"/>
  <c r="O12" i="35" s="1"/>
  <c r="M11" i="35"/>
  <c r="M24" i="35" s="1"/>
  <c r="L11" i="35"/>
  <c r="K11" i="35"/>
  <c r="J11" i="35"/>
  <c r="J24" i="35" s="1"/>
  <c r="I11" i="35"/>
  <c r="I24" i="35" s="1"/>
  <c r="H11" i="35"/>
  <c r="N11" i="35" s="1"/>
  <c r="O11" i="35" s="1"/>
  <c r="G11" i="35"/>
  <c r="F11" i="35"/>
  <c r="E11" i="35"/>
  <c r="D11" i="35"/>
  <c r="D24" i="35" s="1"/>
  <c r="N10" i="35"/>
  <c r="O10" i="35" s="1"/>
  <c r="N9" i="35"/>
  <c r="O9" i="35" s="1"/>
  <c r="N8" i="35"/>
  <c r="O8" i="35"/>
  <c r="N7" i="35"/>
  <c r="O7" i="35"/>
  <c r="N6" i="35"/>
  <c r="O6" i="35" s="1"/>
  <c r="M5" i="35"/>
  <c r="L5" i="35"/>
  <c r="K5" i="35"/>
  <c r="J5" i="35"/>
  <c r="I5" i="35"/>
  <c r="H5" i="35"/>
  <c r="G5" i="35"/>
  <c r="G24" i="35" s="1"/>
  <c r="F5" i="35"/>
  <c r="E5" i="35"/>
  <c r="N5" i="35" s="1"/>
  <c r="O5" i="35" s="1"/>
  <c r="D5" i="35"/>
  <c r="N23" i="34"/>
  <c r="O23" i="34"/>
  <c r="N22" i="34"/>
  <c r="O22" i="34" s="1"/>
  <c r="M21" i="34"/>
  <c r="L21" i="34"/>
  <c r="K21" i="34"/>
  <c r="J21" i="34"/>
  <c r="I21" i="34"/>
  <c r="H21" i="34"/>
  <c r="G21" i="34"/>
  <c r="F21" i="34"/>
  <c r="E21" i="34"/>
  <c r="D21" i="34"/>
  <c r="N21" i="34" s="1"/>
  <c r="O21" i="34" s="1"/>
  <c r="N20" i="34"/>
  <c r="O20" i="34" s="1"/>
  <c r="N19" i="34"/>
  <c r="O19" i="34" s="1"/>
  <c r="M18" i="34"/>
  <c r="L18" i="34"/>
  <c r="K18" i="34"/>
  <c r="J18" i="34"/>
  <c r="I18" i="34"/>
  <c r="H18" i="34"/>
  <c r="G18" i="34"/>
  <c r="F18" i="34"/>
  <c r="E18" i="34"/>
  <c r="D18" i="34"/>
  <c r="N18" i="34" s="1"/>
  <c r="O18" i="34" s="1"/>
  <c r="N17" i="34"/>
  <c r="O17" i="34"/>
  <c r="N16" i="34"/>
  <c r="O16" i="34" s="1"/>
  <c r="N15" i="34"/>
  <c r="O15" i="34" s="1"/>
  <c r="M14" i="34"/>
  <c r="M24" i="34" s="1"/>
  <c r="L14" i="34"/>
  <c r="K14" i="34"/>
  <c r="J14" i="34"/>
  <c r="N14" i="34" s="1"/>
  <c r="O14" i="34" s="1"/>
  <c r="I14" i="34"/>
  <c r="H14" i="34"/>
  <c r="G14" i="34"/>
  <c r="F14" i="34"/>
  <c r="E14" i="34"/>
  <c r="D14" i="34"/>
  <c r="N13" i="34"/>
  <c r="O13" i="34" s="1"/>
  <c r="N12" i="34"/>
  <c r="O12" i="34" s="1"/>
  <c r="M11" i="34"/>
  <c r="L11" i="34"/>
  <c r="K11" i="34"/>
  <c r="K24" i="34" s="1"/>
  <c r="J11" i="34"/>
  <c r="I11" i="34"/>
  <c r="I24" i="34" s="1"/>
  <c r="H11" i="34"/>
  <c r="G11" i="34"/>
  <c r="F11" i="34"/>
  <c r="E11" i="34"/>
  <c r="D11" i="34"/>
  <c r="N10" i="34"/>
  <c r="O10" i="34" s="1"/>
  <c r="N9" i="34"/>
  <c r="O9" i="34" s="1"/>
  <c r="N8" i="34"/>
  <c r="O8" i="34"/>
  <c r="N7" i="34"/>
  <c r="O7" i="34" s="1"/>
  <c r="N6" i="34"/>
  <c r="O6" i="34" s="1"/>
  <c r="M5" i="34"/>
  <c r="L5" i="34"/>
  <c r="K5" i="34"/>
  <c r="J5" i="34"/>
  <c r="I5" i="34"/>
  <c r="H5" i="34"/>
  <c r="H24" i="34" s="1"/>
  <c r="G5" i="34"/>
  <c r="F5" i="34"/>
  <c r="E5" i="34"/>
  <c r="E24" i="34" s="1"/>
  <c r="D5" i="34"/>
  <c r="N5" i="34" s="1"/>
  <c r="O5" i="34" s="1"/>
  <c r="E20" i="33"/>
  <c r="F20" i="33"/>
  <c r="G20" i="33"/>
  <c r="H20" i="33"/>
  <c r="I20" i="33"/>
  <c r="J20" i="33"/>
  <c r="K20" i="33"/>
  <c r="L20" i="33"/>
  <c r="M20" i="33"/>
  <c r="E17" i="33"/>
  <c r="F17" i="33"/>
  <c r="G17" i="33"/>
  <c r="H17" i="33"/>
  <c r="I17" i="33"/>
  <c r="J17" i="33"/>
  <c r="K17" i="33"/>
  <c r="L17" i="33"/>
  <c r="M17" i="33"/>
  <c r="E13" i="33"/>
  <c r="E23" i="33" s="1"/>
  <c r="F13" i="33"/>
  <c r="G13" i="33"/>
  <c r="H13" i="33"/>
  <c r="I13" i="33"/>
  <c r="J13" i="33"/>
  <c r="K13" i="33"/>
  <c r="L13" i="33"/>
  <c r="M13" i="33"/>
  <c r="E10" i="33"/>
  <c r="F10" i="33"/>
  <c r="G10" i="33"/>
  <c r="H10" i="33"/>
  <c r="I10" i="33"/>
  <c r="J10" i="33"/>
  <c r="K10" i="33"/>
  <c r="L10" i="33"/>
  <c r="M10" i="33"/>
  <c r="N10" i="33" s="1"/>
  <c r="O10" i="33" s="1"/>
  <c r="E5" i="33"/>
  <c r="F5" i="33"/>
  <c r="G5" i="33"/>
  <c r="H5" i="33"/>
  <c r="I5" i="33"/>
  <c r="J5" i="33"/>
  <c r="K5" i="33"/>
  <c r="K23" i="33" s="1"/>
  <c r="L5" i="33"/>
  <c r="M5" i="33"/>
  <c r="D20" i="33"/>
  <c r="D17" i="33"/>
  <c r="N17" i="33" s="1"/>
  <c r="O17" i="33" s="1"/>
  <c r="D13" i="33"/>
  <c r="D10" i="33"/>
  <c r="D5" i="33"/>
  <c r="N21" i="33"/>
  <c r="O21" i="33" s="1"/>
  <c r="N22" i="33"/>
  <c r="O22" i="33"/>
  <c r="N19" i="33"/>
  <c r="O19" i="33"/>
  <c r="N18" i="33"/>
  <c r="O18" i="33"/>
  <c r="N12" i="33"/>
  <c r="O12" i="33" s="1"/>
  <c r="N6" i="33"/>
  <c r="O6" i="33"/>
  <c r="N7" i="33"/>
  <c r="O7" i="33" s="1"/>
  <c r="N8" i="33"/>
  <c r="O8" i="33" s="1"/>
  <c r="N9" i="33"/>
  <c r="O9" i="33"/>
  <c r="N14" i="33"/>
  <c r="O14" i="33" s="1"/>
  <c r="N15" i="33"/>
  <c r="O15" i="33" s="1"/>
  <c r="N16" i="33"/>
  <c r="O16" i="33"/>
  <c r="N11" i="33"/>
  <c r="O11" i="33" s="1"/>
  <c r="M23" i="33"/>
  <c r="E27" i="38"/>
  <c r="I27" i="38"/>
  <c r="M26" i="43" l="1"/>
  <c r="G25" i="37"/>
  <c r="N26" i="47"/>
  <c r="E24" i="36"/>
  <c r="N21" i="35"/>
  <c r="O21" i="35" s="1"/>
  <c r="M24" i="42"/>
  <c r="K26" i="43"/>
  <c r="K23" i="40"/>
  <c r="G27" i="44"/>
  <c r="N13" i="45"/>
  <c r="O13" i="45" s="1"/>
  <c r="O13" i="47"/>
  <c r="P13" i="47" s="1"/>
  <c r="N11" i="37"/>
  <c r="O11" i="37" s="1"/>
  <c r="G23" i="33"/>
  <c r="L25" i="37"/>
  <c r="H27" i="38"/>
  <c r="N13" i="42"/>
  <c r="O13" i="42" s="1"/>
  <c r="M27" i="44"/>
  <c r="G25" i="45"/>
  <c r="O23" i="47"/>
  <c r="P23" i="47" s="1"/>
  <c r="G23" i="40"/>
  <c r="N17" i="42"/>
  <c r="O17" i="42" s="1"/>
  <c r="D25" i="39"/>
  <c r="N17" i="43"/>
  <c r="O17" i="43" s="1"/>
  <c r="I25" i="45"/>
  <c r="N20" i="40"/>
  <c r="O20" i="40" s="1"/>
  <c r="N5" i="39"/>
  <c r="O5" i="39" s="1"/>
  <c r="H27" i="44"/>
  <c r="J26" i="47"/>
  <c r="D24" i="36"/>
  <c r="M25" i="37"/>
  <c r="F26" i="41"/>
  <c r="N21" i="41"/>
  <c r="O21" i="41" s="1"/>
  <c r="H25" i="45"/>
  <c r="N5" i="40"/>
  <c r="O5" i="40" s="1"/>
  <c r="N11" i="38"/>
  <c r="O11" i="38" s="1"/>
  <c r="N22" i="38"/>
  <c r="O22" i="38" s="1"/>
  <c r="K24" i="35"/>
  <c r="G24" i="34"/>
  <c r="M23" i="40"/>
  <c r="D27" i="38"/>
  <c r="N27" i="38" s="1"/>
  <c r="O27" i="38" s="1"/>
  <c r="M25" i="39"/>
  <c r="G26" i="41"/>
  <c r="E24" i="42"/>
  <c r="N13" i="43"/>
  <c r="O13" i="43" s="1"/>
  <c r="N14" i="44"/>
  <c r="O14" i="44" s="1"/>
  <c r="E25" i="46"/>
  <c r="N14" i="35"/>
  <c r="O14" i="35" s="1"/>
  <c r="L24" i="34"/>
  <c r="H23" i="40"/>
  <c r="N20" i="42"/>
  <c r="O20" i="42" s="1"/>
  <c r="N5" i="36"/>
  <c r="O5" i="36" s="1"/>
  <c r="N25" i="38"/>
  <c r="O25" i="38" s="1"/>
  <c r="H26" i="41"/>
  <c r="N20" i="43"/>
  <c r="O20" i="43" s="1"/>
  <c r="J25" i="45"/>
  <c r="F25" i="46"/>
  <c r="H24" i="35"/>
  <c r="L26" i="47"/>
  <c r="N5" i="33"/>
  <c r="O5" i="33" s="1"/>
  <c r="H25" i="39"/>
  <c r="N13" i="46"/>
  <c r="O13" i="46" s="1"/>
  <c r="I23" i="33"/>
  <c r="F25" i="45"/>
  <c r="I24" i="36"/>
  <c r="N19" i="39"/>
  <c r="O19" i="39" s="1"/>
  <c r="H24" i="36"/>
  <c r="N14" i="39"/>
  <c r="O14" i="39" s="1"/>
  <c r="K25" i="45"/>
  <c r="J25" i="46"/>
  <c r="O5" i="47"/>
  <c r="P5" i="47" s="1"/>
  <c r="N18" i="41"/>
  <c r="O18" i="41" s="1"/>
  <c r="N10" i="43"/>
  <c r="O10" i="43" s="1"/>
  <c r="D27" i="44"/>
  <c r="K26" i="47"/>
  <c r="L27" i="38"/>
  <c r="J26" i="43"/>
  <c r="F24" i="34"/>
  <c r="I25" i="37"/>
  <c r="J25" i="39"/>
  <c r="N19" i="37"/>
  <c r="O19" i="37" s="1"/>
  <c r="N5" i="41"/>
  <c r="O5" i="41" s="1"/>
  <c r="H25" i="46"/>
  <c r="O10" i="47"/>
  <c r="P10" i="47" s="1"/>
  <c r="E25" i="37"/>
  <c r="N5" i="38"/>
  <c r="O5" i="38" s="1"/>
  <c r="L24" i="35"/>
  <c r="I26" i="41"/>
  <c r="J27" i="44"/>
  <c r="K27" i="44"/>
  <c r="E25" i="45"/>
  <c r="N25" i="45" s="1"/>
  <c r="O25" i="45" s="1"/>
  <c r="N20" i="45"/>
  <c r="O20" i="45" s="1"/>
  <c r="M26" i="47"/>
  <c r="K27" i="38"/>
  <c r="L23" i="33"/>
  <c r="K26" i="41"/>
  <c r="F24" i="42"/>
  <c r="N24" i="42" s="1"/>
  <c r="O24" i="42" s="1"/>
  <c r="I24" i="42"/>
  <c r="D26" i="43"/>
  <c r="N18" i="44"/>
  <c r="O18" i="44" s="1"/>
  <c r="M25" i="45"/>
  <c r="I25" i="46"/>
  <c r="N10" i="46"/>
  <c r="O10" i="46" s="1"/>
  <c r="F26" i="47"/>
  <c r="N14" i="36"/>
  <c r="O14" i="36" s="1"/>
  <c r="N22" i="37"/>
  <c r="O22" i="37" s="1"/>
  <c r="F25" i="37"/>
  <c r="E27" i="44"/>
  <c r="N11" i="34"/>
  <c r="O11" i="34" s="1"/>
  <c r="J24" i="34"/>
  <c r="F24" i="35"/>
  <c r="N24" i="35" s="1"/>
  <c r="O24" i="35" s="1"/>
  <c r="K24" i="36"/>
  <c r="E23" i="40"/>
  <c r="N23" i="40" s="1"/>
  <c r="O23" i="40" s="1"/>
  <c r="G24" i="42"/>
  <c r="E26" i="43"/>
  <c r="N17" i="45"/>
  <c r="O17" i="45" s="1"/>
  <c r="N17" i="46"/>
  <c r="O17" i="46" s="1"/>
  <c r="G26" i="47"/>
  <c r="N18" i="36"/>
  <c r="O18" i="36" s="1"/>
  <c r="H23" i="33"/>
  <c r="M24" i="36"/>
  <c r="L26" i="43"/>
  <c r="G25" i="46"/>
  <c r="I27" i="44"/>
  <c r="E26" i="47"/>
  <c r="K25" i="37"/>
  <c r="L26" i="41"/>
  <c r="N20" i="33"/>
  <c r="O20" i="33" s="1"/>
  <c r="J24" i="36"/>
  <c r="J23" i="33"/>
  <c r="N14" i="37"/>
  <c r="O14" i="37" s="1"/>
  <c r="M26" i="41"/>
  <c r="H24" i="42"/>
  <c r="N5" i="43"/>
  <c r="O5" i="43" s="1"/>
  <c r="I26" i="43"/>
  <c r="N24" i="44"/>
  <c r="O24" i="44" s="1"/>
  <c r="K25" i="46"/>
  <c r="H26" i="47"/>
  <c r="O28" i="48"/>
  <c r="P28" i="48" s="1"/>
  <c r="N25" i="37"/>
  <c r="O25" i="37" s="1"/>
  <c r="N5" i="45"/>
  <c r="O5" i="45" s="1"/>
  <c r="N21" i="44"/>
  <c r="O21" i="44" s="1"/>
  <c r="N14" i="41"/>
  <c r="O14" i="41" s="1"/>
  <c r="N13" i="40"/>
  <c r="O13" i="40" s="1"/>
  <c r="N5" i="37"/>
  <c r="O5" i="37" s="1"/>
  <c r="N21" i="36"/>
  <c r="O21" i="36" s="1"/>
  <c r="G24" i="36"/>
  <c r="D26" i="41"/>
  <c r="F26" i="43"/>
  <c r="L27" i="44"/>
  <c r="D26" i="47"/>
  <c r="O26" i="47" s="1"/>
  <c r="P26" i="47" s="1"/>
  <c r="O17" i="47"/>
  <c r="P17" i="47" s="1"/>
  <c r="N5" i="44"/>
  <c r="O5" i="44" s="1"/>
  <c r="G25" i="39"/>
  <c r="N10" i="40"/>
  <c r="O10" i="40" s="1"/>
  <c r="N11" i="39"/>
  <c r="O11" i="39" s="1"/>
  <c r="D25" i="46"/>
  <c r="N11" i="44"/>
  <c r="O11" i="44" s="1"/>
  <c r="D23" i="33"/>
  <c r="N17" i="40"/>
  <c r="O17" i="40" s="1"/>
  <c r="J26" i="41"/>
  <c r="N5" i="42"/>
  <c r="O5" i="42" s="1"/>
  <c r="N13" i="33"/>
  <c r="O13" i="33" s="1"/>
  <c r="D24" i="34"/>
  <c r="L25" i="45"/>
  <c r="N10" i="42"/>
  <c r="O10" i="42" s="1"/>
  <c r="F23" i="33"/>
  <c r="N5" i="46"/>
  <c r="O5" i="46" s="1"/>
  <c r="N24" i="36" l="1"/>
  <c r="O24" i="36" s="1"/>
  <c r="N25" i="39"/>
  <c r="O25" i="39" s="1"/>
  <c r="N27" i="44"/>
  <c r="O27" i="44" s="1"/>
  <c r="N26" i="41"/>
  <c r="O26" i="41" s="1"/>
  <c r="N26" i="43"/>
  <c r="O26" i="43" s="1"/>
  <c r="N24" i="34"/>
  <c r="O24" i="34" s="1"/>
  <c r="N25" i="46"/>
  <c r="O25" i="46" s="1"/>
  <c r="N23" i="33"/>
  <c r="O23" i="33" s="1"/>
</calcChain>
</file>

<file path=xl/sharedStrings.xml><?xml version="1.0" encoding="utf-8"?>
<sst xmlns="http://schemas.openxmlformats.org/spreadsheetml/2006/main" count="704" uniqueCount="93">
  <si>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</si>
  <si>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</si>
  <si>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</si>
  <si>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</si>
  <si>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</si>
  <si>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</si>
  <si>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</si>
  <si>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</si>
  <si>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</si>
  <si>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</si>
  <si>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</si>
  <si>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</si>
  <si>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</si>
  <si>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</si>
  <si>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</si>
  <si>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</si>
  <si>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</si>
  <si>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</si>
  <si>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</si>
  <si>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Executive</t>
  </si>
  <si>
    <t>Financial and Administrative</t>
  </si>
  <si>
    <t>Legal Counsel</t>
  </si>
  <si>
    <t>Other General Government Services</t>
  </si>
  <si>
    <t>Public Safety</t>
  </si>
  <si>
    <t>Law Enforcement</t>
  </si>
  <si>
    <t>Fire Control</t>
  </si>
  <si>
    <t>Physical Environment</t>
  </si>
  <si>
    <t>Water Utility Services</t>
  </si>
  <si>
    <t>Sewer / Wastewater Services</t>
  </si>
  <si>
    <t>Other Physical Environment</t>
  </si>
  <si>
    <t>Transportation</t>
  </si>
  <si>
    <t>Road and Street Facilities</t>
  </si>
  <si>
    <t>Airports</t>
  </si>
  <si>
    <t>Culture / Recreation</t>
  </si>
  <si>
    <t>Parks and Recreation</t>
  </si>
  <si>
    <t>Other Culture / Recreation</t>
  </si>
  <si>
    <t>2009 Municipal Population:</t>
  </si>
  <si>
    <t>Carrabelle Expenditures Reported by Account Code and Fund Type</t>
  </si>
  <si>
    <t>Local Fiscal Year Ended September 30, 2010</t>
  </si>
  <si>
    <t>Legislative</t>
  </si>
  <si>
    <t>2010 Municipal Census Population:</t>
  </si>
  <si>
    <t>Local Fiscal Year Ended September 30, 2011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</si>
  <si>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</si>
  <si>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</si>
  <si>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</si>
  <si>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2012 Municipal Population:</t>
  </si>
  <si>
    <t>Local Fiscal Year Ended September 30, 2013</t>
  </si>
  <si>
    <t>Water-Sewer Combination Services</t>
  </si>
  <si>
    <t>2013 Municipal Population:</t>
  </si>
  <si>
    <t>Local Fiscal Year Ended September 30, 2008</t>
  </si>
  <si>
    <t>Other Uses and Non-Operating</t>
  </si>
  <si>
    <t>Inter-Fund Group Transfers Out</t>
  </si>
  <si>
    <t>2008 Municipal Population:</t>
  </si>
  <si>
    <t>Local Fiscal Year Ended September 30, 2014</t>
  </si>
  <si>
    <t>Other General Government</t>
  </si>
  <si>
    <t>Water / Sewer Services</t>
  </si>
  <si>
    <t>Road / Street Facilities</t>
  </si>
  <si>
    <t>Parks / Recreation</t>
  </si>
  <si>
    <t>2014 Municipal Population:</t>
  </si>
  <si>
    <t>Local Fiscal Year Ended September 30, 2015</t>
  </si>
  <si>
    <t>2015 Municipal Population:</t>
  </si>
  <si>
    <t>Local Fiscal Year Ended September 30, 2007</t>
  </si>
  <si>
    <t>Comprehensive Planning</t>
  </si>
  <si>
    <t>2007 Municipal Population:</t>
  </si>
  <si>
    <t>Local Fiscal Year Ended September 30, 2016</t>
  </si>
  <si>
    <t>Other Uses</t>
  </si>
  <si>
    <t>Interfund Transfers Out</t>
  </si>
  <si>
    <t>2016 Municipal Population:</t>
  </si>
  <si>
    <t>Local Fiscal Year Ended September 30, 2017</t>
  </si>
  <si>
    <t>Non-Operating Interest Expense</t>
  </si>
  <si>
    <t>Special Items (Loss)</t>
  </si>
  <si>
    <t>2017 Municipal Population:</t>
  </si>
  <si>
    <t>Local Fiscal Year Ended September 30, 2018</t>
  </si>
  <si>
    <t>Special Facilities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</si>
  <si>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</si>
  <si>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</si>
  <si>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</si>
  <si>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</si>
  <si>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</si>
  <si>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</si>
  <si>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</si>
  <si>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</si>
  <si>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</si>
  <si>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</si>
  <si>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Proprietary - Non-Operating Interest Expense</t>
  </si>
  <si>
    <t>2021 Municipal Population:</t>
  </si>
  <si>
    <t>Local Fiscal Year Ended September 30, 2022</t>
  </si>
  <si>
    <t>Economic Environment</t>
  </si>
  <si>
    <t>Housing and Urban Development</t>
  </si>
  <si>
    <t>2022 Municipal Population:</t>
  </si>
  <si>
    <t>Local Fiscal Year Ended September 30, 2023</t>
  </si>
  <si>
    <t>Water Transportation Systems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</si>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</sst>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17428-22FB-4FDC-B7E0-F17FAD20AA2F}">
  <sheetPr>
    <pageSetUpPr fitToPage="1"/>
  </sheetPr>
  <dimension ref="A1:ED31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5" customWidth="1"/>
    <col min="6" max="7" width="15.77734375" style="135" customWidth="1"/>
    <col min="8" max="8" width="13.77734375" style="135" customWidth="1"/>
    <col min="9" max="10" width="15.77734375" style="135" customWidth="1"/>
    <col min="11" max="14" width="13.77734375" style="135" customWidth="1"/>
    <col min="15" max="15" width="16.77734375" style="135" customWidth="1"/>
    <col min="16" max="16" width="13.77734375" style="107" customWidth="1"/>
    <col min="17" max="18" width="9.77734375" style="107"/>
  </cols>
  <sheetData>
    <row r="1" spans="1:134" ht="27.75">
      <c r="A1" s="143" t="s">
        <v>37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5"/>
      <c r="Q1" s="93"/>
      <c r="R1"/>
    </row>
    <row r="2" spans="1:134" ht="24" thickBot="1">
      <c r="A2" s="146" t="s">
        <v>90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8"/>
      <c r="Q2" s="93"/>
      <c r="R2"/>
    </row>
    <row r="3" spans="1:134" ht="18" customHeight="1">
      <c r="A3" s="149" t="s">
        <v>12</v>
      </c>
      <c r="B3" s="150"/>
      <c r="C3" s="151"/>
      <c r="D3" s="155" t="s">
        <v>6</v>
      </c>
      <c r="E3" s="156"/>
      <c r="F3" s="156"/>
      <c r="G3" s="156"/>
      <c r="H3" s="157"/>
      <c r="I3" s="155" t="s">
        <v>7</v>
      </c>
      <c r="J3" s="157"/>
      <c r="K3" s="155" t="s">
        <v>9</v>
      </c>
      <c r="L3" s="156"/>
      <c r="M3" s="157"/>
      <c r="N3" s="94"/>
      <c r="O3" s="95"/>
      <c r="P3" s="158" t="s">
        <v>80</v>
      </c>
      <c r="Q3" s="96"/>
      <c r="R3"/>
    </row>
    <row r="4" spans="1:134" ht="32.25" customHeight="1" thickBot="1">
      <c r="A4" s="152"/>
      <c r="B4" s="153"/>
      <c r="C4" s="154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81</v>
      </c>
      <c r="N4" s="98" t="s">
        <v>5</v>
      </c>
      <c r="O4" s="98" t="s">
        <v>82</v>
      </c>
      <c r="P4" s="159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SUM(D6:D9)</f>
        <v>1250484</v>
      </c>
      <c r="E5" s="103">
        <f>SUM(E6:E9)</f>
        <v>65451</v>
      </c>
      <c r="F5" s="103">
        <f>SUM(F6:F9)</f>
        <v>0</v>
      </c>
      <c r="G5" s="103">
        <f>SUM(G6:G9)</f>
        <v>0</v>
      </c>
      <c r="H5" s="103">
        <f>SUM(H6:H9)</f>
        <v>0</v>
      </c>
      <c r="I5" s="103">
        <f>SUM(I6:I9)</f>
        <v>0</v>
      </c>
      <c r="J5" s="103">
        <f>SUM(J6:J9)</f>
        <v>0</v>
      </c>
      <c r="K5" s="103">
        <f>SUM(K6:K9)</f>
        <v>0</v>
      </c>
      <c r="L5" s="103">
        <f>SUM(L6:L9)</f>
        <v>0</v>
      </c>
      <c r="M5" s="103">
        <f>SUM(M6:M9)</f>
        <v>0</v>
      </c>
      <c r="N5" s="103">
        <f>SUM(N6:N9)</f>
        <v>0</v>
      </c>
      <c r="O5" s="104">
        <f>SUM(D5:N5)</f>
        <v>1315935</v>
      </c>
      <c r="P5" s="105">
        <f>(O5/P$29)</f>
        <v>457.71652173913043</v>
      </c>
      <c r="Q5" s="106"/>
    </row>
    <row r="6" spans="1:134">
      <c r="A6" s="108"/>
      <c r="B6" s="109">
        <v>511</v>
      </c>
      <c r="C6" s="110" t="s">
        <v>39</v>
      </c>
      <c r="D6" s="111">
        <v>75843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75843</v>
      </c>
      <c r="P6" s="112">
        <f>(O6/P$29)</f>
        <v>26.380173913043478</v>
      </c>
      <c r="Q6" s="113"/>
    </row>
    <row r="7" spans="1:134">
      <c r="A7" s="108"/>
      <c r="B7" s="109">
        <v>512</v>
      </c>
      <c r="C7" s="110" t="s">
        <v>19</v>
      </c>
      <c r="D7" s="111">
        <v>939012</v>
      </c>
      <c r="E7" s="111">
        <v>65451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9" si="0">SUM(D7:N7)</f>
        <v>1004463</v>
      </c>
      <c r="P7" s="112">
        <f>(O7/P$29)</f>
        <v>349.37843478260868</v>
      </c>
      <c r="Q7" s="113"/>
    </row>
    <row r="8" spans="1:134">
      <c r="A8" s="108"/>
      <c r="B8" s="109">
        <v>513</v>
      </c>
      <c r="C8" s="110" t="s">
        <v>20</v>
      </c>
      <c r="D8" s="111">
        <v>189469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189469</v>
      </c>
      <c r="P8" s="112">
        <f>(O8/P$29)</f>
        <v>65.902260869565211</v>
      </c>
      <c r="Q8" s="113"/>
    </row>
    <row r="9" spans="1:134">
      <c r="A9" s="108"/>
      <c r="B9" s="109">
        <v>514</v>
      </c>
      <c r="C9" s="110" t="s">
        <v>21</v>
      </c>
      <c r="D9" s="111">
        <v>46160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46160</v>
      </c>
      <c r="P9" s="112">
        <f>(O9/P$29)</f>
        <v>16.055652173913042</v>
      </c>
      <c r="Q9" s="113"/>
    </row>
    <row r="10" spans="1:134" ht="15.75">
      <c r="A10" s="114" t="s">
        <v>23</v>
      </c>
      <c r="B10" s="115"/>
      <c r="C10" s="116"/>
      <c r="D10" s="117">
        <f>SUM(D11:D12)</f>
        <v>481819</v>
      </c>
      <c r="E10" s="117">
        <f>SUM(E11:E12)</f>
        <v>0</v>
      </c>
      <c r="F10" s="117">
        <f>SUM(F11:F12)</f>
        <v>0</v>
      </c>
      <c r="G10" s="117">
        <f>SUM(G11:G12)</f>
        <v>0</v>
      </c>
      <c r="H10" s="117">
        <f>SUM(H11:H12)</f>
        <v>0</v>
      </c>
      <c r="I10" s="117">
        <f>SUM(I11:I12)</f>
        <v>0</v>
      </c>
      <c r="J10" s="117">
        <f>SUM(J11:J12)</f>
        <v>0</v>
      </c>
      <c r="K10" s="117">
        <f>SUM(K11:K12)</f>
        <v>0</v>
      </c>
      <c r="L10" s="117">
        <f>SUM(L11:L12)</f>
        <v>0</v>
      </c>
      <c r="M10" s="117">
        <f>SUM(M11:M12)</f>
        <v>0</v>
      </c>
      <c r="N10" s="117">
        <f>SUM(N11:N12)</f>
        <v>0</v>
      </c>
      <c r="O10" s="118">
        <f>SUM(D10:N10)</f>
        <v>481819</v>
      </c>
      <c r="P10" s="119">
        <f>(O10/P$29)</f>
        <v>167.58921739130435</v>
      </c>
      <c r="Q10" s="120"/>
    </row>
    <row r="11" spans="1:134">
      <c r="A11" s="108"/>
      <c r="B11" s="109">
        <v>521</v>
      </c>
      <c r="C11" s="110" t="s">
        <v>24</v>
      </c>
      <c r="D11" s="111">
        <v>448994</v>
      </c>
      <c r="E11" s="111">
        <v>0</v>
      </c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>SUM(D11:N11)</f>
        <v>448994</v>
      </c>
      <c r="P11" s="112">
        <f>(O11/P$29)</f>
        <v>156.17182608695651</v>
      </c>
      <c r="Q11" s="113"/>
    </row>
    <row r="12" spans="1:134">
      <c r="A12" s="108"/>
      <c r="B12" s="109">
        <v>522</v>
      </c>
      <c r="C12" s="110" t="s">
        <v>25</v>
      </c>
      <c r="D12" s="111">
        <v>32825</v>
      </c>
      <c r="E12" s="111">
        <v>0</v>
      </c>
      <c r="F12" s="111">
        <v>0</v>
      </c>
      <c r="G12" s="111">
        <v>0</v>
      </c>
      <c r="H12" s="111">
        <v>0</v>
      </c>
      <c r="I12" s="111">
        <v>0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f t="shared" ref="O12" si="1">SUM(D12:N12)</f>
        <v>32825</v>
      </c>
      <c r="P12" s="112">
        <f>(O12/P$29)</f>
        <v>11.417391304347825</v>
      </c>
      <c r="Q12" s="113"/>
    </row>
    <row r="13" spans="1:134" ht="15.75">
      <c r="A13" s="114" t="s">
        <v>26</v>
      </c>
      <c r="B13" s="115"/>
      <c r="C13" s="116"/>
      <c r="D13" s="117">
        <f>SUM(D14:D16)</f>
        <v>0</v>
      </c>
      <c r="E13" s="117">
        <f>SUM(E14:E16)</f>
        <v>246807</v>
      </c>
      <c r="F13" s="117">
        <f>SUM(F14:F16)</f>
        <v>0</v>
      </c>
      <c r="G13" s="117">
        <f>SUM(G14:G16)</f>
        <v>0</v>
      </c>
      <c r="H13" s="117">
        <f>SUM(H14:H16)</f>
        <v>0</v>
      </c>
      <c r="I13" s="117">
        <f>SUM(I14:I16)</f>
        <v>3829676</v>
      </c>
      <c r="J13" s="117">
        <f>SUM(J14:J16)</f>
        <v>0</v>
      </c>
      <c r="K13" s="117">
        <f>SUM(K14:K16)</f>
        <v>0</v>
      </c>
      <c r="L13" s="117">
        <f>SUM(L14:L16)</f>
        <v>0</v>
      </c>
      <c r="M13" s="117">
        <f>SUM(M14:M16)</f>
        <v>0</v>
      </c>
      <c r="N13" s="117">
        <f>SUM(N14:N16)</f>
        <v>0</v>
      </c>
      <c r="O13" s="118">
        <f>SUM(D13:N13)</f>
        <v>4076483</v>
      </c>
      <c r="P13" s="119">
        <f>(O13/P$29)</f>
        <v>1417.9071304347826</v>
      </c>
      <c r="Q13" s="120"/>
    </row>
    <row r="14" spans="1:134">
      <c r="A14" s="108"/>
      <c r="B14" s="109">
        <v>533</v>
      </c>
      <c r="C14" s="110" t="s">
        <v>27</v>
      </c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3054895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f t="shared" ref="O14:O23" si="2">SUM(D14:N14)</f>
        <v>3054895</v>
      </c>
      <c r="P14" s="112">
        <f>(O14/P$29)</f>
        <v>1062.5721739130436</v>
      </c>
      <c r="Q14" s="113"/>
    </row>
    <row r="15" spans="1:134">
      <c r="A15" s="108"/>
      <c r="B15" s="109">
        <v>535</v>
      </c>
      <c r="C15" s="110" t="s">
        <v>28</v>
      </c>
      <c r="D15" s="111">
        <v>0</v>
      </c>
      <c r="E15" s="111">
        <v>0</v>
      </c>
      <c r="F15" s="111">
        <v>0</v>
      </c>
      <c r="G15" s="111">
        <v>0</v>
      </c>
      <c r="H15" s="111">
        <v>0</v>
      </c>
      <c r="I15" s="111">
        <v>774781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 t="shared" si="2"/>
        <v>774781</v>
      </c>
      <c r="P15" s="112">
        <f>(O15/P$29)</f>
        <v>269.4890434782609</v>
      </c>
      <c r="Q15" s="113"/>
    </row>
    <row r="16" spans="1:134">
      <c r="A16" s="108"/>
      <c r="B16" s="109">
        <v>539</v>
      </c>
      <c r="C16" s="110" t="s">
        <v>29</v>
      </c>
      <c r="D16" s="111">
        <v>0</v>
      </c>
      <c r="E16" s="111">
        <v>246807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si="2"/>
        <v>246807</v>
      </c>
      <c r="P16" s="112">
        <f>(O16/P$29)</f>
        <v>85.845913043478262</v>
      </c>
      <c r="Q16" s="113"/>
    </row>
    <row r="17" spans="1:120" ht="15.75">
      <c r="A17" s="114" t="s">
        <v>30</v>
      </c>
      <c r="B17" s="115"/>
      <c r="C17" s="116"/>
      <c r="D17" s="117">
        <f>SUM(D18:D20)</f>
        <v>409107</v>
      </c>
      <c r="E17" s="117">
        <f>SUM(E18:E20)</f>
        <v>0</v>
      </c>
      <c r="F17" s="117">
        <f>SUM(F18:F20)</f>
        <v>0</v>
      </c>
      <c r="G17" s="117">
        <f>SUM(G18:G20)</f>
        <v>0</v>
      </c>
      <c r="H17" s="117">
        <f>SUM(H18:H20)</f>
        <v>0</v>
      </c>
      <c r="I17" s="117">
        <f>SUM(I18:I20)</f>
        <v>221689</v>
      </c>
      <c r="J17" s="117">
        <f>SUM(J18:J20)</f>
        <v>0</v>
      </c>
      <c r="K17" s="117">
        <f>SUM(K18:K20)</f>
        <v>0</v>
      </c>
      <c r="L17" s="117">
        <f>SUM(L18:L20)</f>
        <v>0</v>
      </c>
      <c r="M17" s="117">
        <f>SUM(M18:M20)</f>
        <v>0</v>
      </c>
      <c r="N17" s="117">
        <f>SUM(N18:N20)</f>
        <v>0</v>
      </c>
      <c r="O17" s="117">
        <f t="shared" si="2"/>
        <v>630796</v>
      </c>
      <c r="P17" s="119">
        <f>(O17/P$29)</f>
        <v>219.40730434782608</v>
      </c>
      <c r="Q17" s="120"/>
    </row>
    <row r="18" spans="1:120">
      <c r="A18" s="108"/>
      <c r="B18" s="109">
        <v>541</v>
      </c>
      <c r="C18" s="110" t="s">
        <v>31</v>
      </c>
      <c r="D18" s="111">
        <v>342094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si="2"/>
        <v>342094</v>
      </c>
      <c r="P18" s="112">
        <f>(O18/P$29)</f>
        <v>118.98921739130435</v>
      </c>
      <c r="Q18" s="113"/>
    </row>
    <row r="19" spans="1:120">
      <c r="A19" s="108"/>
      <c r="B19" s="109">
        <v>542</v>
      </c>
      <c r="C19" s="110" t="s">
        <v>32</v>
      </c>
      <c r="D19" s="111">
        <v>0</v>
      </c>
      <c r="E19" s="111">
        <v>0</v>
      </c>
      <c r="F19" s="111">
        <v>0</v>
      </c>
      <c r="G19" s="111">
        <v>0</v>
      </c>
      <c r="H19" s="111">
        <v>0</v>
      </c>
      <c r="I19" s="111">
        <v>221689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f t="shared" si="2"/>
        <v>221689</v>
      </c>
      <c r="P19" s="112">
        <f>(O19/P$29)</f>
        <v>77.109217391304341</v>
      </c>
      <c r="Q19" s="113"/>
    </row>
    <row r="20" spans="1:120">
      <c r="A20" s="108"/>
      <c r="B20" s="109">
        <v>543</v>
      </c>
      <c r="C20" s="110" t="s">
        <v>91</v>
      </c>
      <c r="D20" s="111">
        <v>67013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f t="shared" si="2"/>
        <v>67013</v>
      </c>
      <c r="P20" s="112">
        <f>(O20/P$29)</f>
        <v>23.308869565217393</v>
      </c>
      <c r="Q20" s="113"/>
    </row>
    <row r="21" spans="1:120" ht="15.75">
      <c r="A21" s="114" t="s">
        <v>33</v>
      </c>
      <c r="B21" s="115"/>
      <c r="C21" s="116"/>
      <c r="D21" s="117">
        <f>SUM(D22:D23)</f>
        <v>225424</v>
      </c>
      <c r="E21" s="117">
        <f>SUM(E22:E23)</f>
        <v>2539</v>
      </c>
      <c r="F21" s="117">
        <f>SUM(F22:F23)</f>
        <v>0</v>
      </c>
      <c r="G21" s="117">
        <f>SUM(G22:G23)</f>
        <v>0</v>
      </c>
      <c r="H21" s="117">
        <f>SUM(H22:H23)</f>
        <v>0</v>
      </c>
      <c r="I21" s="117">
        <f>SUM(I22:I23)</f>
        <v>0</v>
      </c>
      <c r="J21" s="117">
        <f>SUM(J22:J23)</f>
        <v>0</v>
      </c>
      <c r="K21" s="117">
        <f>SUM(K22:K23)</f>
        <v>0</v>
      </c>
      <c r="L21" s="117">
        <f>SUM(L22:L23)</f>
        <v>0</v>
      </c>
      <c r="M21" s="117">
        <f>SUM(M22:M23)</f>
        <v>0</v>
      </c>
      <c r="N21" s="117">
        <f>SUM(N22:N23)</f>
        <v>0</v>
      </c>
      <c r="O21" s="117">
        <f>SUM(D21:N21)</f>
        <v>227963</v>
      </c>
      <c r="P21" s="119">
        <f>(O21/P$29)</f>
        <v>79.291478260869567</v>
      </c>
      <c r="Q21" s="113"/>
    </row>
    <row r="22" spans="1:120">
      <c r="A22" s="108"/>
      <c r="B22" s="109">
        <v>572</v>
      </c>
      <c r="C22" s="110" t="s">
        <v>34</v>
      </c>
      <c r="D22" s="111">
        <v>225424</v>
      </c>
      <c r="E22" s="111">
        <v>0</v>
      </c>
      <c r="F22" s="111">
        <v>0</v>
      </c>
      <c r="G22" s="111">
        <v>0</v>
      </c>
      <c r="H22" s="111">
        <v>0</v>
      </c>
      <c r="I22" s="111">
        <v>0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f t="shared" si="2"/>
        <v>225424</v>
      </c>
      <c r="P22" s="112">
        <f>(O22/P$29)</f>
        <v>78.408347826086953</v>
      </c>
      <c r="Q22" s="113"/>
    </row>
    <row r="23" spans="1:120">
      <c r="A23" s="108"/>
      <c r="B23" s="109">
        <v>579</v>
      </c>
      <c r="C23" s="110" t="s">
        <v>35</v>
      </c>
      <c r="D23" s="111">
        <v>0</v>
      </c>
      <c r="E23" s="111">
        <v>2539</v>
      </c>
      <c r="F23" s="111">
        <v>0</v>
      </c>
      <c r="G23" s="111">
        <v>0</v>
      </c>
      <c r="H23" s="111">
        <v>0</v>
      </c>
      <c r="I23" s="111">
        <v>0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si="2"/>
        <v>2539</v>
      </c>
      <c r="P23" s="112">
        <f>(O23/P$29)</f>
        <v>0.88313043478260866</v>
      </c>
      <c r="Q23" s="113"/>
    </row>
    <row r="24" spans="1:120" ht="15.75">
      <c r="A24" s="114" t="s">
        <v>50</v>
      </c>
      <c r="B24" s="115"/>
      <c r="C24" s="116"/>
      <c r="D24" s="117">
        <f>SUM(D25:D26)</f>
        <v>201100</v>
      </c>
      <c r="E24" s="117">
        <f>SUM(E25:E26)</f>
        <v>18500</v>
      </c>
      <c r="F24" s="117">
        <f>SUM(F25:F26)</f>
        <v>0</v>
      </c>
      <c r="G24" s="117">
        <f>SUM(G25:G26)</f>
        <v>0</v>
      </c>
      <c r="H24" s="117">
        <f>SUM(H25:H26)</f>
        <v>0</v>
      </c>
      <c r="I24" s="117">
        <f>SUM(I25:I26)</f>
        <v>79426</v>
      </c>
      <c r="J24" s="117">
        <f>SUM(J25:J26)</f>
        <v>0</v>
      </c>
      <c r="K24" s="117">
        <f>SUM(K25:K26)</f>
        <v>0</v>
      </c>
      <c r="L24" s="117">
        <f>SUM(L25:L26)</f>
        <v>0</v>
      </c>
      <c r="M24" s="117">
        <f>SUM(M25:M26)</f>
        <v>0</v>
      </c>
      <c r="N24" s="117">
        <f>SUM(N25:N26)</f>
        <v>0</v>
      </c>
      <c r="O24" s="117">
        <f>SUM(D24:N24)</f>
        <v>299026</v>
      </c>
      <c r="P24" s="119">
        <f>(O24/P$29)</f>
        <v>104.00904347826086</v>
      </c>
      <c r="Q24" s="113"/>
    </row>
    <row r="25" spans="1:120">
      <c r="A25" s="108"/>
      <c r="B25" s="109">
        <v>581</v>
      </c>
      <c r="C25" s="110" t="s">
        <v>83</v>
      </c>
      <c r="D25" s="111">
        <v>201100</v>
      </c>
      <c r="E25" s="111">
        <v>18500</v>
      </c>
      <c r="F25" s="111">
        <v>0</v>
      </c>
      <c r="G25" s="111">
        <v>0</v>
      </c>
      <c r="H25" s="111">
        <v>0</v>
      </c>
      <c r="I25" s="111">
        <v>0</v>
      </c>
      <c r="J25" s="111">
        <v>0</v>
      </c>
      <c r="K25" s="111">
        <v>0</v>
      </c>
      <c r="L25" s="111">
        <v>0</v>
      </c>
      <c r="M25" s="111">
        <v>0</v>
      </c>
      <c r="N25" s="111">
        <v>0</v>
      </c>
      <c r="O25" s="111">
        <f>SUM(D25:N25)</f>
        <v>219600</v>
      </c>
      <c r="P25" s="112">
        <f>(O25/P$29)</f>
        <v>76.382608695652181</v>
      </c>
      <c r="Q25" s="113"/>
    </row>
    <row r="26" spans="1:120" ht="15.75" thickBot="1">
      <c r="A26" s="108"/>
      <c r="B26" s="109">
        <v>591</v>
      </c>
      <c r="C26" s="110" t="s">
        <v>84</v>
      </c>
      <c r="D26" s="111">
        <v>0</v>
      </c>
      <c r="E26" s="111">
        <v>0</v>
      </c>
      <c r="F26" s="111">
        <v>0</v>
      </c>
      <c r="G26" s="111">
        <v>0</v>
      </c>
      <c r="H26" s="111">
        <v>0</v>
      </c>
      <c r="I26" s="111">
        <v>79426</v>
      </c>
      <c r="J26" s="111">
        <v>0</v>
      </c>
      <c r="K26" s="111">
        <v>0</v>
      </c>
      <c r="L26" s="111">
        <v>0</v>
      </c>
      <c r="M26" s="111">
        <v>0</v>
      </c>
      <c r="N26" s="111">
        <v>0</v>
      </c>
      <c r="O26" s="111">
        <f t="shared" ref="O26" si="3">SUM(D26:N26)</f>
        <v>79426</v>
      </c>
      <c r="P26" s="112">
        <f>(O26/P$29)</f>
        <v>27.626434782608694</v>
      </c>
      <c r="Q26" s="113"/>
    </row>
    <row r="27" spans="1:120" ht="16.5" thickBot="1">
      <c r="A27" s="121" t="s">
        <v>10</v>
      </c>
      <c r="B27" s="122"/>
      <c r="C27" s="123"/>
      <c r="D27" s="124">
        <f>SUM(D5,D10,D13,D17,D21,D24)</f>
        <v>2567934</v>
      </c>
      <c r="E27" s="124">
        <f t="shared" ref="E27:N27" si="4">SUM(E5,E10,E13,E17,E21,E24)</f>
        <v>333297</v>
      </c>
      <c r="F27" s="124">
        <f t="shared" si="4"/>
        <v>0</v>
      </c>
      <c r="G27" s="124">
        <f t="shared" si="4"/>
        <v>0</v>
      </c>
      <c r="H27" s="124">
        <f t="shared" si="4"/>
        <v>0</v>
      </c>
      <c r="I27" s="124">
        <f t="shared" si="4"/>
        <v>4130791</v>
      </c>
      <c r="J27" s="124">
        <f t="shared" si="4"/>
        <v>0</v>
      </c>
      <c r="K27" s="124">
        <f t="shared" si="4"/>
        <v>0</v>
      </c>
      <c r="L27" s="124">
        <f t="shared" si="4"/>
        <v>0</v>
      </c>
      <c r="M27" s="124">
        <f t="shared" si="4"/>
        <v>0</v>
      </c>
      <c r="N27" s="124">
        <f t="shared" si="4"/>
        <v>0</v>
      </c>
      <c r="O27" s="124">
        <f>SUM(D27:N27)</f>
        <v>7032022</v>
      </c>
      <c r="P27" s="125">
        <f>(O27/P$29)</f>
        <v>2445.9206956521739</v>
      </c>
      <c r="Q27" s="106"/>
      <c r="R27" s="12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6"/>
      <c r="BW27" s="96"/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/>
      <c r="CI27" s="96"/>
      <c r="CJ27" s="96"/>
      <c r="CK27" s="96"/>
      <c r="CL27" s="96"/>
      <c r="CM27" s="96"/>
      <c r="CN27" s="96"/>
      <c r="CO27" s="96"/>
      <c r="CP27" s="96"/>
      <c r="CQ27" s="96"/>
      <c r="CR27" s="96"/>
      <c r="CS27" s="96"/>
      <c r="CT27" s="96"/>
      <c r="CU27" s="96"/>
      <c r="CV27" s="96"/>
      <c r="CW27" s="96"/>
      <c r="CX27" s="96"/>
      <c r="CY27" s="96"/>
      <c r="CZ27" s="96"/>
      <c r="DA27" s="96"/>
      <c r="DB27" s="96"/>
      <c r="DC27" s="96"/>
      <c r="DD27" s="96"/>
      <c r="DE27" s="96"/>
      <c r="DF27" s="96"/>
      <c r="DG27" s="96"/>
      <c r="DH27" s="96"/>
      <c r="DI27" s="96"/>
      <c r="DJ27" s="96"/>
      <c r="DK27" s="96"/>
      <c r="DL27" s="96"/>
      <c r="DM27" s="96"/>
      <c r="DN27" s="96"/>
      <c r="DO27" s="96"/>
      <c r="DP27" s="96"/>
    </row>
    <row r="28" spans="1:120">
      <c r="A28" s="127"/>
      <c r="B28" s="128"/>
      <c r="C28" s="128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30"/>
    </row>
    <row r="29" spans="1:120">
      <c r="A29" s="131"/>
      <c r="B29" s="132"/>
      <c r="C29" s="132"/>
      <c r="D29" s="133"/>
      <c r="E29" s="133"/>
      <c r="F29" s="133"/>
      <c r="G29" s="133"/>
      <c r="H29" s="133"/>
      <c r="I29" s="133"/>
      <c r="J29" s="133"/>
      <c r="K29" s="133"/>
      <c r="L29" s="133"/>
      <c r="M29" s="136" t="s">
        <v>92</v>
      </c>
      <c r="N29" s="136"/>
      <c r="O29" s="136"/>
      <c r="P29" s="134">
        <v>2875</v>
      </c>
    </row>
    <row r="30" spans="1:120">
      <c r="A30" s="137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9"/>
    </row>
    <row r="31" spans="1:120" ht="15.75" customHeight="1" thickBot="1">
      <c r="A31" s="140" t="s">
        <v>43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2"/>
    </row>
  </sheetData>
  <mergeCells count="10">
    <mergeCell ref="M29:O29"/>
    <mergeCell ref="A30:P30"/>
    <mergeCell ref="A31:P3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3" t="s">
        <v>37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5"/>
      <c r="Q1" s="7"/>
      <c r="R1"/>
    </row>
    <row r="2" spans="1:134" ht="24" thickBot="1">
      <c r="A2" s="166" t="s">
        <v>86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8"/>
      <c r="Q2" s="7"/>
      <c r="R2"/>
    </row>
    <row r="3" spans="1:134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1"/>
      <c r="M3" s="172"/>
      <c r="N3" s="33"/>
      <c r="O3" s="34"/>
      <c r="P3" s="173" t="s">
        <v>80</v>
      </c>
      <c r="Q3" s="11"/>
      <c r="R3"/>
    </row>
    <row r="4" spans="1:134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81</v>
      </c>
      <c r="N4" s="32" t="s">
        <v>5</v>
      </c>
      <c r="O4" s="32" t="s">
        <v>82</v>
      </c>
      <c r="P4" s="15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SUM(D6:D9)</f>
        <v>659374</v>
      </c>
      <c r="E5" s="24">
        <f t="shared" si="0"/>
        <v>168075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168075</v>
      </c>
      <c r="O5" s="25">
        <f>SUM(D5:N5)</f>
        <v>995524</v>
      </c>
      <c r="P5" s="30">
        <f t="shared" ref="P5:P28" si="1">(O5/P$30)</f>
        <v>353.27324343506035</v>
      </c>
      <c r="Q5" s="6"/>
    </row>
    <row r="6" spans="1:134">
      <c r="A6" s="12"/>
      <c r="B6" s="42">
        <v>511</v>
      </c>
      <c r="C6" s="19" t="s">
        <v>39</v>
      </c>
      <c r="D6" s="43">
        <v>37611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37611</v>
      </c>
      <c r="P6" s="44">
        <f t="shared" si="1"/>
        <v>13.346699787083038</v>
      </c>
      <c r="Q6" s="9"/>
    </row>
    <row r="7" spans="1:134">
      <c r="A7" s="12"/>
      <c r="B7" s="42">
        <v>512</v>
      </c>
      <c r="C7" s="19" t="s">
        <v>19</v>
      </c>
      <c r="D7" s="43">
        <v>430319</v>
      </c>
      <c r="E7" s="43">
        <v>168075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168075</v>
      </c>
      <c r="O7" s="43">
        <f t="shared" ref="O7:O9" si="2">SUM(D7:N7)</f>
        <v>766469</v>
      </c>
      <c r="P7" s="44">
        <f t="shared" si="1"/>
        <v>271.99041873669267</v>
      </c>
      <c r="Q7" s="9"/>
    </row>
    <row r="8" spans="1:134">
      <c r="A8" s="12"/>
      <c r="B8" s="42">
        <v>513</v>
      </c>
      <c r="C8" s="19" t="s">
        <v>20</v>
      </c>
      <c r="D8" s="43">
        <v>159624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159624</v>
      </c>
      <c r="P8" s="44">
        <f t="shared" si="1"/>
        <v>56.644428672817604</v>
      </c>
      <c r="Q8" s="9"/>
    </row>
    <row r="9" spans="1:134">
      <c r="A9" s="12"/>
      <c r="B9" s="42">
        <v>514</v>
      </c>
      <c r="C9" s="19" t="s">
        <v>21</v>
      </c>
      <c r="D9" s="43">
        <v>31820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31820</v>
      </c>
      <c r="P9" s="44">
        <f t="shared" si="1"/>
        <v>11.291696238466997</v>
      </c>
      <c r="Q9" s="9"/>
    </row>
    <row r="10" spans="1:134" ht="15.75">
      <c r="A10" s="26" t="s">
        <v>23</v>
      </c>
      <c r="B10" s="27"/>
      <c r="C10" s="28"/>
      <c r="D10" s="29">
        <f t="shared" ref="D10:N10" si="3">SUM(D11:D12)</f>
        <v>594952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29">
        <f t="shared" si="3"/>
        <v>0</v>
      </c>
      <c r="O10" s="40">
        <f>SUM(D10:N10)</f>
        <v>594952</v>
      </c>
      <c r="P10" s="41">
        <f t="shared" si="1"/>
        <v>211.12562100780696</v>
      </c>
      <c r="Q10" s="10"/>
    </row>
    <row r="11" spans="1:134">
      <c r="A11" s="12"/>
      <c r="B11" s="42">
        <v>521</v>
      </c>
      <c r="C11" s="19" t="s">
        <v>24</v>
      </c>
      <c r="D11" s="43">
        <v>506366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>SUM(D11:N11)</f>
        <v>506366</v>
      </c>
      <c r="P11" s="44">
        <f t="shared" si="1"/>
        <v>179.68985095812633</v>
      </c>
      <c r="Q11" s="9"/>
    </row>
    <row r="12" spans="1:134">
      <c r="A12" s="12"/>
      <c r="B12" s="42">
        <v>522</v>
      </c>
      <c r="C12" s="19" t="s">
        <v>25</v>
      </c>
      <c r="D12" s="43">
        <v>88586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ref="O12" si="4">SUM(D12:N12)</f>
        <v>88586</v>
      </c>
      <c r="P12" s="44">
        <f t="shared" si="1"/>
        <v>31.435770049680624</v>
      </c>
      <c r="Q12" s="9"/>
    </row>
    <row r="13" spans="1:134" ht="15.75">
      <c r="A13" s="26" t="s">
        <v>26</v>
      </c>
      <c r="B13" s="27"/>
      <c r="C13" s="28"/>
      <c r="D13" s="29">
        <f t="shared" ref="D13:N13" si="5">SUM(D14:D16)</f>
        <v>0</v>
      </c>
      <c r="E13" s="29">
        <f t="shared" si="5"/>
        <v>209960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3566923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5"/>
        <v>209960</v>
      </c>
      <c r="O13" s="40">
        <f>SUM(D13:N13)</f>
        <v>3986843</v>
      </c>
      <c r="P13" s="41">
        <f t="shared" si="1"/>
        <v>1414.7775017743081</v>
      </c>
      <c r="Q13" s="10"/>
    </row>
    <row r="14" spans="1:134">
      <c r="A14" s="12"/>
      <c r="B14" s="42">
        <v>533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2860744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ref="O14:O24" si="6">SUM(D14:N14)</f>
        <v>2860744</v>
      </c>
      <c r="P14" s="44">
        <f t="shared" si="1"/>
        <v>1015.1682044002839</v>
      </c>
      <c r="Q14" s="9"/>
    </row>
    <row r="15" spans="1:134">
      <c r="A15" s="12"/>
      <c r="B15" s="42">
        <v>535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706179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6"/>
        <v>706179</v>
      </c>
      <c r="P15" s="44">
        <f t="shared" si="1"/>
        <v>250.59581263307311</v>
      </c>
      <c r="Q15" s="9"/>
    </row>
    <row r="16" spans="1:134">
      <c r="A16" s="12"/>
      <c r="B16" s="42">
        <v>539</v>
      </c>
      <c r="C16" s="19" t="s">
        <v>29</v>
      </c>
      <c r="D16" s="43">
        <v>0</v>
      </c>
      <c r="E16" s="43">
        <v>209960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209960</v>
      </c>
      <c r="O16" s="43">
        <f t="shared" si="6"/>
        <v>419920</v>
      </c>
      <c r="P16" s="44">
        <f t="shared" si="1"/>
        <v>149.01348474095104</v>
      </c>
      <c r="Q16" s="9"/>
    </row>
    <row r="17" spans="1:120" ht="15.75">
      <c r="A17" s="26" t="s">
        <v>30</v>
      </c>
      <c r="B17" s="27"/>
      <c r="C17" s="28"/>
      <c r="D17" s="29">
        <f t="shared" ref="D17:N17" si="7">SUM(D18:D19)</f>
        <v>634584</v>
      </c>
      <c r="E17" s="29">
        <f t="shared" si="7"/>
        <v>0</v>
      </c>
      <c r="F17" s="29">
        <f t="shared" si="7"/>
        <v>0</v>
      </c>
      <c r="G17" s="29">
        <f t="shared" si="7"/>
        <v>0</v>
      </c>
      <c r="H17" s="29">
        <f t="shared" si="7"/>
        <v>0</v>
      </c>
      <c r="I17" s="29">
        <f t="shared" si="7"/>
        <v>204400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7"/>
        <v>0</v>
      </c>
      <c r="O17" s="29">
        <f t="shared" si="6"/>
        <v>838984</v>
      </c>
      <c r="P17" s="41">
        <f t="shared" si="1"/>
        <v>297.72320794889993</v>
      </c>
      <c r="Q17" s="10"/>
    </row>
    <row r="18" spans="1:120">
      <c r="A18" s="12"/>
      <c r="B18" s="42">
        <v>541</v>
      </c>
      <c r="C18" s="19" t="s">
        <v>31</v>
      </c>
      <c r="D18" s="43">
        <v>634584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6"/>
        <v>634584</v>
      </c>
      <c r="P18" s="44">
        <f t="shared" si="1"/>
        <v>225.18949609652236</v>
      </c>
      <c r="Q18" s="9"/>
    </row>
    <row r="19" spans="1:120">
      <c r="A19" s="12"/>
      <c r="B19" s="42">
        <v>542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204400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6"/>
        <v>204400</v>
      </c>
      <c r="P19" s="44">
        <f t="shared" si="1"/>
        <v>72.533711852377579</v>
      </c>
      <c r="Q19" s="9"/>
    </row>
    <row r="20" spans="1:120" ht="15.75">
      <c r="A20" s="26" t="s">
        <v>87</v>
      </c>
      <c r="B20" s="27"/>
      <c r="C20" s="28"/>
      <c r="D20" s="29">
        <f t="shared" ref="D20:N20" si="8">SUM(D21:D21)</f>
        <v>58852</v>
      </c>
      <c r="E20" s="29">
        <f t="shared" si="8"/>
        <v>0</v>
      </c>
      <c r="F20" s="29">
        <f t="shared" si="8"/>
        <v>0</v>
      </c>
      <c r="G20" s="29">
        <f t="shared" si="8"/>
        <v>0</v>
      </c>
      <c r="H20" s="29">
        <f t="shared" si="8"/>
        <v>0</v>
      </c>
      <c r="I20" s="29">
        <f t="shared" si="8"/>
        <v>0</v>
      </c>
      <c r="J20" s="29">
        <f t="shared" si="8"/>
        <v>0</v>
      </c>
      <c r="K20" s="29">
        <f t="shared" si="8"/>
        <v>0</v>
      </c>
      <c r="L20" s="29">
        <f t="shared" si="8"/>
        <v>0</v>
      </c>
      <c r="M20" s="29">
        <f t="shared" si="8"/>
        <v>0</v>
      </c>
      <c r="N20" s="29">
        <f t="shared" si="8"/>
        <v>0</v>
      </c>
      <c r="O20" s="29">
        <f t="shared" si="6"/>
        <v>58852</v>
      </c>
      <c r="P20" s="41">
        <f t="shared" si="1"/>
        <v>20.884315117104329</v>
      </c>
      <c r="Q20" s="10"/>
    </row>
    <row r="21" spans="1:120">
      <c r="A21" s="90"/>
      <c r="B21" s="91">
        <v>554</v>
      </c>
      <c r="C21" s="92" t="s">
        <v>88</v>
      </c>
      <c r="D21" s="43">
        <v>58852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58852</v>
      </c>
      <c r="P21" s="44">
        <f t="shared" si="1"/>
        <v>20.884315117104329</v>
      </c>
      <c r="Q21" s="9"/>
    </row>
    <row r="22" spans="1:120" ht="15.75">
      <c r="A22" s="26" t="s">
        <v>33</v>
      </c>
      <c r="B22" s="27"/>
      <c r="C22" s="28"/>
      <c r="D22" s="29">
        <f t="shared" ref="D22:N22" si="9">SUM(D23:D24)</f>
        <v>343146</v>
      </c>
      <c r="E22" s="29">
        <f t="shared" si="9"/>
        <v>12500</v>
      </c>
      <c r="F22" s="29">
        <f t="shared" si="9"/>
        <v>0</v>
      </c>
      <c r="G22" s="29">
        <f t="shared" si="9"/>
        <v>0</v>
      </c>
      <c r="H22" s="29">
        <f t="shared" si="9"/>
        <v>0</v>
      </c>
      <c r="I22" s="29">
        <f t="shared" si="9"/>
        <v>0</v>
      </c>
      <c r="J22" s="29">
        <f t="shared" si="9"/>
        <v>0</v>
      </c>
      <c r="K22" s="29">
        <f t="shared" si="9"/>
        <v>0</v>
      </c>
      <c r="L22" s="29">
        <f t="shared" si="9"/>
        <v>0</v>
      </c>
      <c r="M22" s="29">
        <f t="shared" si="9"/>
        <v>0</v>
      </c>
      <c r="N22" s="29">
        <f t="shared" si="9"/>
        <v>12500</v>
      </c>
      <c r="O22" s="29">
        <f>SUM(D22:N22)</f>
        <v>368146</v>
      </c>
      <c r="P22" s="41">
        <f t="shared" si="1"/>
        <v>130.64088005677786</v>
      </c>
      <c r="Q22" s="9"/>
    </row>
    <row r="23" spans="1:120">
      <c r="A23" s="12"/>
      <c r="B23" s="42">
        <v>572</v>
      </c>
      <c r="C23" s="19" t="s">
        <v>34</v>
      </c>
      <c r="D23" s="43">
        <v>331146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6"/>
        <v>331146</v>
      </c>
      <c r="P23" s="44">
        <f t="shared" si="1"/>
        <v>117.51100070972321</v>
      </c>
      <c r="Q23" s="9"/>
    </row>
    <row r="24" spans="1:120">
      <c r="A24" s="12"/>
      <c r="B24" s="42">
        <v>579</v>
      </c>
      <c r="C24" s="19" t="s">
        <v>35</v>
      </c>
      <c r="D24" s="43">
        <v>12000</v>
      </c>
      <c r="E24" s="43">
        <v>12500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12500</v>
      </c>
      <c r="O24" s="43">
        <f t="shared" si="6"/>
        <v>37000</v>
      </c>
      <c r="P24" s="44">
        <f t="shared" si="1"/>
        <v>13.129879347054649</v>
      </c>
      <c r="Q24" s="9"/>
    </row>
    <row r="25" spans="1:120" ht="15.75">
      <c r="A25" s="26" t="s">
        <v>50</v>
      </c>
      <c r="B25" s="27"/>
      <c r="C25" s="28"/>
      <c r="D25" s="29">
        <f t="shared" ref="D25:N25" si="10">SUM(D26:D27)</f>
        <v>137513</v>
      </c>
      <c r="E25" s="29">
        <f t="shared" si="10"/>
        <v>0</v>
      </c>
      <c r="F25" s="29">
        <f t="shared" si="10"/>
        <v>0</v>
      </c>
      <c r="G25" s="29">
        <f t="shared" si="10"/>
        <v>0</v>
      </c>
      <c r="H25" s="29">
        <f t="shared" si="10"/>
        <v>0</v>
      </c>
      <c r="I25" s="29">
        <f t="shared" si="10"/>
        <v>86151</v>
      </c>
      <c r="J25" s="29">
        <f t="shared" si="10"/>
        <v>0</v>
      </c>
      <c r="K25" s="29">
        <f t="shared" si="10"/>
        <v>0</v>
      </c>
      <c r="L25" s="29">
        <f t="shared" si="10"/>
        <v>0</v>
      </c>
      <c r="M25" s="29">
        <f t="shared" si="10"/>
        <v>0</v>
      </c>
      <c r="N25" s="29">
        <f t="shared" si="10"/>
        <v>0</v>
      </c>
      <c r="O25" s="29">
        <f>SUM(D25:N25)</f>
        <v>223664</v>
      </c>
      <c r="P25" s="41">
        <f t="shared" si="1"/>
        <v>79.369765791341379</v>
      </c>
      <c r="Q25" s="9"/>
    </row>
    <row r="26" spans="1:120">
      <c r="A26" s="12"/>
      <c r="B26" s="42">
        <v>581</v>
      </c>
      <c r="C26" s="19" t="s">
        <v>83</v>
      </c>
      <c r="D26" s="43">
        <v>137513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>SUM(D26:N26)</f>
        <v>137513</v>
      </c>
      <c r="P26" s="44">
        <f t="shared" si="1"/>
        <v>48.798083747338538</v>
      </c>
      <c r="Q26" s="9"/>
    </row>
    <row r="27" spans="1:120" ht="15.75" thickBot="1">
      <c r="A27" s="12"/>
      <c r="B27" s="42">
        <v>591</v>
      </c>
      <c r="C27" s="19" t="s">
        <v>84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86151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ref="O27" si="11">SUM(D27:N27)</f>
        <v>86151</v>
      </c>
      <c r="P27" s="44">
        <f t="shared" si="1"/>
        <v>30.571682044002838</v>
      </c>
      <c r="Q27" s="9"/>
    </row>
    <row r="28" spans="1:120" ht="16.5" thickBot="1">
      <c r="A28" s="13" t="s">
        <v>10</v>
      </c>
      <c r="B28" s="21"/>
      <c r="C28" s="20"/>
      <c r="D28" s="14">
        <f>SUM(D5,D10,D13,D17,D20,D22,D25)</f>
        <v>2428421</v>
      </c>
      <c r="E28" s="14">
        <f t="shared" ref="E28:N28" si="12">SUM(E5,E10,E13,E17,E20,E22,E25)</f>
        <v>390535</v>
      </c>
      <c r="F28" s="14">
        <f t="shared" si="12"/>
        <v>0</v>
      </c>
      <c r="G28" s="14">
        <f t="shared" si="12"/>
        <v>0</v>
      </c>
      <c r="H28" s="14">
        <f t="shared" si="12"/>
        <v>0</v>
      </c>
      <c r="I28" s="14">
        <f t="shared" si="12"/>
        <v>3857474</v>
      </c>
      <c r="J28" s="14">
        <f t="shared" si="12"/>
        <v>0</v>
      </c>
      <c r="K28" s="14">
        <f t="shared" si="12"/>
        <v>0</v>
      </c>
      <c r="L28" s="14">
        <f t="shared" si="12"/>
        <v>0</v>
      </c>
      <c r="M28" s="14">
        <f t="shared" si="12"/>
        <v>0</v>
      </c>
      <c r="N28" s="14">
        <f t="shared" si="12"/>
        <v>390535</v>
      </c>
      <c r="O28" s="14">
        <f>SUM(D28:N28)</f>
        <v>7066965</v>
      </c>
      <c r="P28" s="35">
        <f t="shared" si="1"/>
        <v>2507.7945351312987</v>
      </c>
      <c r="Q28" s="6"/>
      <c r="R28" s="2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</row>
    <row r="29" spans="1:120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8"/>
    </row>
    <row r="30" spans="1:120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38"/>
      <c r="M30" s="160" t="s">
        <v>89</v>
      </c>
      <c r="N30" s="160"/>
      <c r="O30" s="160"/>
      <c r="P30" s="39">
        <v>2818</v>
      </c>
    </row>
    <row r="31" spans="1:120">
      <c r="A31" s="161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9"/>
    </row>
    <row r="32" spans="1:120" ht="15.75" customHeight="1" thickBot="1">
      <c r="A32" s="162" t="s">
        <v>43</v>
      </c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2"/>
    </row>
  </sheetData>
  <mergeCells count="10">
    <mergeCell ref="M30:O30"/>
    <mergeCell ref="A31:P31"/>
    <mergeCell ref="A32:P3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3" t="s">
        <v>37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5"/>
      <c r="Q1" s="7"/>
      <c r="R1"/>
    </row>
    <row r="2" spans="1:134" ht="24" thickBot="1">
      <c r="A2" s="166" t="s">
        <v>79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8"/>
      <c r="Q2" s="7"/>
      <c r="R2"/>
    </row>
    <row r="3" spans="1:134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1"/>
      <c r="M3" s="172"/>
      <c r="N3" s="33"/>
      <c r="O3" s="34"/>
      <c r="P3" s="173" t="s">
        <v>80</v>
      </c>
      <c r="Q3" s="11"/>
      <c r="R3"/>
    </row>
    <row r="4" spans="1:134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81</v>
      </c>
      <c r="N4" s="32" t="s">
        <v>5</v>
      </c>
      <c r="O4" s="32" t="s">
        <v>82</v>
      </c>
      <c r="P4" s="15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SUM(D6:D9)</f>
        <v>598463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6" si="1">SUM(D5:N5)</f>
        <v>598463</v>
      </c>
      <c r="P5" s="30">
        <f t="shared" ref="P5:P26" si="2">(O5/P$28)</f>
        <v>234.87558869701726</v>
      </c>
      <c r="Q5" s="6"/>
    </row>
    <row r="6" spans="1:134">
      <c r="A6" s="12"/>
      <c r="B6" s="42">
        <v>511</v>
      </c>
      <c r="C6" s="19" t="s">
        <v>39</v>
      </c>
      <c r="D6" s="43">
        <v>35057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35057</v>
      </c>
      <c r="P6" s="44">
        <f t="shared" si="2"/>
        <v>13.758634222919937</v>
      </c>
      <c r="Q6" s="9"/>
    </row>
    <row r="7" spans="1:134">
      <c r="A7" s="12"/>
      <c r="B7" s="42">
        <v>512</v>
      </c>
      <c r="C7" s="19" t="s">
        <v>19</v>
      </c>
      <c r="D7" s="43">
        <v>353599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353599</v>
      </c>
      <c r="P7" s="44">
        <f t="shared" si="2"/>
        <v>138.77511773940344</v>
      </c>
      <c r="Q7" s="9"/>
    </row>
    <row r="8" spans="1:134">
      <c r="A8" s="12"/>
      <c r="B8" s="42">
        <v>513</v>
      </c>
      <c r="C8" s="19" t="s">
        <v>20</v>
      </c>
      <c r="D8" s="43">
        <v>186282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186282</v>
      </c>
      <c r="P8" s="44">
        <f t="shared" si="2"/>
        <v>73.109105180533746</v>
      </c>
      <c r="Q8" s="9"/>
    </row>
    <row r="9" spans="1:134">
      <c r="A9" s="12"/>
      <c r="B9" s="42">
        <v>514</v>
      </c>
      <c r="C9" s="19" t="s">
        <v>21</v>
      </c>
      <c r="D9" s="43">
        <v>23525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23525</v>
      </c>
      <c r="P9" s="44">
        <f t="shared" si="2"/>
        <v>9.2327315541601251</v>
      </c>
      <c r="Q9" s="9"/>
    </row>
    <row r="10" spans="1:134" ht="15.75">
      <c r="A10" s="26" t="s">
        <v>23</v>
      </c>
      <c r="B10" s="27"/>
      <c r="C10" s="28"/>
      <c r="D10" s="29">
        <f t="shared" ref="D10:N10" si="3">SUM(D11:D12)</f>
        <v>504034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29">
        <f t="shared" si="3"/>
        <v>0</v>
      </c>
      <c r="O10" s="40">
        <f t="shared" si="1"/>
        <v>504034</v>
      </c>
      <c r="P10" s="41">
        <f t="shared" si="2"/>
        <v>197.81554160125589</v>
      </c>
      <c r="Q10" s="10"/>
    </row>
    <row r="11" spans="1:134">
      <c r="A11" s="12"/>
      <c r="B11" s="42">
        <v>521</v>
      </c>
      <c r="C11" s="19" t="s">
        <v>24</v>
      </c>
      <c r="D11" s="43">
        <v>454508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454508</v>
      </c>
      <c r="P11" s="44">
        <f t="shared" si="2"/>
        <v>178.37833594976453</v>
      </c>
      <c r="Q11" s="9"/>
    </row>
    <row r="12" spans="1:134">
      <c r="A12" s="12"/>
      <c r="B12" s="42">
        <v>522</v>
      </c>
      <c r="C12" s="19" t="s">
        <v>25</v>
      </c>
      <c r="D12" s="43">
        <v>49526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49526</v>
      </c>
      <c r="P12" s="44">
        <f t="shared" si="2"/>
        <v>19.437205651491364</v>
      </c>
      <c r="Q12" s="9"/>
    </row>
    <row r="13" spans="1:134" ht="15.75">
      <c r="A13" s="26" t="s">
        <v>26</v>
      </c>
      <c r="B13" s="27"/>
      <c r="C13" s="28"/>
      <c r="D13" s="29">
        <f t="shared" ref="D13:N13" si="4">SUM(D14:D16)</f>
        <v>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3433940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29">
        <f t="shared" si="4"/>
        <v>158237</v>
      </c>
      <c r="O13" s="40">
        <f t="shared" si="1"/>
        <v>3592177</v>
      </c>
      <c r="P13" s="41">
        <f t="shared" si="2"/>
        <v>1409.802590266876</v>
      </c>
      <c r="Q13" s="10"/>
    </row>
    <row r="14" spans="1:134">
      <c r="A14" s="12"/>
      <c r="B14" s="42">
        <v>533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2734086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2734086</v>
      </c>
      <c r="P14" s="44">
        <f t="shared" si="2"/>
        <v>1073.0321821036107</v>
      </c>
      <c r="Q14" s="9"/>
    </row>
    <row r="15" spans="1:134">
      <c r="A15" s="12"/>
      <c r="B15" s="42">
        <v>535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699854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699854</v>
      </c>
      <c r="P15" s="44">
        <f t="shared" si="2"/>
        <v>274.66797488226058</v>
      </c>
      <c r="Q15" s="9"/>
    </row>
    <row r="16" spans="1:134">
      <c r="A16" s="12"/>
      <c r="B16" s="42">
        <v>539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158237</v>
      </c>
      <c r="O16" s="43">
        <f t="shared" si="1"/>
        <v>158237</v>
      </c>
      <c r="P16" s="44">
        <f t="shared" si="2"/>
        <v>62.102433281004707</v>
      </c>
      <c r="Q16" s="9"/>
    </row>
    <row r="17" spans="1:120" ht="15.75">
      <c r="A17" s="26" t="s">
        <v>30</v>
      </c>
      <c r="B17" s="27"/>
      <c r="C17" s="28"/>
      <c r="D17" s="29">
        <f t="shared" ref="D17:N17" si="5">SUM(D18:D19)</f>
        <v>945128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170428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5"/>
        <v>0</v>
      </c>
      <c r="O17" s="29">
        <f t="shared" si="1"/>
        <v>1115556</v>
      </c>
      <c r="P17" s="41">
        <f t="shared" si="2"/>
        <v>437.81632653061223</v>
      </c>
      <c r="Q17" s="10"/>
    </row>
    <row r="18" spans="1:120">
      <c r="A18" s="12"/>
      <c r="B18" s="42">
        <v>541</v>
      </c>
      <c r="C18" s="19" t="s">
        <v>31</v>
      </c>
      <c r="D18" s="43">
        <v>945128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945128</v>
      </c>
      <c r="P18" s="44">
        <f t="shared" si="2"/>
        <v>370.92935635792776</v>
      </c>
      <c r="Q18" s="9"/>
    </row>
    <row r="19" spans="1:120">
      <c r="A19" s="12"/>
      <c r="B19" s="42">
        <v>542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170428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1"/>
        <v>170428</v>
      </c>
      <c r="P19" s="44">
        <f t="shared" si="2"/>
        <v>66.886970172684457</v>
      </c>
      <c r="Q19" s="9"/>
    </row>
    <row r="20" spans="1:120" ht="15.75">
      <c r="A20" s="26" t="s">
        <v>33</v>
      </c>
      <c r="B20" s="27"/>
      <c r="C20" s="28"/>
      <c r="D20" s="29">
        <f t="shared" ref="D20:N20" si="6">SUM(D21:D22)</f>
        <v>405626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6"/>
        <v>16354</v>
      </c>
      <c r="O20" s="29">
        <f t="shared" si="1"/>
        <v>421980</v>
      </c>
      <c r="P20" s="41">
        <f t="shared" si="2"/>
        <v>165.61224489795919</v>
      </c>
      <c r="Q20" s="9"/>
    </row>
    <row r="21" spans="1:120">
      <c r="A21" s="12"/>
      <c r="B21" s="42">
        <v>572</v>
      </c>
      <c r="C21" s="19" t="s">
        <v>34</v>
      </c>
      <c r="D21" s="43">
        <v>405626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1"/>
        <v>405626</v>
      </c>
      <c r="P21" s="44">
        <f t="shared" si="2"/>
        <v>159.19387755102042</v>
      </c>
      <c r="Q21" s="9"/>
    </row>
    <row r="22" spans="1:120">
      <c r="A22" s="12"/>
      <c r="B22" s="42">
        <v>579</v>
      </c>
      <c r="C22" s="19" t="s">
        <v>35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16354</v>
      </c>
      <c r="O22" s="43">
        <f t="shared" si="1"/>
        <v>16354</v>
      </c>
      <c r="P22" s="44">
        <f t="shared" si="2"/>
        <v>6.4183673469387754</v>
      </c>
      <c r="Q22" s="9"/>
    </row>
    <row r="23" spans="1:120" ht="15.75">
      <c r="A23" s="26" t="s">
        <v>50</v>
      </c>
      <c r="B23" s="27"/>
      <c r="C23" s="28"/>
      <c r="D23" s="29">
        <f t="shared" ref="D23:N23" si="7">SUM(D24:D25)</f>
        <v>147402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87728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7"/>
        <v>0</v>
      </c>
      <c r="O23" s="29">
        <f t="shared" si="1"/>
        <v>235130</v>
      </c>
      <c r="P23" s="41">
        <f t="shared" si="2"/>
        <v>92.280219780219781</v>
      </c>
      <c r="Q23" s="9"/>
    </row>
    <row r="24" spans="1:120">
      <c r="A24" s="12"/>
      <c r="B24" s="42">
        <v>581</v>
      </c>
      <c r="C24" s="19" t="s">
        <v>83</v>
      </c>
      <c r="D24" s="43">
        <v>147402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1"/>
        <v>147402</v>
      </c>
      <c r="P24" s="44">
        <f t="shared" si="2"/>
        <v>57.850078492935637</v>
      </c>
      <c r="Q24" s="9"/>
    </row>
    <row r="25" spans="1:120" ht="15.75" thickBot="1">
      <c r="A25" s="12"/>
      <c r="B25" s="42">
        <v>591</v>
      </c>
      <c r="C25" s="19" t="s">
        <v>84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87728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1"/>
        <v>87728</v>
      </c>
      <c r="P25" s="44">
        <f t="shared" si="2"/>
        <v>34.430141287284144</v>
      </c>
      <c r="Q25" s="9"/>
    </row>
    <row r="26" spans="1:120" ht="16.5" thickBot="1">
      <c r="A26" s="13" t="s">
        <v>10</v>
      </c>
      <c r="B26" s="21"/>
      <c r="C26" s="20"/>
      <c r="D26" s="14">
        <f>SUM(D5,D10,D13,D17,D20,D23)</f>
        <v>2600653</v>
      </c>
      <c r="E26" s="14">
        <f t="shared" ref="E26:N26" si="8">SUM(E5,E10,E13,E17,E20,E23)</f>
        <v>0</v>
      </c>
      <c r="F26" s="14">
        <f t="shared" si="8"/>
        <v>0</v>
      </c>
      <c r="G26" s="14">
        <f t="shared" si="8"/>
        <v>0</v>
      </c>
      <c r="H26" s="14">
        <f t="shared" si="8"/>
        <v>0</v>
      </c>
      <c r="I26" s="14">
        <f t="shared" si="8"/>
        <v>3692096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8"/>
        <v>174591</v>
      </c>
      <c r="O26" s="14">
        <f t="shared" si="1"/>
        <v>6467340</v>
      </c>
      <c r="P26" s="35">
        <f t="shared" si="2"/>
        <v>2538.2025117739404</v>
      </c>
      <c r="Q26" s="6"/>
      <c r="R26" s="2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</row>
    <row r="27" spans="1:120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8"/>
    </row>
    <row r="28" spans="1:120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38"/>
      <c r="M28" s="160" t="s">
        <v>85</v>
      </c>
      <c r="N28" s="160"/>
      <c r="O28" s="160"/>
      <c r="P28" s="39">
        <v>2548</v>
      </c>
    </row>
    <row r="29" spans="1:120">
      <c r="A29" s="161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9"/>
    </row>
    <row r="30" spans="1:120" ht="15.75" customHeight="1" thickBot="1">
      <c r="A30" s="162" t="s">
        <v>43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2"/>
    </row>
  </sheetData>
  <mergeCells count="10">
    <mergeCell ref="M28:O28"/>
    <mergeCell ref="A29:P29"/>
    <mergeCell ref="A30:P3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609016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17342</v>
      </c>
      <c r="N5" s="25">
        <f t="shared" ref="N5:N25" si="1">SUM(D5:M5)</f>
        <v>626358</v>
      </c>
      <c r="O5" s="30">
        <f t="shared" ref="O5:O25" si="2">(N5/O$27)</f>
        <v>237.25681818181818</v>
      </c>
      <c r="P5" s="6"/>
    </row>
    <row r="6" spans="1:133">
      <c r="A6" s="12"/>
      <c r="B6" s="42">
        <v>511</v>
      </c>
      <c r="C6" s="19" t="s">
        <v>39</v>
      </c>
      <c r="D6" s="43">
        <v>44359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44359</v>
      </c>
      <c r="O6" s="44">
        <f t="shared" si="2"/>
        <v>16.802651515151513</v>
      </c>
      <c r="P6" s="9"/>
    </row>
    <row r="7" spans="1:133">
      <c r="A7" s="12"/>
      <c r="B7" s="42">
        <v>512</v>
      </c>
      <c r="C7" s="19" t="s">
        <v>19</v>
      </c>
      <c r="D7" s="43">
        <v>337295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17342</v>
      </c>
      <c r="N7" s="43">
        <f t="shared" si="1"/>
        <v>354637</v>
      </c>
      <c r="O7" s="44">
        <f t="shared" si="2"/>
        <v>134.33219696969698</v>
      </c>
      <c r="P7" s="9"/>
    </row>
    <row r="8" spans="1:133">
      <c r="A8" s="12"/>
      <c r="B8" s="42">
        <v>513</v>
      </c>
      <c r="C8" s="19" t="s">
        <v>20</v>
      </c>
      <c r="D8" s="43">
        <v>182719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182719</v>
      </c>
      <c r="O8" s="44">
        <f t="shared" si="2"/>
        <v>69.211742424242431</v>
      </c>
      <c r="P8" s="9"/>
    </row>
    <row r="9" spans="1:133">
      <c r="A9" s="12"/>
      <c r="B9" s="42">
        <v>514</v>
      </c>
      <c r="C9" s="19" t="s">
        <v>21</v>
      </c>
      <c r="D9" s="43">
        <v>44643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44643</v>
      </c>
      <c r="O9" s="44">
        <f t="shared" si="2"/>
        <v>16.910227272727273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SUM(D11:D12)</f>
        <v>557857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557857</v>
      </c>
      <c r="O10" s="41">
        <f t="shared" si="2"/>
        <v>211.3094696969697</v>
      </c>
      <c r="P10" s="10"/>
    </row>
    <row r="11" spans="1:133">
      <c r="A11" s="12"/>
      <c r="B11" s="42">
        <v>521</v>
      </c>
      <c r="C11" s="19" t="s">
        <v>24</v>
      </c>
      <c r="D11" s="43">
        <v>487382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487382</v>
      </c>
      <c r="O11" s="44">
        <f t="shared" si="2"/>
        <v>184.61439393939395</v>
      </c>
      <c r="P11" s="9"/>
    </row>
    <row r="12" spans="1:133">
      <c r="A12" s="12"/>
      <c r="B12" s="42">
        <v>522</v>
      </c>
      <c r="C12" s="19" t="s">
        <v>25</v>
      </c>
      <c r="D12" s="43">
        <v>70475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70475</v>
      </c>
      <c r="O12" s="44">
        <f t="shared" si="2"/>
        <v>26.695075757575758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SUM(D14:D16)</f>
        <v>0</v>
      </c>
      <c r="E13" s="29">
        <f t="shared" si="4"/>
        <v>0</v>
      </c>
      <c r="F13" s="29">
        <f t="shared" si="4"/>
        <v>0</v>
      </c>
      <c r="G13" s="29">
        <f t="shared" si="4"/>
        <v>238</v>
      </c>
      <c r="H13" s="29">
        <f t="shared" si="4"/>
        <v>0</v>
      </c>
      <c r="I13" s="29">
        <f t="shared" si="4"/>
        <v>3480871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160614</v>
      </c>
      <c r="N13" s="40">
        <f t="shared" si="1"/>
        <v>3641723</v>
      </c>
      <c r="O13" s="41">
        <f t="shared" si="2"/>
        <v>1379.4405303030303</v>
      </c>
      <c r="P13" s="10"/>
    </row>
    <row r="14" spans="1:133">
      <c r="A14" s="12"/>
      <c r="B14" s="42">
        <v>533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2795770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2795770</v>
      </c>
      <c r="O14" s="44">
        <f t="shared" si="2"/>
        <v>1059.003787878788</v>
      </c>
      <c r="P14" s="9"/>
    </row>
    <row r="15" spans="1:133">
      <c r="A15" s="12"/>
      <c r="B15" s="42">
        <v>535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685101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685101</v>
      </c>
      <c r="O15" s="44">
        <f t="shared" si="2"/>
        <v>259.50795454545454</v>
      </c>
      <c r="P15" s="9"/>
    </row>
    <row r="16" spans="1:133">
      <c r="A16" s="12"/>
      <c r="B16" s="42">
        <v>539</v>
      </c>
      <c r="C16" s="19" t="s">
        <v>29</v>
      </c>
      <c r="D16" s="43">
        <v>0</v>
      </c>
      <c r="E16" s="43">
        <v>0</v>
      </c>
      <c r="F16" s="43">
        <v>0</v>
      </c>
      <c r="G16" s="43">
        <v>238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160614</v>
      </c>
      <c r="N16" s="43">
        <f t="shared" si="1"/>
        <v>160852</v>
      </c>
      <c r="O16" s="44">
        <f t="shared" si="2"/>
        <v>60.92878787878788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457509</v>
      </c>
      <c r="E17" s="29">
        <f t="shared" si="5"/>
        <v>0</v>
      </c>
      <c r="F17" s="29">
        <f t="shared" si="5"/>
        <v>0</v>
      </c>
      <c r="G17" s="29">
        <f t="shared" si="5"/>
        <v>13</v>
      </c>
      <c r="H17" s="29">
        <f t="shared" si="5"/>
        <v>0</v>
      </c>
      <c r="I17" s="29">
        <f t="shared" si="5"/>
        <v>242893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22801</v>
      </c>
      <c r="N17" s="29">
        <f t="shared" si="1"/>
        <v>723216</v>
      </c>
      <c r="O17" s="41">
        <f t="shared" si="2"/>
        <v>273.94545454545454</v>
      </c>
      <c r="P17" s="10"/>
    </row>
    <row r="18" spans="1:119">
      <c r="A18" s="12"/>
      <c r="B18" s="42">
        <v>541</v>
      </c>
      <c r="C18" s="19" t="s">
        <v>56</v>
      </c>
      <c r="D18" s="43">
        <v>457509</v>
      </c>
      <c r="E18" s="43">
        <v>0</v>
      </c>
      <c r="F18" s="43">
        <v>0</v>
      </c>
      <c r="G18" s="43">
        <v>13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22801</v>
      </c>
      <c r="N18" s="43">
        <f t="shared" si="1"/>
        <v>480323</v>
      </c>
      <c r="O18" s="44">
        <f t="shared" si="2"/>
        <v>181.9405303030303</v>
      </c>
      <c r="P18" s="9"/>
    </row>
    <row r="19" spans="1:119">
      <c r="A19" s="12"/>
      <c r="B19" s="42">
        <v>542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242893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242893</v>
      </c>
      <c r="O19" s="44">
        <f t="shared" si="2"/>
        <v>92.004924242424238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86740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86740</v>
      </c>
      <c r="O20" s="41">
        <f t="shared" si="2"/>
        <v>32.856060606060609</v>
      </c>
      <c r="P20" s="9"/>
    </row>
    <row r="21" spans="1:119">
      <c r="A21" s="12"/>
      <c r="B21" s="42">
        <v>572</v>
      </c>
      <c r="C21" s="19" t="s">
        <v>57</v>
      </c>
      <c r="D21" s="43">
        <v>86740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86740</v>
      </c>
      <c r="O21" s="44">
        <f t="shared" si="2"/>
        <v>32.856060606060609</v>
      </c>
      <c r="P21" s="9"/>
    </row>
    <row r="22" spans="1:119" ht="15.75">
      <c r="A22" s="26" t="s">
        <v>65</v>
      </c>
      <c r="B22" s="27"/>
      <c r="C22" s="28"/>
      <c r="D22" s="29">
        <f t="shared" ref="D22:M22" si="7">SUM(D23:D24)</f>
        <v>176948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90317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267265</v>
      </c>
      <c r="O22" s="41">
        <f t="shared" si="2"/>
        <v>101.23674242424242</v>
      </c>
      <c r="P22" s="9"/>
    </row>
    <row r="23" spans="1:119">
      <c r="A23" s="12"/>
      <c r="B23" s="42">
        <v>581</v>
      </c>
      <c r="C23" s="19" t="s">
        <v>66</v>
      </c>
      <c r="D23" s="43">
        <v>176948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176948</v>
      </c>
      <c r="O23" s="44">
        <f t="shared" si="2"/>
        <v>67.025757575757581</v>
      </c>
      <c r="P23" s="9"/>
    </row>
    <row r="24" spans="1:119" ht="15.75" thickBot="1">
      <c r="A24" s="12"/>
      <c r="B24" s="42">
        <v>591</v>
      </c>
      <c r="C24" s="19" t="s">
        <v>69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90317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90317</v>
      </c>
      <c r="O24" s="44">
        <f t="shared" si="2"/>
        <v>34.210984848484848</v>
      </c>
      <c r="P24" s="9"/>
    </row>
    <row r="25" spans="1:119" ht="16.5" thickBot="1">
      <c r="A25" s="13" t="s">
        <v>10</v>
      </c>
      <c r="B25" s="21"/>
      <c r="C25" s="20"/>
      <c r="D25" s="14">
        <f>SUM(D5,D10,D13,D17,D20,D22)</f>
        <v>1888070</v>
      </c>
      <c r="E25" s="14">
        <f t="shared" ref="E25:M25" si="8">SUM(E5,E10,E13,E17,E20,E22)</f>
        <v>0</v>
      </c>
      <c r="F25" s="14">
        <f t="shared" si="8"/>
        <v>0</v>
      </c>
      <c r="G25" s="14">
        <f t="shared" si="8"/>
        <v>251</v>
      </c>
      <c r="H25" s="14">
        <f t="shared" si="8"/>
        <v>0</v>
      </c>
      <c r="I25" s="14">
        <f t="shared" si="8"/>
        <v>3814081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200757</v>
      </c>
      <c r="N25" s="14">
        <f t="shared" si="1"/>
        <v>5903159</v>
      </c>
      <c r="O25" s="35">
        <f t="shared" si="2"/>
        <v>2236.0450757575759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60" t="s">
        <v>78</v>
      </c>
      <c r="M27" s="160"/>
      <c r="N27" s="160"/>
      <c r="O27" s="39">
        <v>2640</v>
      </c>
    </row>
    <row r="28" spans="1:119">
      <c r="A28" s="161"/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  <row r="29" spans="1:119" ht="15.75" customHeight="1" thickBot="1">
      <c r="A29" s="162" t="s">
        <v>43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2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579347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579347</v>
      </c>
      <c r="O5" s="30">
        <f t="shared" ref="O5:O25" si="2">(N5/O$27)</f>
        <v>200.95282691640651</v>
      </c>
      <c r="P5" s="6"/>
    </row>
    <row r="6" spans="1:133">
      <c r="A6" s="12"/>
      <c r="B6" s="42">
        <v>511</v>
      </c>
      <c r="C6" s="19" t="s">
        <v>39</v>
      </c>
      <c r="D6" s="43">
        <v>33094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33094</v>
      </c>
      <c r="O6" s="44">
        <f t="shared" si="2"/>
        <v>11.479014915019077</v>
      </c>
      <c r="P6" s="9"/>
    </row>
    <row r="7" spans="1:133">
      <c r="A7" s="12"/>
      <c r="B7" s="42">
        <v>512</v>
      </c>
      <c r="C7" s="19" t="s">
        <v>19</v>
      </c>
      <c r="D7" s="43">
        <v>341408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341408</v>
      </c>
      <c r="O7" s="44">
        <f t="shared" si="2"/>
        <v>118.42108914325355</v>
      </c>
      <c r="P7" s="9"/>
    </row>
    <row r="8" spans="1:133">
      <c r="A8" s="12"/>
      <c r="B8" s="42">
        <v>513</v>
      </c>
      <c r="C8" s="19" t="s">
        <v>20</v>
      </c>
      <c r="D8" s="43">
        <v>169403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169403</v>
      </c>
      <c r="O8" s="44">
        <f t="shared" si="2"/>
        <v>58.759278529309746</v>
      </c>
      <c r="P8" s="9"/>
    </row>
    <row r="9" spans="1:133">
      <c r="A9" s="12"/>
      <c r="B9" s="42">
        <v>514</v>
      </c>
      <c r="C9" s="19" t="s">
        <v>21</v>
      </c>
      <c r="D9" s="43">
        <v>35442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35442</v>
      </c>
      <c r="O9" s="44">
        <f t="shared" si="2"/>
        <v>12.293444328824142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SUM(D11:D12)</f>
        <v>485075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485075</v>
      </c>
      <c r="O10" s="41">
        <f t="shared" si="2"/>
        <v>168.25355532431496</v>
      </c>
      <c r="P10" s="10"/>
    </row>
    <row r="11" spans="1:133">
      <c r="A11" s="12"/>
      <c r="B11" s="42">
        <v>521</v>
      </c>
      <c r="C11" s="19" t="s">
        <v>24</v>
      </c>
      <c r="D11" s="43">
        <v>427828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427828</v>
      </c>
      <c r="O11" s="44">
        <f t="shared" si="2"/>
        <v>148.39680887963925</v>
      </c>
      <c r="P11" s="9"/>
    </row>
    <row r="12" spans="1:133">
      <c r="A12" s="12"/>
      <c r="B12" s="42">
        <v>522</v>
      </c>
      <c r="C12" s="19" t="s">
        <v>25</v>
      </c>
      <c r="D12" s="43">
        <v>57247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57247</v>
      </c>
      <c r="O12" s="44">
        <f t="shared" si="2"/>
        <v>19.856746444675686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SUM(D14:D16)</f>
        <v>0</v>
      </c>
      <c r="E13" s="29">
        <f t="shared" si="4"/>
        <v>0</v>
      </c>
      <c r="F13" s="29">
        <f t="shared" si="4"/>
        <v>0</v>
      </c>
      <c r="G13" s="29">
        <f t="shared" si="4"/>
        <v>423301</v>
      </c>
      <c r="H13" s="29">
        <f t="shared" si="4"/>
        <v>0</v>
      </c>
      <c r="I13" s="29">
        <f t="shared" si="4"/>
        <v>3403899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454825</v>
      </c>
      <c r="N13" s="40">
        <f t="shared" si="1"/>
        <v>4282025</v>
      </c>
      <c r="O13" s="41">
        <f t="shared" si="2"/>
        <v>1485.2670828997573</v>
      </c>
      <c r="P13" s="10"/>
    </row>
    <row r="14" spans="1:133">
      <c r="A14" s="12"/>
      <c r="B14" s="42">
        <v>533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2630073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2630073</v>
      </c>
      <c r="O14" s="44">
        <f t="shared" si="2"/>
        <v>912.26951092611864</v>
      </c>
      <c r="P14" s="9"/>
    </row>
    <row r="15" spans="1:133">
      <c r="A15" s="12"/>
      <c r="B15" s="42">
        <v>535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773826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773826</v>
      </c>
      <c r="O15" s="44">
        <f t="shared" si="2"/>
        <v>268.40998959417271</v>
      </c>
      <c r="P15" s="9"/>
    </row>
    <row r="16" spans="1:133">
      <c r="A16" s="12"/>
      <c r="B16" s="42">
        <v>539</v>
      </c>
      <c r="C16" s="19" t="s">
        <v>29</v>
      </c>
      <c r="D16" s="43">
        <v>0</v>
      </c>
      <c r="E16" s="43">
        <v>0</v>
      </c>
      <c r="F16" s="43">
        <v>0</v>
      </c>
      <c r="G16" s="43">
        <v>423301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454825</v>
      </c>
      <c r="N16" s="43">
        <f t="shared" si="1"/>
        <v>878126</v>
      </c>
      <c r="O16" s="44">
        <f t="shared" si="2"/>
        <v>304.58758237946586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232224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185269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417493</v>
      </c>
      <c r="O17" s="41">
        <f t="shared" si="2"/>
        <v>144.81200138744364</v>
      </c>
      <c r="P17" s="10"/>
    </row>
    <row r="18" spans="1:119">
      <c r="A18" s="12"/>
      <c r="B18" s="42">
        <v>541</v>
      </c>
      <c r="C18" s="19" t="s">
        <v>56</v>
      </c>
      <c r="D18" s="43">
        <v>232224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232224</v>
      </c>
      <c r="O18" s="44">
        <f t="shared" si="2"/>
        <v>80.549427679500525</v>
      </c>
      <c r="P18" s="9"/>
    </row>
    <row r="19" spans="1:119">
      <c r="A19" s="12"/>
      <c r="B19" s="42">
        <v>542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185269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185269</v>
      </c>
      <c r="O19" s="44">
        <f t="shared" si="2"/>
        <v>64.262573707943119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411654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411654</v>
      </c>
      <c r="O20" s="41">
        <f t="shared" si="2"/>
        <v>142.78668054110301</v>
      </c>
      <c r="P20" s="9"/>
    </row>
    <row r="21" spans="1:119">
      <c r="A21" s="12"/>
      <c r="B21" s="42">
        <v>572</v>
      </c>
      <c r="C21" s="19" t="s">
        <v>57</v>
      </c>
      <c r="D21" s="43">
        <v>411654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411654</v>
      </c>
      <c r="O21" s="44">
        <f t="shared" si="2"/>
        <v>142.78668054110301</v>
      </c>
      <c r="P21" s="9"/>
    </row>
    <row r="22" spans="1:119" ht="15.75">
      <c r="A22" s="26" t="s">
        <v>65</v>
      </c>
      <c r="B22" s="27"/>
      <c r="C22" s="28"/>
      <c r="D22" s="29">
        <f t="shared" ref="D22:M22" si="7">SUM(D23:D24)</f>
        <v>140539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94104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234643</v>
      </c>
      <c r="O22" s="41">
        <f t="shared" si="2"/>
        <v>81.388484217828648</v>
      </c>
      <c r="P22" s="9"/>
    </row>
    <row r="23" spans="1:119">
      <c r="A23" s="12"/>
      <c r="B23" s="42">
        <v>581</v>
      </c>
      <c r="C23" s="19" t="s">
        <v>66</v>
      </c>
      <c r="D23" s="43">
        <v>140539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140539</v>
      </c>
      <c r="O23" s="44">
        <f t="shared" si="2"/>
        <v>48.74748525841138</v>
      </c>
      <c r="P23" s="9"/>
    </row>
    <row r="24" spans="1:119" ht="15.75" thickBot="1">
      <c r="A24" s="12"/>
      <c r="B24" s="42">
        <v>591</v>
      </c>
      <c r="C24" s="19" t="s">
        <v>69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94104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94104</v>
      </c>
      <c r="O24" s="44">
        <f t="shared" si="2"/>
        <v>32.640998959417274</v>
      </c>
      <c r="P24" s="9"/>
    </row>
    <row r="25" spans="1:119" ht="16.5" thickBot="1">
      <c r="A25" s="13" t="s">
        <v>10</v>
      </c>
      <c r="B25" s="21"/>
      <c r="C25" s="20"/>
      <c r="D25" s="14">
        <f>SUM(D5,D10,D13,D17,D20,D22)</f>
        <v>1848839</v>
      </c>
      <c r="E25" s="14">
        <f t="shared" ref="E25:M25" si="8">SUM(E5,E10,E13,E17,E20,E22)</f>
        <v>0</v>
      </c>
      <c r="F25" s="14">
        <f t="shared" si="8"/>
        <v>0</v>
      </c>
      <c r="G25" s="14">
        <f t="shared" si="8"/>
        <v>423301</v>
      </c>
      <c r="H25" s="14">
        <f t="shared" si="8"/>
        <v>0</v>
      </c>
      <c r="I25" s="14">
        <f t="shared" si="8"/>
        <v>3683272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454825</v>
      </c>
      <c r="N25" s="14">
        <f t="shared" si="1"/>
        <v>6410237</v>
      </c>
      <c r="O25" s="35">
        <f t="shared" si="2"/>
        <v>2223.4606312868541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60" t="s">
        <v>76</v>
      </c>
      <c r="M27" s="160"/>
      <c r="N27" s="160"/>
      <c r="O27" s="39">
        <v>2883</v>
      </c>
    </row>
    <row r="28" spans="1:119">
      <c r="A28" s="161"/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  <row r="29" spans="1:119" ht="15.75" customHeight="1" thickBot="1">
      <c r="A29" s="162" t="s">
        <v>43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2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1444731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1444731</v>
      </c>
      <c r="O5" s="30">
        <f t="shared" ref="O5:O27" si="2">(N5/O$29)</f>
        <v>546.00566893424036</v>
      </c>
      <c r="P5" s="6"/>
    </row>
    <row r="6" spans="1:133">
      <c r="A6" s="12"/>
      <c r="B6" s="42">
        <v>511</v>
      </c>
      <c r="C6" s="19" t="s">
        <v>39</v>
      </c>
      <c r="D6" s="43">
        <v>14672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14672</v>
      </c>
      <c r="O6" s="44">
        <f t="shared" si="2"/>
        <v>5.5449735449735451</v>
      </c>
      <c r="P6" s="9"/>
    </row>
    <row r="7" spans="1:133">
      <c r="A7" s="12"/>
      <c r="B7" s="42">
        <v>512</v>
      </c>
      <c r="C7" s="19" t="s">
        <v>19</v>
      </c>
      <c r="D7" s="43">
        <v>121730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121730</v>
      </c>
      <c r="O7" s="44">
        <f t="shared" si="2"/>
        <v>46.005291005291006</v>
      </c>
      <c r="P7" s="9"/>
    </row>
    <row r="8" spans="1:133">
      <c r="A8" s="12"/>
      <c r="B8" s="42">
        <v>513</v>
      </c>
      <c r="C8" s="19" t="s">
        <v>20</v>
      </c>
      <c r="D8" s="43">
        <v>1205209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1205209</v>
      </c>
      <c r="O8" s="44">
        <f t="shared" si="2"/>
        <v>455.48337112622829</v>
      </c>
      <c r="P8" s="9"/>
    </row>
    <row r="9" spans="1:133">
      <c r="A9" s="12"/>
      <c r="B9" s="42">
        <v>514</v>
      </c>
      <c r="C9" s="19" t="s">
        <v>21</v>
      </c>
      <c r="D9" s="43">
        <v>32270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32270</v>
      </c>
      <c r="O9" s="44">
        <f t="shared" si="2"/>
        <v>12.195767195767196</v>
      </c>
      <c r="P9" s="9"/>
    </row>
    <row r="10" spans="1:133">
      <c r="A10" s="12"/>
      <c r="B10" s="42">
        <v>519</v>
      </c>
      <c r="C10" s="19" t="s">
        <v>54</v>
      </c>
      <c r="D10" s="43">
        <v>70850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70850</v>
      </c>
      <c r="O10" s="44">
        <f t="shared" si="2"/>
        <v>26.776266061980348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SUM(D12:D13)</f>
        <v>530539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530539</v>
      </c>
      <c r="O11" s="41">
        <f t="shared" si="2"/>
        <v>200.50604686318971</v>
      </c>
      <c r="P11" s="10"/>
    </row>
    <row r="12" spans="1:133">
      <c r="A12" s="12"/>
      <c r="B12" s="42">
        <v>521</v>
      </c>
      <c r="C12" s="19" t="s">
        <v>24</v>
      </c>
      <c r="D12" s="43">
        <v>446710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446710</v>
      </c>
      <c r="O12" s="44">
        <f t="shared" si="2"/>
        <v>168.82464096749811</v>
      </c>
      <c r="P12" s="9"/>
    </row>
    <row r="13" spans="1:133">
      <c r="A13" s="12"/>
      <c r="B13" s="42">
        <v>522</v>
      </c>
      <c r="C13" s="19" t="s">
        <v>25</v>
      </c>
      <c r="D13" s="43">
        <v>83829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83829</v>
      </c>
      <c r="O13" s="44">
        <f t="shared" si="2"/>
        <v>31.681405895691611</v>
      </c>
      <c r="P13" s="9"/>
    </row>
    <row r="14" spans="1:133" ht="15.75">
      <c r="A14" s="26" t="s">
        <v>26</v>
      </c>
      <c r="B14" s="27"/>
      <c r="C14" s="28"/>
      <c r="D14" s="29">
        <f t="shared" ref="D14:M14" si="4">SUM(D15:D17)</f>
        <v>35336</v>
      </c>
      <c r="E14" s="29">
        <f t="shared" si="4"/>
        <v>0</v>
      </c>
      <c r="F14" s="29">
        <f t="shared" si="4"/>
        <v>0</v>
      </c>
      <c r="G14" s="29">
        <f t="shared" si="4"/>
        <v>284389</v>
      </c>
      <c r="H14" s="29">
        <f t="shared" si="4"/>
        <v>0</v>
      </c>
      <c r="I14" s="29">
        <f t="shared" si="4"/>
        <v>3367045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234066</v>
      </c>
      <c r="N14" s="40">
        <f t="shared" si="1"/>
        <v>3920836</v>
      </c>
      <c r="O14" s="41">
        <f t="shared" si="2"/>
        <v>1481.7974300831443</v>
      </c>
      <c r="P14" s="10"/>
    </row>
    <row r="15" spans="1:133">
      <c r="A15" s="12"/>
      <c r="B15" s="42">
        <v>533</v>
      </c>
      <c r="C15" s="19" t="s">
        <v>27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2681572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2681572</v>
      </c>
      <c r="O15" s="44">
        <f t="shared" si="2"/>
        <v>1013.4436885865457</v>
      </c>
      <c r="P15" s="9"/>
    </row>
    <row r="16" spans="1:133">
      <c r="A16" s="12"/>
      <c r="B16" s="42">
        <v>535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685473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685473</v>
      </c>
      <c r="O16" s="44">
        <f t="shared" si="2"/>
        <v>259.06009070294783</v>
      </c>
      <c r="P16" s="9"/>
    </row>
    <row r="17" spans="1:119">
      <c r="A17" s="12"/>
      <c r="B17" s="42">
        <v>539</v>
      </c>
      <c r="C17" s="19" t="s">
        <v>29</v>
      </c>
      <c r="D17" s="43">
        <v>35336</v>
      </c>
      <c r="E17" s="43">
        <v>0</v>
      </c>
      <c r="F17" s="43">
        <v>0</v>
      </c>
      <c r="G17" s="43">
        <v>284389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234066</v>
      </c>
      <c r="N17" s="43">
        <f t="shared" si="1"/>
        <v>553791</v>
      </c>
      <c r="O17" s="44">
        <f t="shared" si="2"/>
        <v>209.29365079365078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SUM(D19:D20)</f>
        <v>244374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265841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510215</v>
      </c>
      <c r="O18" s="41">
        <f t="shared" si="2"/>
        <v>192.82501889644746</v>
      </c>
      <c r="P18" s="10"/>
    </row>
    <row r="19" spans="1:119">
      <c r="A19" s="12"/>
      <c r="B19" s="42">
        <v>541</v>
      </c>
      <c r="C19" s="19" t="s">
        <v>56</v>
      </c>
      <c r="D19" s="43">
        <v>244374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244374</v>
      </c>
      <c r="O19" s="44">
        <f t="shared" si="2"/>
        <v>92.356009070294789</v>
      </c>
      <c r="P19" s="9"/>
    </row>
    <row r="20" spans="1:119">
      <c r="A20" s="12"/>
      <c r="B20" s="42">
        <v>542</v>
      </c>
      <c r="C20" s="19" t="s">
        <v>32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265841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265841</v>
      </c>
      <c r="O20" s="44">
        <f t="shared" si="2"/>
        <v>100.46900982615269</v>
      </c>
      <c r="P20" s="9"/>
    </row>
    <row r="21" spans="1:119" ht="15.75">
      <c r="A21" s="26" t="s">
        <v>33</v>
      </c>
      <c r="B21" s="27"/>
      <c r="C21" s="28"/>
      <c r="D21" s="29">
        <f t="shared" ref="D21:M21" si="6">SUM(D22:D23)</f>
        <v>122085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321234</v>
      </c>
      <c r="N21" s="29">
        <f t="shared" si="1"/>
        <v>443319</v>
      </c>
      <c r="O21" s="41">
        <f t="shared" si="2"/>
        <v>167.54308390022675</v>
      </c>
      <c r="P21" s="9"/>
    </row>
    <row r="22" spans="1:119">
      <c r="A22" s="12"/>
      <c r="B22" s="42">
        <v>572</v>
      </c>
      <c r="C22" s="19" t="s">
        <v>57</v>
      </c>
      <c r="D22" s="43">
        <v>30305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30305</v>
      </c>
      <c r="O22" s="44">
        <f t="shared" si="2"/>
        <v>11.453136810279668</v>
      </c>
      <c r="P22" s="9"/>
    </row>
    <row r="23" spans="1:119">
      <c r="A23" s="12"/>
      <c r="B23" s="42">
        <v>575</v>
      </c>
      <c r="C23" s="19" t="s">
        <v>73</v>
      </c>
      <c r="D23" s="43">
        <v>91780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321234</v>
      </c>
      <c r="N23" s="43">
        <f t="shared" si="1"/>
        <v>413014</v>
      </c>
      <c r="O23" s="44">
        <f t="shared" si="2"/>
        <v>156.08994708994709</v>
      </c>
      <c r="P23" s="9"/>
    </row>
    <row r="24" spans="1:119" ht="15.75">
      <c r="A24" s="26" t="s">
        <v>65</v>
      </c>
      <c r="B24" s="27"/>
      <c r="C24" s="28"/>
      <c r="D24" s="29">
        <f t="shared" ref="D24:M24" si="7">SUM(D25:D26)</f>
        <v>211157</v>
      </c>
      <c r="E24" s="29">
        <f t="shared" si="7"/>
        <v>0</v>
      </c>
      <c r="F24" s="29">
        <f t="shared" si="7"/>
        <v>0</v>
      </c>
      <c r="G24" s="29">
        <f t="shared" si="7"/>
        <v>4633</v>
      </c>
      <c r="H24" s="29">
        <f t="shared" si="7"/>
        <v>0</v>
      </c>
      <c r="I24" s="29">
        <f t="shared" si="7"/>
        <v>97774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313564</v>
      </c>
      <c r="O24" s="41">
        <f t="shared" si="2"/>
        <v>118.50491307634165</v>
      </c>
      <c r="P24" s="9"/>
    </row>
    <row r="25" spans="1:119">
      <c r="A25" s="12"/>
      <c r="B25" s="42">
        <v>581</v>
      </c>
      <c r="C25" s="19" t="s">
        <v>66</v>
      </c>
      <c r="D25" s="43">
        <v>211157</v>
      </c>
      <c r="E25" s="43">
        <v>0</v>
      </c>
      <c r="F25" s="43">
        <v>0</v>
      </c>
      <c r="G25" s="43">
        <v>4633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215790</v>
      </c>
      <c r="O25" s="44">
        <f t="shared" si="2"/>
        <v>81.553287981859413</v>
      </c>
      <c r="P25" s="9"/>
    </row>
    <row r="26" spans="1:119" ht="15.75" thickBot="1">
      <c r="A26" s="12"/>
      <c r="B26" s="42">
        <v>591</v>
      </c>
      <c r="C26" s="19" t="s">
        <v>69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97774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97774</v>
      </c>
      <c r="O26" s="44">
        <f t="shared" si="2"/>
        <v>36.951625094482239</v>
      </c>
      <c r="P26" s="9"/>
    </row>
    <row r="27" spans="1:119" ht="16.5" thickBot="1">
      <c r="A27" s="13" t="s">
        <v>10</v>
      </c>
      <c r="B27" s="21"/>
      <c r="C27" s="20"/>
      <c r="D27" s="14">
        <f>SUM(D5,D11,D14,D18,D21,D24)</f>
        <v>2588222</v>
      </c>
      <c r="E27" s="14">
        <f t="shared" ref="E27:M27" si="8">SUM(E5,E11,E14,E18,E21,E24)</f>
        <v>0</v>
      </c>
      <c r="F27" s="14">
        <f t="shared" si="8"/>
        <v>0</v>
      </c>
      <c r="G27" s="14">
        <f t="shared" si="8"/>
        <v>289022</v>
      </c>
      <c r="H27" s="14">
        <f t="shared" si="8"/>
        <v>0</v>
      </c>
      <c r="I27" s="14">
        <f t="shared" si="8"/>
        <v>3730660</v>
      </c>
      <c r="J27" s="14">
        <f t="shared" si="8"/>
        <v>0</v>
      </c>
      <c r="K27" s="14">
        <f t="shared" si="8"/>
        <v>0</v>
      </c>
      <c r="L27" s="14">
        <f t="shared" si="8"/>
        <v>0</v>
      </c>
      <c r="M27" s="14">
        <f t="shared" si="8"/>
        <v>555300</v>
      </c>
      <c r="N27" s="14">
        <f t="shared" si="1"/>
        <v>7163204</v>
      </c>
      <c r="O27" s="35">
        <f t="shared" si="2"/>
        <v>2707.1821617535902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60" t="s">
        <v>74</v>
      </c>
      <c r="M29" s="160"/>
      <c r="N29" s="160"/>
      <c r="O29" s="39">
        <v>2646</v>
      </c>
    </row>
    <row r="30" spans="1:119">
      <c r="A30" s="161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9"/>
    </row>
    <row r="31" spans="1:119" ht="15.75" customHeight="1" thickBot="1">
      <c r="A31" s="162" t="s">
        <v>43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68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437614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437614</v>
      </c>
      <c r="O5" s="30">
        <f t="shared" ref="O5:O26" si="2">(N5/O$28)</f>
        <v>154.68858253799928</v>
      </c>
      <c r="P5" s="6"/>
    </row>
    <row r="6" spans="1:133">
      <c r="A6" s="12"/>
      <c r="B6" s="42">
        <v>511</v>
      </c>
      <c r="C6" s="19" t="s">
        <v>39</v>
      </c>
      <c r="D6" s="43">
        <v>39757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39757</v>
      </c>
      <c r="O6" s="44">
        <f t="shared" si="2"/>
        <v>14.053375751148815</v>
      </c>
      <c r="P6" s="9"/>
    </row>
    <row r="7" spans="1:133">
      <c r="A7" s="12"/>
      <c r="B7" s="42">
        <v>512</v>
      </c>
      <c r="C7" s="19" t="s">
        <v>19</v>
      </c>
      <c r="D7" s="43">
        <v>206283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206283</v>
      </c>
      <c r="O7" s="44">
        <f t="shared" si="2"/>
        <v>72.91728525980912</v>
      </c>
      <c r="P7" s="9"/>
    </row>
    <row r="8" spans="1:133">
      <c r="A8" s="12"/>
      <c r="B8" s="42">
        <v>513</v>
      </c>
      <c r="C8" s="19" t="s">
        <v>20</v>
      </c>
      <c r="D8" s="43">
        <v>161609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161609</v>
      </c>
      <c r="O8" s="44">
        <f t="shared" si="2"/>
        <v>57.125839519264758</v>
      </c>
      <c r="P8" s="9"/>
    </row>
    <row r="9" spans="1:133">
      <c r="A9" s="12"/>
      <c r="B9" s="42">
        <v>514</v>
      </c>
      <c r="C9" s="19" t="s">
        <v>21</v>
      </c>
      <c r="D9" s="43">
        <v>29965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29965</v>
      </c>
      <c r="O9" s="44">
        <f t="shared" si="2"/>
        <v>10.5920820077766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SUM(D11:D12)</f>
        <v>519838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519838</v>
      </c>
      <c r="O10" s="41">
        <f t="shared" si="2"/>
        <v>183.7532697066101</v>
      </c>
      <c r="P10" s="10"/>
    </row>
    <row r="11" spans="1:133">
      <c r="A11" s="12"/>
      <c r="B11" s="42">
        <v>521</v>
      </c>
      <c r="C11" s="19" t="s">
        <v>24</v>
      </c>
      <c r="D11" s="43">
        <v>447426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447426</v>
      </c>
      <c r="O11" s="44">
        <f t="shared" si="2"/>
        <v>158.15694591728527</v>
      </c>
      <c r="P11" s="9"/>
    </row>
    <row r="12" spans="1:133">
      <c r="A12" s="12"/>
      <c r="B12" s="42">
        <v>522</v>
      </c>
      <c r="C12" s="19" t="s">
        <v>25</v>
      </c>
      <c r="D12" s="43">
        <v>72412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72412</v>
      </c>
      <c r="O12" s="44">
        <f t="shared" si="2"/>
        <v>25.596323789324849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SUM(D14:D16)</f>
        <v>169257</v>
      </c>
      <c r="E13" s="29">
        <f t="shared" si="4"/>
        <v>519954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3236139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3925350</v>
      </c>
      <c r="O13" s="41">
        <f t="shared" si="2"/>
        <v>1387.539766702015</v>
      </c>
      <c r="P13" s="10"/>
    </row>
    <row r="14" spans="1:133">
      <c r="A14" s="12"/>
      <c r="B14" s="42">
        <v>533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2633591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2633591</v>
      </c>
      <c r="O14" s="44">
        <f t="shared" si="2"/>
        <v>930.92647578649701</v>
      </c>
      <c r="P14" s="9"/>
    </row>
    <row r="15" spans="1:133">
      <c r="A15" s="12"/>
      <c r="B15" s="42">
        <v>535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602548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602548</v>
      </c>
      <c r="O15" s="44">
        <f t="shared" si="2"/>
        <v>212.98974902792506</v>
      </c>
      <c r="P15" s="9"/>
    </row>
    <row r="16" spans="1:133">
      <c r="A16" s="12"/>
      <c r="B16" s="42">
        <v>539</v>
      </c>
      <c r="C16" s="19" t="s">
        <v>29</v>
      </c>
      <c r="D16" s="43">
        <v>169257</v>
      </c>
      <c r="E16" s="43">
        <v>519954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689211</v>
      </c>
      <c r="O16" s="44">
        <f t="shared" si="2"/>
        <v>243.62354188759278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262494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96627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359121</v>
      </c>
      <c r="O17" s="41">
        <f t="shared" si="2"/>
        <v>126.94273594909862</v>
      </c>
      <c r="P17" s="10"/>
    </row>
    <row r="18" spans="1:119">
      <c r="A18" s="12"/>
      <c r="B18" s="42">
        <v>541</v>
      </c>
      <c r="C18" s="19" t="s">
        <v>56</v>
      </c>
      <c r="D18" s="43">
        <v>262494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262494</v>
      </c>
      <c r="O18" s="44">
        <f t="shared" si="2"/>
        <v>92.786850477200417</v>
      </c>
      <c r="P18" s="9"/>
    </row>
    <row r="19" spans="1:119">
      <c r="A19" s="12"/>
      <c r="B19" s="42">
        <v>542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96627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96627</v>
      </c>
      <c r="O19" s="44">
        <f t="shared" si="2"/>
        <v>34.155885471898195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58564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58564</v>
      </c>
      <c r="O20" s="41">
        <f t="shared" si="2"/>
        <v>20.701307882644045</v>
      </c>
      <c r="P20" s="9"/>
    </row>
    <row r="21" spans="1:119">
      <c r="A21" s="12"/>
      <c r="B21" s="42">
        <v>579</v>
      </c>
      <c r="C21" s="19" t="s">
        <v>35</v>
      </c>
      <c r="D21" s="43">
        <v>58564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58564</v>
      </c>
      <c r="O21" s="44">
        <f t="shared" si="2"/>
        <v>20.701307882644045</v>
      </c>
      <c r="P21" s="9"/>
    </row>
    <row r="22" spans="1:119" ht="15.75">
      <c r="A22" s="26" t="s">
        <v>65</v>
      </c>
      <c r="B22" s="27"/>
      <c r="C22" s="28"/>
      <c r="D22" s="29">
        <f t="shared" ref="D22:M22" si="7">SUM(D23:D25)</f>
        <v>114014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176748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290762</v>
      </c>
      <c r="O22" s="41">
        <f t="shared" si="2"/>
        <v>102.7790738776953</v>
      </c>
      <c r="P22" s="9"/>
    </row>
    <row r="23" spans="1:119">
      <c r="A23" s="12"/>
      <c r="B23" s="42">
        <v>581</v>
      </c>
      <c r="C23" s="19" t="s">
        <v>66</v>
      </c>
      <c r="D23" s="43">
        <v>114014</v>
      </c>
      <c r="E23" s="43">
        <v>0</v>
      </c>
      <c r="F23" s="43">
        <v>0</v>
      </c>
      <c r="G23" s="43">
        <v>0</v>
      </c>
      <c r="H23" s="43">
        <v>0</v>
      </c>
      <c r="I23" s="43">
        <v>48442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162456</v>
      </c>
      <c r="O23" s="44">
        <f t="shared" si="2"/>
        <v>57.42523860021209</v>
      </c>
      <c r="P23" s="9"/>
    </row>
    <row r="24" spans="1:119">
      <c r="A24" s="12"/>
      <c r="B24" s="42">
        <v>591</v>
      </c>
      <c r="C24" s="19" t="s">
        <v>69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100181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100181</v>
      </c>
      <c r="O24" s="44">
        <f t="shared" si="2"/>
        <v>35.412159773771648</v>
      </c>
      <c r="P24" s="9"/>
    </row>
    <row r="25" spans="1:119" ht="15.75" thickBot="1">
      <c r="A25" s="12"/>
      <c r="B25" s="42">
        <v>593</v>
      </c>
      <c r="C25" s="19" t="s">
        <v>70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28125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28125</v>
      </c>
      <c r="O25" s="44">
        <f t="shared" si="2"/>
        <v>9.9416755037115596</v>
      </c>
      <c r="P25" s="9"/>
    </row>
    <row r="26" spans="1:119" ht="16.5" thickBot="1">
      <c r="A26" s="13" t="s">
        <v>10</v>
      </c>
      <c r="B26" s="21"/>
      <c r="C26" s="20"/>
      <c r="D26" s="14">
        <f>SUM(D5,D10,D13,D17,D20,D22)</f>
        <v>1561781</v>
      </c>
      <c r="E26" s="14">
        <f t="shared" ref="E26:M26" si="8">SUM(E5,E10,E13,E17,E20,E22)</f>
        <v>519954</v>
      </c>
      <c r="F26" s="14">
        <f t="shared" si="8"/>
        <v>0</v>
      </c>
      <c r="G26" s="14">
        <f t="shared" si="8"/>
        <v>0</v>
      </c>
      <c r="H26" s="14">
        <f t="shared" si="8"/>
        <v>0</v>
      </c>
      <c r="I26" s="14">
        <f t="shared" si="8"/>
        <v>3509514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1"/>
        <v>5591249</v>
      </c>
      <c r="O26" s="35">
        <f t="shared" si="2"/>
        <v>1976.4047366560621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60" t="s">
        <v>71</v>
      </c>
      <c r="M28" s="160"/>
      <c r="N28" s="160"/>
      <c r="O28" s="39">
        <v>2829</v>
      </c>
    </row>
    <row r="29" spans="1:119">
      <c r="A29" s="161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  <row r="30" spans="1:119" ht="15.75" customHeight="1" thickBot="1">
      <c r="A30" s="162" t="s">
        <v>43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64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645179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645179</v>
      </c>
      <c r="O5" s="30">
        <f t="shared" ref="O5:O24" si="2">(N5/O$26)</f>
        <v>207.45305466237943</v>
      </c>
      <c r="P5" s="6"/>
    </row>
    <row r="6" spans="1:133">
      <c r="A6" s="12"/>
      <c r="B6" s="42">
        <v>511</v>
      </c>
      <c r="C6" s="19" t="s">
        <v>39</v>
      </c>
      <c r="D6" s="43">
        <v>57439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57439</v>
      </c>
      <c r="O6" s="44">
        <f t="shared" si="2"/>
        <v>18.469131832797427</v>
      </c>
      <c r="P6" s="9"/>
    </row>
    <row r="7" spans="1:133">
      <c r="A7" s="12"/>
      <c r="B7" s="42">
        <v>512</v>
      </c>
      <c r="C7" s="19" t="s">
        <v>19</v>
      </c>
      <c r="D7" s="43">
        <v>307216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307216</v>
      </c>
      <c r="O7" s="44">
        <f t="shared" si="2"/>
        <v>98.783279742765274</v>
      </c>
      <c r="P7" s="9"/>
    </row>
    <row r="8" spans="1:133">
      <c r="A8" s="12"/>
      <c r="B8" s="42">
        <v>513</v>
      </c>
      <c r="C8" s="19" t="s">
        <v>20</v>
      </c>
      <c r="D8" s="43">
        <v>254918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254918</v>
      </c>
      <c r="O8" s="44">
        <f t="shared" si="2"/>
        <v>81.967202572347261</v>
      </c>
      <c r="P8" s="9"/>
    </row>
    <row r="9" spans="1:133">
      <c r="A9" s="12"/>
      <c r="B9" s="42">
        <v>514</v>
      </c>
      <c r="C9" s="19" t="s">
        <v>21</v>
      </c>
      <c r="D9" s="43">
        <v>25606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25606</v>
      </c>
      <c r="O9" s="44">
        <f t="shared" si="2"/>
        <v>8.2334405144694536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SUM(D11:D12)</f>
        <v>571377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571377</v>
      </c>
      <c r="O10" s="41">
        <f t="shared" si="2"/>
        <v>183.7225080385852</v>
      </c>
      <c r="P10" s="10"/>
    </row>
    <row r="11" spans="1:133">
      <c r="A11" s="12"/>
      <c r="B11" s="42">
        <v>521</v>
      </c>
      <c r="C11" s="19" t="s">
        <v>24</v>
      </c>
      <c r="D11" s="43">
        <v>432143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432143</v>
      </c>
      <c r="O11" s="44">
        <f t="shared" si="2"/>
        <v>138.95273311897105</v>
      </c>
      <c r="P11" s="9"/>
    </row>
    <row r="12" spans="1:133">
      <c r="A12" s="12"/>
      <c r="B12" s="42">
        <v>522</v>
      </c>
      <c r="C12" s="19" t="s">
        <v>25</v>
      </c>
      <c r="D12" s="43">
        <v>139234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139234</v>
      </c>
      <c r="O12" s="44">
        <f t="shared" si="2"/>
        <v>44.76977491961415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SUM(D14:D16)</f>
        <v>1200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3213092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3214292</v>
      </c>
      <c r="O13" s="41">
        <f t="shared" si="2"/>
        <v>1033.5344051446946</v>
      </c>
      <c r="P13" s="10"/>
    </row>
    <row r="14" spans="1:133">
      <c r="A14" s="12"/>
      <c r="B14" s="42">
        <v>533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2714091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2714091</v>
      </c>
      <c r="O14" s="44">
        <f t="shared" si="2"/>
        <v>872.69807073954985</v>
      </c>
      <c r="P14" s="9"/>
    </row>
    <row r="15" spans="1:133">
      <c r="A15" s="12"/>
      <c r="B15" s="42">
        <v>535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499001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499001</v>
      </c>
      <c r="O15" s="44">
        <f t="shared" si="2"/>
        <v>160.45048231511254</v>
      </c>
      <c r="P15" s="9"/>
    </row>
    <row r="16" spans="1:133">
      <c r="A16" s="12"/>
      <c r="B16" s="42">
        <v>539</v>
      </c>
      <c r="C16" s="19" t="s">
        <v>29</v>
      </c>
      <c r="D16" s="43">
        <v>1200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1200</v>
      </c>
      <c r="O16" s="44">
        <f t="shared" si="2"/>
        <v>0.38585209003215432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281494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72011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353505</v>
      </c>
      <c r="O17" s="41">
        <f t="shared" si="2"/>
        <v>113.66720257234726</v>
      </c>
      <c r="P17" s="10"/>
    </row>
    <row r="18" spans="1:119">
      <c r="A18" s="12"/>
      <c r="B18" s="42">
        <v>541</v>
      </c>
      <c r="C18" s="19" t="s">
        <v>56</v>
      </c>
      <c r="D18" s="43">
        <v>281494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281494</v>
      </c>
      <c r="O18" s="44">
        <f t="shared" si="2"/>
        <v>90.512540192926039</v>
      </c>
      <c r="P18" s="9"/>
    </row>
    <row r="19" spans="1:119">
      <c r="A19" s="12"/>
      <c r="B19" s="42">
        <v>542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72011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72011</v>
      </c>
      <c r="O19" s="44">
        <f t="shared" si="2"/>
        <v>23.154662379421222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4668</v>
      </c>
      <c r="E20" s="29">
        <f t="shared" si="6"/>
        <v>1028547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1033215</v>
      </c>
      <c r="O20" s="41">
        <f t="shared" si="2"/>
        <v>332.2234726688103</v>
      </c>
      <c r="P20" s="9"/>
    </row>
    <row r="21" spans="1:119">
      <c r="A21" s="12"/>
      <c r="B21" s="42">
        <v>579</v>
      </c>
      <c r="C21" s="19" t="s">
        <v>35</v>
      </c>
      <c r="D21" s="43">
        <v>4668</v>
      </c>
      <c r="E21" s="43">
        <v>1028547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1033215</v>
      </c>
      <c r="O21" s="44">
        <f t="shared" si="2"/>
        <v>332.2234726688103</v>
      </c>
      <c r="P21" s="9"/>
    </row>
    <row r="22" spans="1:119" ht="15.75">
      <c r="A22" s="26" t="s">
        <v>65</v>
      </c>
      <c r="B22" s="27"/>
      <c r="C22" s="28"/>
      <c r="D22" s="29">
        <f t="shared" ref="D22:M22" si="7">SUM(D23:D23)</f>
        <v>110927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110927</v>
      </c>
      <c r="O22" s="41">
        <f t="shared" si="2"/>
        <v>35.667845659163987</v>
      </c>
      <c r="P22" s="9"/>
    </row>
    <row r="23" spans="1:119" ht="15.75" thickBot="1">
      <c r="A23" s="12"/>
      <c r="B23" s="42">
        <v>581</v>
      </c>
      <c r="C23" s="19" t="s">
        <v>66</v>
      </c>
      <c r="D23" s="43">
        <v>110927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110927</v>
      </c>
      <c r="O23" s="44">
        <f t="shared" si="2"/>
        <v>35.667845659163987</v>
      </c>
      <c r="P23" s="9"/>
    </row>
    <row r="24" spans="1:119" ht="16.5" thickBot="1">
      <c r="A24" s="13" t="s">
        <v>10</v>
      </c>
      <c r="B24" s="21"/>
      <c r="C24" s="20"/>
      <c r="D24" s="14">
        <f>SUM(D5,D10,D13,D17,D20,D22)</f>
        <v>1614845</v>
      </c>
      <c r="E24" s="14">
        <f t="shared" ref="E24:M24" si="8">SUM(E5,E10,E13,E17,E20,E22)</f>
        <v>1028547</v>
      </c>
      <c r="F24" s="14">
        <f t="shared" si="8"/>
        <v>0</v>
      </c>
      <c r="G24" s="14">
        <f t="shared" si="8"/>
        <v>0</v>
      </c>
      <c r="H24" s="14">
        <f t="shared" si="8"/>
        <v>0</v>
      </c>
      <c r="I24" s="14">
        <f t="shared" si="8"/>
        <v>3285103</v>
      </c>
      <c r="J24" s="14">
        <f t="shared" si="8"/>
        <v>0</v>
      </c>
      <c r="K24" s="14">
        <f t="shared" si="8"/>
        <v>0</v>
      </c>
      <c r="L24" s="14">
        <f t="shared" si="8"/>
        <v>0</v>
      </c>
      <c r="M24" s="14">
        <f t="shared" si="8"/>
        <v>0</v>
      </c>
      <c r="N24" s="14">
        <f t="shared" si="1"/>
        <v>5928495</v>
      </c>
      <c r="O24" s="35">
        <f t="shared" si="2"/>
        <v>1906.2684887459807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60" t="s">
        <v>67</v>
      </c>
      <c r="M26" s="160"/>
      <c r="N26" s="160"/>
      <c r="O26" s="39">
        <v>3110</v>
      </c>
    </row>
    <row r="27" spans="1:119">
      <c r="A27" s="161"/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  <row r="28" spans="1:119" ht="15.75" customHeight="1" thickBot="1">
      <c r="A28" s="162" t="s">
        <v>43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2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59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469830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469830</v>
      </c>
      <c r="O5" s="30">
        <f t="shared" ref="O5:O23" si="2">(N5/O$25)</f>
        <v>169.92043399638337</v>
      </c>
      <c r="P5" s="6"/>
    </row>
    <row r="6" spans="1:133">
      <c r="A6" s="12"/>
      <c r="B6" s="42">
        <v>511</v>
      </c>
      <c r="C6" s="19" t="s">
        <v>39</v>
      </c>
      <c r="D6" s="43">
        <v>48760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48760</v>
      </c>
      <c r="O6" s="44">
        <f t="shared" si="2"/>
        <v>17.634719710669078</v>
      </c>
      <c r="P6" s="9"/>
    </row>
    <row r="7" spans="1:133">
      <c r="A7" s="12"/>
      <c r="B7" s="42">
        <v>512</v>
      </c>
      <c r="C7" s="19" t="s">
        <v>19</v>
      </c>
      <c r="D7" s="43">
        <v>181875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181875</v>
      </c>
      <c r="O7" s="44">
        <f t="shared" si="2"/>
        <v>65.777576853526227</v>
      </c>
      <c r="P7" s="9"/>
    </row>
    <row r="8" spans="1:133">
      <c r="A8" s="12"/>
      <c r="B8" s="42">
        <v>513</v>
      </c>
      <c r="C8" s="19" t="s">
        <v>20</v>
      </c>
      <c r="D8" s="43">
        <v>202975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202975</v>
      </c>
      <c r="O8" s="44">
        <f t="shared" si="2"/>
        <v>73.408679927667265</v>
      </c>
      <c r="P8" s="9"/>
    </row>
    <row r="9" spans="1:133">
      <c r="A9" s="12"/>
      <c r="B9" s="42">
        <v>514</v>
      </c>
      <c r="C9" s="19" t="s">
        <v>21</v>
      </c>
      <c r="D9" s="43">
        <v>36220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36220</v>
      </c>
      <c r="O9" s="44">
        <f t="shared" si="2"/>
        <v>13.099457504520796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SUM(D11:D12)</f>
        <v>442380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442380</v>
      </c>
      <c r="O10" s="41">
        <f t="shared" si="2"/>
        <v>159.99276672694396</v>
      </c>
      <c r="P10" s="10"/>
    </row>
    <row r="11" spans="1:133">
      <c r="A11" s="12"/>
      <c r="B11" s="42">
        <v>521</v>
      </c>
      <c r="C11" s="19" t="s">
        <v>24</v>
      </c>
      <c r="D11" s="43">
        <v>394034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394034</v>
      </c>
      <c r="O11" s="44">
        <f t="shared" si="2"/>
        <v>142.50777576853525</v>
      </c>
      <c r="P11" s="9"/>
    </row>
    <row r="12" spans="1:133">
      <c r="A12" s="12"/>
      <c r="B12" s="42">
        <v>522</v>
      </c>
      <c r="C12" s="19" t="s">
        <v>25</v>
      </c>
      <c r="D12" s="43">
        <v>48346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48346</v>
      </c>
      <c r="O12" s="44">
        <f t="shared" si="2"/>
        <v>17.48499095840868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SUM(D14:D16)</f>
        <v>293099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3283260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3576359</v>
      </c>
      <c r="O13" s="41">
        <f t="shared" si="2"/>
        <v>1293.4390596745027</v>
      </c>
      <c r="P13" s="10"/>
    </row>
    <row r="14" spans="1:133">
      <c r="A14" s="12"/>
      <c r="B14" s="42">
        <v>533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2779983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2779983</v>
      </c>
      <c r="O14" s="44">
        <f t="shared" si="2"/>
        <v>1005.4188065099457</v>
      </c>
      <c r="P14" s="9"/>
    </row>
    <row r="15" spans="1:133">
      <c r="A15" s="12"/>
      <c r="B15" s="42">
        <v>535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503277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503277</v>
      </c>
      <c r="O15" s="44">
        <f t="shared" si="2"/>
        <v>182.01699819168172</v>
      </c>
      <c r="P15" s="9"/>
    </row>
    <row r="16" spans="1:133">
      <c r="A16" s="12"/>
      <c r="B16" s="42">
        <v>539</v>
      </c>
      <c r="C16" s="19" t="s">
        <v>29</v>
      </c>
      <c r="D16" s="43">
        <v>293099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293099</v>
      </c>
      <c r="O16" s="44">
        <f t="shared" si="2"/>
        <v>106.00325497287523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307136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88640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395776</v>
      </c>
      <c r="O17" s="41">
        <f t="shared" si="2"/>
        <v>143.1377938517179</v>
      </c>
      <c r="P17" s="10"/>
    </row>
    <row r="18" spans="1:119">
      <c r="A18" s="12"/>
      <c r="B18" s="42">
        <v>541</v>
      </c>
      <c r="C18" s="19" t="s">
        <v>56</v>
      </c>
      <c r="D18" s="43">
        <v>307136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307136</v>
      </c>
      <c r="O18" s="44">
        <f t="shared" si="2"/>
        <v>111.07992766726944</v>
      </c>
      <c r="P18" s="9"/>
    </row>
    <row r="19" spans="1:119">
      <c r="A19" s="12"/>
      <c r="B19" s="42">
        <v>542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88640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88640</v>
      </c>
      <c r="O19" s="44">
        <f t="shared" si="2"/>
        <v>32.057866184448464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SUM(D21:D22)</f>
        <v>21571</v>
      </c>
      <c r="E20" s="29">
        <f t="shared" si="6"/>
        <v>417146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438717</v>
      </c>
      <c r="O20" s="41">
        <f t="shared" si="2"/>
        <v>158.66799276672694</v>
      </c>
      <c r="P20" s="9"/>
    </row>
    <row r="21" spans="1:119">
      <c r="A21" s="12"/>
      <c r="B21" s="42">
        <v>572</v>
      </c>
      <c r="C21" s="19" t="s">
        <v>57</v>
      </c>
      <c r="D21" s="43">
        <v>13071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13071</v>
      </c>
      <c r="O21" s="44">
        <f t="shared" si="2"/>
        <v>4.7273056057866185</v>
      </c>
      <c r="P21" s="9"/>
    </row>
    <row r="22" spans="1:119" ht="15.75" thickBot="1">
      <c r="A22" s="12"/>
      <c r="B22" s="42">
        <v>579</v>
      </c>
      <c r="C22" s="19" t="s">
        <v>35</v>
      </c>
      <c r="D22" s="43">
        <v>8500</v>
      </c>
      <c r="E22" s="43">
        <v>417146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425646</v>
      </c>
      <c r="O22" s="44">
        <f t="shared" si="2"/>
        <v>153.94068716094031</v>
      </c>
      <c r="P22" s="9"/>
    </row>
    <row r="23" spans="1:119" ht="16.5" thickBot="1">
      <c r="A23" s="13" t="s">
        <v>10</v>
      </c>
      <c r="B23" s="21"/>
      <c r="C23" s="20"/>
      <c r="D23" s="14">
        <f>SUM(D5,D10,D13,D17,D20)</f>
        <v>1534016</v>
      </c>
      <c r="E23" s="14">
        <f t="shared" ref="E23:M23" si="7">SUM(E5,E10,E13,E17,E20)</f>
        <v>417146</v>
      </c>
      <c r="F23" s="14">
        <f t="shared" si="7"/>
        <v>0</v>
      </c>
      <c r="G23" s="14">
        <f t="shared" si="7"/>
        <v>0</v>
      </c>
      <c r="H23" s="14">
        <f t="shared" si="7"/>
        <v>0</v>
      </c>
      <c r="I23" s="14">
        <f t="shared" si="7"/>
        <v>3371900</v>
      </c>
      <c r="J23" s="14">
        <f t="shared" si="7"/>
        <v>0</v>
      </c>
      <c r="K23" s="14">
        <f t="shared" si="7"/>
        <v>0</v>
      </c>
      <c r="L23" s="14">
        <f t="shared" si="7"/>
        <v>0</v>
      </c>
      <c r="M23" s="14">
        <f t="shared" si="7"/>
        <v>0</v>
      </c>
      <c r="N23" s="14">
        <f t="shared" si="1"/>
        <v>5323062</v>
      </c>
      <c r="O23" s="35">
        <f t="shared" si="2"/>
        <v>1925.1580470162748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60" t="s">
        <v>60</v>
      </c>
      <c r="M25" s="160"/>
      <c r="N25" s="160"/>
      <c r="O25" s="39">
        <v>2765</v>
      </c>
    </row>
    <row r="26" spans="1:119">
      <c r="A26" s="161"/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  <row r="27" spans="1:119" ht="15.75" customHeight="1" thickBot="1">
      <c r="A27" s="162" t="s">
        <v>43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2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0" verticalDpi="0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81" t="s">
        <v>37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3"/>
      <c r="P1" s="45"/>
      <c r="Q1" s="46"/>
    </row>
    <row r="2" spans="1:133" ht="24" thickBot="1">
      <c r="A2" s="184" t="s">
        <v>53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6"/>
      <c r="P2" s="45"/>
      <c r="Q2" s="46"/>
    </row>
    <row r="3" spans="1:133" ht="18" customHeight="1">
      <c r="A3" s="187" t="s">
        <v>12</v>
      </c>
      <c r="B3" s="188"/>
      <c r="C3" s="189"/>
      <c r="D3" s="193" t="s">
        <v>6</v>
      </c>
      <c r="E3" s="194"/>
      <c r="F3" s="194"/>
      <c r="G3" s="194"/>
      <c r="H3" s="195"/>
      <c r="I3" s="193" t="s">
        <v>7</v>
      </c>
      <c r="J3" s="195"/>
      <c r="K3" s="193" t="s">
        <v>9</v>
      </c>
      <c r="L3" s="195"/>
      <c r="M3" s="47"/>
      <c r="N3" s="48"/>
      <c r="O3" s="196" t="s">
        <v>17</v>
      </c>
      <c r="P3" s="49"/>
      <c r="Q3" s="46"/>
    </row>
    <row r="4" spans="1:133" ht="32.25" customHeight="1" thickBot="1">
      <c r="A4" s="190"/>
      <c r="B4" s="191"/>
      <c r="C4" s="192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7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SUM(D6:D10)</f>
        <v>588072</v>
      </c>
      <c r="E5" s="56">
        <f t="shared" si="0"/>
        <v>11915</v>
      </c>
      <c r="F5" s="56">
        <f t="shared" si="0"/>
        <v>0</v>
      </c>
      <c r="G5" s="56">
        <f t="shared" si="0"/>
        <v>10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25" si="1">SUM(D5:M5)</f>
        <v>599997</v>
      </c>
      <c r="O5" s="58">
        <f t="shared" ref="O5:O25" si="2">(N5/O$27)</f>
        <v>210.89525483304041</v>
      </c>
      <c r="P5" s="59"/>
    </row>
    <row r="6" spans="1:133">
      <c r="A6" s="61"/>
      <c r="B6" s="62">
        <v>511</v>
      </c>
      <c r="C6" s="63" t="s">
        <v>39</v>
      </c>
      <c r="D6" s="64">
        <v>62345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62345</v>
      </c>
      <c r="O6" s="65">
        <f t="shared" si="2"/>
        <v>21.913884007029878</v>
      </c>
      <c r="P6" s="66"/>
    </row>
    <row r="7" spans="1:133">
      <c r="A7" s="61"/>
      <c r="B7" s="62">
        <v>512</v>
      </c>
      <c r="C7" s="63" t="s">
        <v>19</v>
      </c>
      <c r="D7" s="64">
        <v>255382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255382</v>
      </c>
      <c r="O7" s="65">
        <f t="shared" si="2"/>
        <v>89.765202108963095</v>
      </c>
      <c r="P7" s="66"/>
    </row>
    <row r="8" spans="1:133">
      <c r="A8" s="61"/>
      <c r="B8" s="62">
        <v>513</v>
      </c>
      <c r="C8" s="63" t="s">
        <v>20</v>
      </c>
      <c r="D8" s="64">
        <v>221264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221264</v>
      </c>
      <c r="O8" s="65">
        <f t="shared" si="2"/>
        <v>77.772934973637959</v>
      </c>
      <c r="P8" s="66"/>
    </row>
    <row r="9" spans="1:133">
      <c r="A9" s="61"/>
      <c r="B9" s="62">
        <v>514</v>
      </c>
      <c r="C9" s="63" t="s">
        <v>21</v>
      </c>
      <c r="D9" s="64">
        <v>32670</v>
      </c>
      <c r="E9" s="64">
        <v>11915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44585</v>
      </c>
      <c r="O9" s="65">
        <f t="shared" si="2"/>
        <v>15.671353251318102</v>
      </c>
      <c r="P9" s="66"/>
    </row>
    <row r="10" spans="1:133">
      <c r="A10" s="61"/>
      <c r="B10" s="62">
        <v>519</v>
      </c>
      <c r="C10" s="63" t="s">
        <v>54</v>
      </c>
      <c r="D10" s="64">
        <v>16411</v>
      </c>
      <c r="E10" s="64">
        <v>0</v>
      </c>
      <c r="F10" s="64">
        <v>0</v>
      </c>
      <c r="G10" s="64">
        <v>10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16421</v>
      </c>
      <c r="O10" s="65">
        <f t="shared" si="2"/>
        <v>5.7718804920913884</v>
      </c>
      <c r="P10" s="66"/>
    </row>
    <row r="11" spans="1:133" ht="15.75">
      <c r="A11" s="67" t="s">
        <v>23</v>
      </c>
      <c r="B11" s="68"/>
      <c r="C11" s="69"/>
      <c r="D11" s="70">
        <f t="shared" ref="D11:M11" si="3">SUM(D12:D13)</f>
        <v>466692</v>
      </c>
      <c r="E11" s="70">
        <f t="shared" si="3"/>
        <v>0</v>
      </c>
      <c r="F11" s="70">
        <f t="shared" si="3"/>
        <v>0</v>
      </c>
      <c r="G11" s="70">
        <f t="shared" si="3"/>
        <v>0</v>
      </c>
      <c r="H11" s="70">
        <f t="shared" si="3"/>
        <v>0</v>
      </c>
      <c r="I11" s="70">
        <f t="shared" si="3"/>
        <v>0</v>
      </c>
      <c r="J11" s="70">
        <f t="shared" si="3"/>
        <v>0</v>
      </c>
      <c r="K11" s="70">
        <f t="shared" si="3"/>
        <v>0</v>
      </c>
      <c r="L11" s="70">
        <f t="shared" si="3"/>
        <v>0</v>
      </c>
      <c r="M11" s="70">
        <f t="shared" si="3"/>
        <v>0</v>
      </c>
      <c r="N11" s="71">
        <f t="shared" si="1"/>
        <v>466692</v>
      </c>
      <c r="O11" s="72">
        <f t="shared" si="2"/>
        <v>164.03936731107206</v>
      </c>
      <c r="P11" s="73"/>
    </row>
    <row r="12" spans="1:133">
      <c r="A12" s="61"/>
      <c r="B12" s="62">
        <v>521</v>
      </c>
      <c r="C12" s="63" t="s">
        <v>24</v>
      </c>
      <c r="D12" s="64">
        <v>444128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444128</v>
      </c>
      <c r="O12" s="65">
        <f t="shared" si="2"/>
        <v>156.10826010544815</v>
      </c>
      <c r="P12" s="66"/>
    </row>
    <row r="13" spans="1:133">
      <c r="A13" s="61"/>
      <c r="B13" s="62">
        <v>522</v>
      </c>
      <c r="C13" s="63" t="s">
        <v>25</v>
      </c>
      <c r="D13" s="64">
        <v>22564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22564</v>
      </c>
      <c r="O13" s="65">
        <f t="shared" si="2"/>
        <v>7.9311072056239018</v>
      </c>
      <c r="P13" s="66"/>
    </row>
    <row r="14" spans="1:133" ht="15.75">
      <c r="A14" s="67" t="s">
        <v>26</v>
      </c>
      <c r="B14" s="68"/>
      <c r="C14" s="69"/>
      <c r="D14" s="70">
        <f t="shared" ref="D14:M14" si="4">SUM(D15:D18)</f>
        <v>128548</v>
      </c>
      <c r="E14" s="70">
        <f t="shared" si="4"/>
        <v>0</v>
      </c>
      <c r="F14" s="70">
        <f t="shared" si="4"/>
        <v>0</v>
      </c>
      <c r="G14" s="70">
        <f t="shared" si="4"/>
        <v>0</v>
      </c>
      <c r="H14" s="70">
        <f t="shared" si="4"/>
        <v>0</v>
      </c>
      <c r="I14" s="70">
        <f t="shared" si="4"/>
        <v>3496742</v>
      </c>
      <c r="J14" s="70">
        <f t="shared" si="4"/>
        <v>0</v>
      </c>
      <c r="K14" s="70">
        <f t="shared" si="4"/>
        <v>0</v>
      </c>
      <c r="L14" s="70">
        <f t="shared" si="4"/>
        <v>0</v>
      </c>
      <c r="M14" s="70">
        <f t="shared" si="4"/>
        <v>0</v>
      </c>
      <c r="N14" s="71">
        <f t="shared" si="1"/>
        <v>3625290</v>
      </c>
      <c r="O14" s="72">
        <f t="shared" si="2"/>
        <v>1274.2671353251319</v>
      </c>
      <c r="P14" s="73"/>
    </row>
    <row r="15" spans="1:133">
      <c r="A15" s="61"/>
      <c r="B15" s="62">
        <v>533</v>
      </c>
      <c r="C15" s="63" t="s">
        <v>27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2963163</v>
      </c>
      <c r="J15" s="64">
        <v>0</v>
      </c>
      <c r="K15" s="64">
        <v>0</v>
      </c>
      <c r="L15" s="64">
        <v>0</v>
      </c>
      <c r="M15" s="64">
        <v>0</v>
      </c>
      <c r="N15" s="64">
        <f t="shared" si="1"/>
        <v>2963163</v>
      </c>
      <c r="O15" s="65">
        <f t="shared" si="2"/>
        <v>1041.5335676625659</v>
      </c>
      <c r="P15" s="66"/>
    </row>
    <row r="16" spans="1:133">
      <c r="A16" s="61"/>
      <c r="B16" s="62">
        <v>535</v>
      </c>
      <c r="C16" s="63" t="s">
        <v>28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533579</v>
      </c>
      <c r="J16" s="64">
        <v>0</v>
      </c>
      <c r="K16" s="64">
        <v>0</v>
      </c>
      <c r="L16" s="64">
        <v>0</v>
      </c>
      <c r="M16" s="64">
        <v>0</v>
      </c>
      <c r="N16" s="64">
        <f t="shared" si="1"/>
        <v>533579</v>
      </c>
      <c r="O16" s="65">
        <f t="shared" si="2"/>
        <v>187.54973637961336</v>
      </c>
      <c r="P16" s="66"/>
    </row>
    <row r="17" spans="1:119">
      <c r="A17" s="61"/>
      <c r="B17" s="62">
        <v>536</v>
      </c>
      <c r="C17" s="63" t="s">
        <v>55</v>
      </c>
      <c r="D17" s="64">
        <v>2678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f t="shared" si="1"/>
        <v>2678</v>
      </c>
      <c r="O17" s="65">
        <f t="shared" si="2"/>
        <v>0.94130052724077329</v>
      </c>
      <c r="P17" s="66"/>
    </row>
    <row r="18" spans="1:119">
      <c r="A18" s="61"/>
      <c r="B18" s="62">
        <v>539</v>
      </c>
      <c r="C18" s="63" t="s">
        <v>29</v>
      </c>
      <c r="D18" s="64">
        <v>125870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f t="shared" si="1"/>
        <v>125870</v>
      </c>
      <c r="O18" s="65">
        <f t="shared" si="2"/>
        <v>44.242530755711776</v>
      </c>
      <c r="P18" s="66"/>
    </row>
    <row r="19" spans="1:119" ht="15.75">
      <c r="A19" s="67" t="s">
        <v>30</v>
      </c>
      <c r="B19" s="68"/>
      <c r="C19" s="69"/>
      <c r="D19" s="70">
        <f t="shared" ref="D19:M19" si="5">SUM(D20:D21)</f>
        <v>260645</v>
      </c>
      <c r="E19" s="70">
        <f t="shared" si="5"/>
        <v>0</v>
      </c>
      <c r="F19" s="70">
        <f t="shared" si="5"/>
        <v>0</v>
      </c>
      <c r="G19" s="70">
        <f t="shared" si="5"/>
        <v>0</v>
      </c>
      <c r="H19" s="70">
        <f t="shared" si="5"/>
        <v>0</v>
      </c>
      <c r="I19" s="70">
        <f t="shared" si="5"/>
        <v>72691</v>
      </c>
      <c r="J19" s="70">
        <f t="shared" si="5"/>
        <v>0</v>
      </c>
      <c r="K19" s="70">
        <f t="shared" si="5"/>
        <v>0</v>
      </c>
      <c r="L19" s="70">
        <f t="shared" si="5"/>
        <v>0</v>
      </c>
      <c r="M19" s="70">
        <f t="shared" si="5"/>
        <v>0</v>
      </c>
      <c r="N19" s="70">
        <f t="shared" si="1"/>
        <v>333336</v>
      </c>
      <c r="O19" s="72">
        <f t="shared" si="2"/>
        <v>117.16555360281195</v>
      </c>
      <c r="P19" s="73"/>
    </row>
    <row r="20" spans="1:119">
      <c r="A20" s="61"/>
      <c r="B20" s="62">
        <v>541</v>
      </c>
      <c r="C20" s="63" t="s">
        <v>56</v>
      </c>
      <c r="D20" s="64">
        <v>260645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f t="shared" si="1"/>
        <v>260645</v>
      </c>
      <c r="O20" s="65">
        <f t="shared" si="2"/>
        <v>91.615114235500883</v>
      </c>
      <c r="P20" s="66"/>
    </row>
    <row r="21" spans="1:119">
      <c r="A21" s="61"/>
      <c r="B21" s="62">
        <v>542</v>
      </c>
      <c r="C21" s="63" t="s">
        <v>32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72691</v>
      </c>
      <c r="J21" s="64">
        <v>0</v>
      </c>
      <c r="K21" s="64">
        <v>0</v>
      </c>
      <c r="L21" s="64">
        <v>0</v>
      </c>
      <c r="M21" s="64">
        <v>0</v>
      </c>
      <c r="N21" s="64">
        <f t="shared" si="1"/>
        <v>72691</v>
      </c>
      <c r="O21" s="65">
        <f t="shared" si="2"/>
        <v>25.550439367311071</v>
      </c>
      <c r="P21" s="66"/>
    </row>
    <row r="22" spans="1:119" ht="15.75">
      <c r="A22" s="67" t="s">
        <v>33</v>
      </c>
      <c r="B22" s="68"/>
      <c r="C22" s="69"/>
      <c r="D22" s="70">
        <f t="shared" ref="D22:M22" si="6">SUM(D23:D24)</f>
        <v>22040</v>
      </c>
      <c r="E22" s="70">
        <f t="shared" si="6"/>
        <v>14448</v>
      </c>
      <c r="F22" s="70">
        <f t="shared" si="6"/>
        <v>0</v>
      </c>
      <c r="G22" s="70">
        <f t="shared" si="6"/>
        <v>0</v>
      </c>
      <c r="H22" s="70">
        <f t="shared" si="6"/>
        <v>0</v>
      </c>
      <c r="I22" s="70">
        <f t="shared" si="6"/>
        <v>0</v>
      </c>
      <c r="J22" s="70">
        <f t="shared" si="6"/>
        <v>0</v>
      </c>
      <c r="K22" s="70">
        <f t="shared" si="6"/>
        <v>0</v>
      </c>
      <c r="L22" s="70">
        <f t="shared" si="6"/>
        <v>0</v>
      </c>
      <c r="M22" s="70">
        <f t="shared" si="6"/>
        <v>0</v>
      </c>
      <c r="N22" s="70">
        <f t="shared" si="1"/>
        <v>36488</v>
      </c>
      <c r="O22" s="72">
        <f t="shared" si="2"/>
        <v>12.82530755711775</v>
      </c>
      <c r="P22" s="66"/>
    </row>
    <row r="23" spans="1:119">
      <c r="A23" s="61"/>
      <c r="B23" s="62">
        <v>572</v>
      </c>
      <c r="C23" s="63" t="s">
        <v>57</v>
      </c>
      <c r="D23" s="64">
        <v>22040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f t="shared" si="1"/>
        <v>22040</v>
      </c>
      <c r="O23" s="65">
        <f t="shared" si="2"/>
        <v>7.7469244288224957</v>
      </c>
      <c r="P23" s="66"/>
    </row>
    <row r="24" spans="1:119" ht="15.75" thickBot="1">
      <c r="A24" s="61"/>
      <c r="B24" s="62">
        <v>579</v>
      </c>
      <c r="C24" s="63" t="s">
        <v>35</v>
      </c>
      <c r="D24" s="64">
        <v>0</v>
      </c>
      <c r="E24" s="64">
        <v>14448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f t="shared" si="1"/>
        <v>14448</v>
      </c>
      <c r="O24" s="65">
        <f t="shared" si="2"/>
        <v>5.078383128295255</v>
      </c>
      <c r="P24" s="66"/>
    </row>
    <row r="25" spans="1:119" ht="16.5" thickBot="1">
      <c r="A25" s="74" t="s">
        <v>10</v>
      </c>
      <c r="B25" s="75"/>
      <c r="C25" s="76"/>
      <c r="D25" s="77">
        <f>SUM(D5,D11,D14,D19,D22)</f>
        <v>1465997</v>
      </c>
      <c r="E25" s="77">
        <f t="shared" ref="E25:M25" si="7">SUM(E5,E11,E14,E19,E22)</f>
        <v>26363</v>
      </c>
      <c r="F25" s="77">
        <f t="shared" si="7"/>
        <v>0</v>
      </c>
      <c r="G25" s="77">
        <f t="shared" si="7"/>
        <v>10</v>
      </c>
      <c r="H25" s="77">
        <f t="shared" si="7"/>
        <v>0</v>
      </c>
      <c r="I25" s="77">
        <f t="shared" si="7"/>
        <v>3569433</v>
      </c>
      <c r="J25" s="77">
        <f t="shared" si="7"/>
        <v>0</v>
      </c>
      <c r="K25" s="77">
        <f t="shared" si="7"/>
        <v>0</v>
      </c>
      <c r="L25" s="77">
        <f t="shared" si="7"/>
        <v>0</v>
      </c>
      <c r="M25" s="77">
        <f t="shared" si="7"/>
        <v>0</v>
      </c>
      <c r="N25" s="77">
        <f t="shared" si="1"/>
        <v>5061803</v>
      </c>
      <c r="O25" s="78">
        <f t="shared" si="2"/>
        <v>1779.1926186291739</v>
      </c>
      <c r="P25" s="59"/>
      <c r="Q25" s="79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</row>
    <row r="26" spans="1:119">
      <c r="A26" s="81"/>
      <c r="B26" s="82"/>
      <c r="C26" s="82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4"/>
    </row>
    <row r="27" spans="1:119">
      <c r="A27" s="85"/>
      <c r="B27" s="86"/>
      <c r="C27" s="86"/>
      <c r="D27" s="87"/>
      <c r="E27" s="87"/>
      <c r="F27" s="87"/>
      <c r="G27" s="87"/>
      <c r="H27" s="87"/>
      <c r="I27" s="87"/>
      <c r="J27" s="87"/>
      <c r="K27" s="87"/>
      <c r="L27" s="174" t="s">
        <v>58</v>
      </c>
      <c r="M27" s="174"/>
      <c r="N27" s="174"/>
      <c r="O27" s="88">
        <v>2845</v>
      </c>
    </row>
    <row r="28" spans="1:119">
      <c r="A28" s="175"/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7"/>
    </row>
    <row r="29" spans="1:119" ht="15.75" customHeight="1" thickBot="1">
      <c r="A29" s="178" t="s">
        <v>43</v>
      </c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80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46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522575</v>
      </c>
      <c r="E5" s="24">
        <f t="shared" si="0"/>
        <v>3570</v>
      </c>
      <c r="F5" s="24">
        <f t="shared" si="0"/>
        <v>0</v>
      </c>
      <c r="G5" s="24">
        <f t="shared" si="0"/>
        <v>16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526161</v>
      </c>
      <c r="O5" s="30">
        <f t="shared" ref="O5:O25" si="2">(N5/O$27)</f>
        <v>187.71352122725651</v>
      </c>
      <c r="P5" s="6"/>
    </row>
    <row r="6" spans="1:133">
      <c r="A6" s="12"/>
      <c r="B6" s="42">
        <v>511</v>
      </c>
      <c r="C6" s="19" t="s">
        <v>39</v>
      </c>
      <c r="D6" s="43">
        <v>65277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65277</v>
      </c>
      <c r="O6" s="44">
        <f t="shared" si="2"/>
        <v>23.288262575811629</v>
      </c>
      <c r="P6" s="9"/>
    </row>
    <row r="7" spans="1:133">
      <c r="A7" s="12"/>
      <c r="B7" s="42">
        <v>512</v>
      </c>
      <c r="C7" s="19" t="s">
        <v>19</v>
      </c>
      <c r="D7" s="43">
        <v>205592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205592</v>
      </c>
      <c r="O7" s="44">
        <f t="shared" si="2"/>
        <v>73.34712807706029</v>
      </c>
      <c r="P7" s="9"/>
    </row>
    <row r="8" spans="1:133">
      <c r="A8" s="12"/>
      <c r="B8" s="42">
        <v>513</v>
      </c>
      <c r="C8" s="19" t="s">
        <v>20</v>
      </c>
      <c r="D8" s="43">
        <v>203725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203725</v>
      </c>
      <c r="O8" s="44">
        <f t="shared" si="2"/>
        <v>72.681056011416345</v>
      </c>
      <c r="P8" s="9"/>
    </row>
    <row r="9" spans="1:133">
      <c r="A9" s="12"/>
      <c r="B9" s="42">
        <v>514</v>
      </c>
      <c r="C9" s="19" t="s">
        <v>21</v>
      </c>
      <c r="D9" s="43">
        <v>16880</v>
      </c>
      <c r="E9" s="43">
        <v>3570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20450</v>
      </c>
      <c r="O9" s="44">
        <f t="shared" si="2"/>
        <v>7.2957545486978237</v>
      </c>
      <c r="P9" s="9"/>
    </row>
    <row r="10" spans="1:133">
      <c r="A10" s="12"/>
      <c r="B10" s="42">
        <v>519</v>
      </c>
      <c r="C10" s="19" t="s">
        <v>22</v>
      </c>
      <c r="D10" s="43">
        <v>31101</v>
      </c>
      <c r="E10" s="43">
        <v>0</v>
      </c>
      <c r="F10" s="43">
        <v>0</v>
      </c>
      <c r="G10" s="43">
        <v>16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31117</v>
      </c>
      <c r="O10" s="44">
        <f t="shared" si="2"/>
        <v>11.101320014270424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SUM(D12:D13)</f>
        <v>463994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463994</v>
      </c>
      <c r="O11" s="41">
        <f t="shared" si="2"/>
        <v>165.53478415982875</v>
      </c>
      <c r="P11" s="10"/>
    </row>
    <row r="12" spans="1:133">
      <c r="A12" s="12"/>
      <c r="B12" s="42">
        <v>521</v>
      </c>
      <c r="C12" s="19" t="s">
        <v>24</v>
      </c>
      <c r="D12" s="43">
        <v>392423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392423</v>
      </c>
      <c r="O12" s="44">
        <f t="shared" si="2"/>
        <v>140.0010702818409</v>
      </c>
      <c r="P12" s="9"/>
    </row>
    <row r="13" spans="1:133">
      <c r="A13" s="12"/>
      <c r="B13" s="42">
        <v>522</v>
      </c>
      <c r="C13" s="19" t="s">
        <v>25</v>
      </c>
      <c r="D13" s="43">
        <v>71571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71571</v>
      </c>
      <c r="O13" s="44">
        <f t="shared" si="2"/>
        <v>25.533713877987871</v>
      </c>
      <c r="P13" s="9"/>
    </row>
    <row r="14" spans="1:133" ht="15.75">
      <c r="A14" s="26" t="s">
        <v>26</v>
      </c>
      <c r="B14" s="27"/>
      <c r="C14" s="28"/>
      <c r="D14" s="29">
        <f t="shared" ref="D14:M14" si="4">SUM(D15:D18)</f>
        <v>203235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3716985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3920220</v>
      </c>
      <c r="O14" s="41">
        <f t="shared" si="2"/>
        <v>1398.5800927577595</v>
      </c>
      <c r="P14" s="10"/>
    </row>
    <row r="15" spans="1:133">
      <c r="A15" s="12"/>
      <c r="B15" s="42">
        <v>533</v>
      </c>
      <c r="C15" s="19" t="s">
        <v>27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3090323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3090323</v>
      </c>
      <c r="O15" s="44">
        <f t="shared" si="2"/>
        <v>1102.5055297895112</v>
      </c>
      <c r="P15" s="9"/>
    </row>
    <row r="16" spans="1:133">
      <c r="A16" s="12"/>
      <c r="B16" s="42">
        <v>535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626662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626662</v>
      </c>
      <c r="O16" s="44">
        <f t="shared" si="2"/>
        <v>223.56831965750982</v>
      </c>
      <c r="P16" s="9"/>
    </row>
    <row r="17" spans="1:119">
      <c r="A17" s="12"/>
      <c r="B17" s="42">
        <v>536</v>
      </c>
      <c r="C17" s="19" t="s">
        <v>47</v>
      </c>
      <c r="D17" s="43">
        <v>-1420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-1420</v>
      </c>
      <c r="O17" s="44">
        <f t="shared" si="2"/>
        <v>-0.50660007135212271</v>
      </c>
      <c r="P17" s="9"/>
    </row>
    <row r="18" spans="1:119">
      <c r="A18" s="12"/>
      <c r="B18" s="42">
        <v>539</v>
      </c>
      <c r="C18" s="19" t="s">
        <v>29</v>
      </c>
      <c r="D18" s="43">
        <v>204655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204655</v>
      </c>
      <c r="O18" s="44">
        <f t="shared" si="2"/>
        <v>73.012843382090622</v>
      </c>
      <c r="P18" s="9"/>
    </row>
    <row r="19" spans="1:119" ht="15.75">
      <c r="A19" s="26" t="s">
        <v>30</v>
      </c>
      <c r="B19" s="27"/>
      <c r="C19" s="28"/>
      <c r="D19" s="29">
        <f t="shared" ref="D19:M19" si="5">SUM(D20:D21)</f>
        <v>193231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76721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269952</v>
      </c>
      <c r="O19" s="41">
        <f t="shared" si="2"/>
        <v>96.30824117017481</v>
      </c>
      <c r="P19" s="10"/>
    </row>
    <row r="20" spans="1:119">
      <c r="A20" s="12"/>
      <c r="B20" s="42">
        <v>541</v>
      </c>
      <c r="C20" s="19" t="s">
        <v>31</v>
      </c>
      <c r="D20" s="43">
        <v>193231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193231</v>
      </c>
      <c r="O20" s="44">
        <f t="shared" si="2"/>
        <v>68.937210132001425</v>
      </c>
      <c r="P20" s="9"/>
    </row>
    <row r="21" spans="1:119">
      <c r="A21" s="12"/>
      <c r="B21" s="42">
        <v>542</v>
      </c>
      <c r="C21" s="19" t="s">
        <v>32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76721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76721</v>
      </c>
      <c r="O21" s="44">
        <f t="shared" si="2"/>
        <v>27.371031038173385</v>
      </c>
      <c r="P21" s="9"/>
    </row>
    <row r="22" spans="1:119" ht="15.75">
      <c r="A22" s="26" t="s">
        <v>33</v>
      </c>
      <c r="B22" s="27"/>
      <c r="C22" s="28"/>
      <c r="D22" s="29">
        <f t="shared" ref="D22:M22" si="6">SUM(D23:D24)</f>
        <v>26481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26481</v>
      </c>
      <c r="O22" s="41">
        <f t="shared" si="2"/>
        <v>9.4473778094898329</v>
      </c>
      <c r="P22" s="9"/>
    </row>
    <row r="23" spans="1:119">
      <c r="A23" s="12"/>
      <c r="B23" s="42">
        <v>572</v>
      </c>
      <c r="C23" s="19" t="s">
        <v>34</v>
      </c>
      <c r="D23" s="43">
        <v>26482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26482</v>
      </c>
      <c r="O23" s="44">
        <f t="shared" si="2"/>
        <v>9.4477345701034601</v>
      </c>
      <c r="P23" s="9"/>
    </row>
    <row r="24" spans="1:119" ht="15.75" thickBot="1">
      <c r="A24" s="12"/>
      <c r="B24" s="42">
        <v>579</v>
      </c>
      <c r="C24" s="19" t="s">
        <v>35</v>
      </c>
      <c r="D24" s="43">
        <v>-1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-1</v>
      </c>
      <c r="O24" s="44">
        <f t="shared" si="2"/>
        <v>-3.5676061362825543E-4</v>
      </c>
      <c r="P24" s="9"/>
    </row>
    <row r="25" spans="1:119" ht="16.5" thickBot="1">
      <c r="A25" s="13" t="s">
        <v>10</v>
      </c>
      <c r="B25" s="21"/>
      <c r="C25" s="20"/>
      <c r="D25" s="14">
        <f>SUM(D5,D11,D14,D19,D22)</f>
        <v>1409516</v>
      </c>
      <c r="E25" s="14">
        <f t="shared" ref="E25:M25" si="7">SUM(E5,E11,E14,E19,E22)</f>
        <v>3570</v>
      </c>
      <c r="F25" s="14">
        <f t="shared" si="7"/>
        <v>0</v>
      </c>
      <c r="G25" s="14">
        <f t="shared" si="7"/>
        <v>16</v>
      </c>
      <c r="H25" s="14">
        <f t="shared" si="7"/>
        <v>0</v>
      </c>
      <c r="I25" s="14">
        <f t="shared" si="7"/>
        <v>3793706</v>
      </c>
      <c r="J25" s="14">
        <f t="shared" si="7"/>
        <v>0</v>
      </c>
      <c r="K25" s="14">
        <f t="shared" si="7"/>
        <v>0</v>
      </c>
      <c r="L25" s="14">
        <f t="shared" si="7"/>
        <v>0</v>
      </c>
      <c r="M25" s="14">
        <f t="shared" si="7"/>
        <v>0</v>
      </c>
      <c r="N25" s="14">
        <f t="shared" si="1"/>
        <v>5206808</v>
      </c>
      <c r="O25" s="35">
        <f t="shared" si="2"/>
        <v>1857.5840171245095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60" t="s">
        <v>48</v>
      </c>
      <c r="M27" s="160"/>
      <c r="N27" s="160"/>
      <c r="O27" s="39">
        <v>2803</v>
      </c>
    </row>
    <row r="28" spans="1:119">
      <c r="A28" s="161"/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  <row r="29" spans="1:119" ht="15.75" customHeight="1" thickBot="1">
      <c r="A29" s="162" t="s">
        <v>43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2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743003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743003</v>
      </c>
      <c r="O5" s="30">
        <f t="shared" ref="O5:O24" si="2">(N5/O$26)</f>
        <v>261.34470629616601</v>
      </c>
      <c r="P5" s="6"/>
    </row>
    <row r="6" spans="1:133">
      <c r="A6" s="12"/>
      <c r="B6" s="42">
        <v>511</v>
      </c>
      <c r="C6" s="19" t="s">
        <v>39</v>
      </c>
      <c r="D6" s="43">
        <v>55557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55557</v>
      </c>
      <c r="O6" s="44">
        <f t="shared" si="2"/>
        <v>19.541681322546605</v>
      </c>
      <c r="P6" s="9"/>
    </row>
    <row r="7" spans="1:133">
      <c r="A7" s="12"/>
      <c r="B7" s="42">
        <v>512</v>
      </c>
      <c r="C7" s="19" t="s">
        <v>19</v>
      </c>
      <c r="D7" s="43">
        <v>336066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336066</v>
      </c>
      <c r="O7" s="44">
        <f t="shared" si="2"/>
        <v>118.20823074217375</v>
      </c>
      <c r="P7" s="9"/>
    </row>
    <row r="8" spans="1:133">
      <c r="A8" s="12"/>
      <c r="B8" s="42">
        <v>513</v>
      </c>
      <c r="C8" s="19" t="s">
        <v>20</v>
      </c>
      <c r="D8" s="43">
        <v>294864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294864</v>
      </c>
      <c r="O8" s="44">
        <f t="shared" si="2"/>
        <v>103.71579317622231</v>
      </c>
      <c r="P8" s="9"/>
    </row>
    <row r="9" spans="1:133">
      <c r="A9" s="12"/>
      <c r="B9" s="42">
        <v>514</v>
      </c>
      <c r="C9" s="19" t="s">
        <v>21</v>
      </c>
      <c r="D9" s="43">
        <v>52138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52138</v>
      </c>
      <c r="O9" s="44">
        <f t="shared" si="2"/>
        <v>18.339078438269432</v>
      </c>
      <c r="P9" s="9"/>
    </row>
    <row r="10" spans="1:133">
      <c r="A10" s="12"/>
      <c r="B10" s="42">
        <v>519</v>
      </c>
      <c r="C10" s="19" t="s">
        <v>22</v>
      </c>
      <c r="D10" s="43">
        <v>4378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4378</v>
      </c>
      <c r="O10" s="44">
        <f t="shared" si="2"/>
        <v>1.539922616953922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SUM(D12:D13)</f>
        <v>404846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404846</v>
      </c>
      <c r="O11" s="41">
        <f t="shared" si="2"/>
        <v>142.40098487513191</v>
      </c>
      <c r="P11" s="10"/>
    </row>
    <row r="12" spans="1:133">
      <c r="A12" s="12"/>
      <c r="B12" s="42">
        <v>521</v>
      </c>
      <c r="C12" s="19" t="s">
        <v>24</v>
      </c>
      <c r="D12" s="43">
        <v>358531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358531</v>
      </c>
      <c r="O12" s="44">
        <f t="shared" si="2"/>
        <v>126.11009497010201</v>
      </c>
      <c r="P12" s="9"/>
    </row>
    <row r="13" spans="1:133">
      <c r="A13" s="12"/>
      <c r="B13" s="42">
        <v>522</v>
      </c>
      <c r="C13" s="19" t="s">
        <v>25</v>
      </c>
      <c r="D13" s="43">
        <v>46315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46315</v>
      </c>
      <c r="O13" s="44">
        <f t="shared" si="2"/>
        <v>16.290889905029896</v>
      </c>
      <c r="P13" s="9"/>
    </row>
    <row r="14" spans="1:133" ht="15.75">
      <c r="A14" s="26" t="s">
        <v>26</v>
      </c>
      <c r="B14" s="27"/>
      <c r="C14" s="28"/>
      <c r="D14" s="29">
        <f t="shared" ref="D14:M14" si="4">SUM(D15:D17)</f>
        <v>809794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1740822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2550616</v>
      </c>
      <c r="O14" s="41">
        <f t="shared" si="2"/>
        <v>897.15652479774883</v>
      </c>
      <c r="P14" s="10"/>
    </row>
    <row r="15" spans="1:133">
      <c r="A15" s="12"/>
      <c r="B15" s="42">
        <v>533</v>
      </c>
      <c r="C15" s="19" t="s">
        <v>27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1295643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1295643</v>
      </c>
      <c r="O15" s="44">
        <f t="shared" si="2"/>
        <v>455.73091804431937</v>
      </c>
      <c r="P15" s="9"/>
    </row>
    <row r="16" spans="1:133">
      <c r="A16" s="12"/>
      <c r="B16" s="42">
        <v>535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445179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445179</v>
      </c>
      <c r="O16" s="44">
        <f t="shared" si="2"/>
        <v>156.58775940907492</v>
      </c>
      <c r="P16" s="9"/>
    </row>
    <row r="17" spans="1:119">
      <c r="A17" s="12"/>
      <c r="B17" s="42">
        <v>539</v>
      </c>
      <c r="C17" s="19" t="s">
        <v>29</v>
      </c>
      <c r="D17" s="43">
        <v>809794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809794</v>
      </c>
      <c r="O17" s="44">
        <f t="shared" si="2"/>
        <v>284.83784734435454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SUM(D19:D20)</f>
        <v>137771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60541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198312</v>
      </c>
      <c r="O18" s="41">
        <f t="shared" si="2"/>
        <v>69.75448469926134</v>
      </c>
      <c r="P18" s="10"/>
    </row>
    <row r="19" spans="1:119">
      <c r="A19" s="12"/>
      <c r="B19" s="42">
        <v>541</v>
      </c>
      <c r="C19" s="19" t="s">
        <v>31</v>
      </c>
      <c r="D19" s="43">
        <v>137771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137771</v>
      </c>
      <c r="O19" s="44">
        <f t="shared" si="2"/>
        <v>48.459725641927541</v>
      </c>
      <c r="P19" s="9"/>
    </row>
    <row r="20" spans="1:119">
      <c r="A20" s="12"/>
      <c r="B20" s="42">
        <v>542</v>
      </c>
      <c r="C20" s="19" t="s">
        <v>32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60541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60541</v>
      </c>
      <c r="O20" s="44">
        <f t="shared" si="2"/>
        <v>21.294759057333803</v>
      </c>
      <c r="P20" s="9"/>
    </row>
    <row r="21" spans="1:119" ht="15.75">
      <c r="A21" s="26" t="s">
        <v>33</v>
      </c>
      <c r="B21" s="27"/>
      <c r="C21" s="28"/>
      <c r="D21" s="29">
        <f t="shared" ref="D21:M21" si="6">SUM(D22:D23)</f>
        <v>46812</v>
      </c>
      <c r="E21" s="29">
        <f t="shared" si="6"/>
        <v>224874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271686</v>
      </c>
      <c r="O21" s="41">
        <f t="shared" si="2"/>
        <v>95.563137530777354</v>
      </c>
      <c r="P21" s="9"/>
    </row>
    <row r="22" spans="1:119">
      <c r="A22" s="12"/>
      <c r="B22" s="42">
        <v>572</v>
      </c>
      <c r="C22" s="19" t="s">
        <v>34</v>
      </c>
      <c r="D22" s="43">
        <v>39273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39273</v>
      </c>
      <c r="O22" s="44">
        <f t="shared" si="2"/>
        <v>13.813928948294055</v>
      </c>
      <c r="P22" s="9"/>
    </row>
    <row r="23" spans="1:119" ht="15.75" thickBot="1">
      <c r="A23" s="12"/>
      <c r="B23" s="42">
        <v>579</v>
      </c>
      <c r="C23" s="19" t="s">
        <v>35</v>
      </c>
      <c r="D23" s="43">
        <v>7539</v>
      </c>
      <c r="E23" s="43">
        <v>224874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232413</v>
      </c>
      <c r="O23" s="44">
        <f t="shared" si="2"/>
        <v>81.749208582483291</v>
      </c>
      <c r="P23" s="9"/>
    </row>
    <row r="24" spans="1:119" ht="16.5" thickBot="1">
      <c r="A24" s="13" t="s">
        <v>10</v>
      </c>
      <c r="B24" s="21"/>
      <c r="C24" s="20"/>
      <c r="D24" s="14">
        <f>SUM(D5,D11,D14,D18,D21)</f>
        <v>2142226</v>
      </c>
      <c r="E24" s="14">
        <f t="shared" ref="E24:M24" si="7">SUM(E5,E11,E14,E18,E21)</f>
        <v>224874</v>
      </c>
      <c r="F24" s="14">
        <f t="shared" si="7"/>
        <v>0</v>
      </c>
      <c r="G24" s="14">
        <f t="shared" si="7"/>
        <v>0</v>
      </c>
      <c r="H24" s="14">
        <f t="shared" si="7"/>
        <v>0</v>
      </c>
      <c r="I24" s="14">
        <f t="shared" si="7"/>
        <v>1801363</v>
      </c>
      <c r="J24" s="14">
        <f t="shared" si="7"/>
        <v>0</v>
      </c>
      <c r="K24" s="14">
        <f t="shared" si="7"/>
        <v>0</v>
      </c>
      <c r="L24" s="14">
        <f t="shared" si="7"/>
        <v>0</v>
      </c>
      <c r="M24" s="14">
        <f t="shared" si="7"/>
        <v>0</v>
      </c>
      <c r="N24" s="14">
        <f t="shared" si="1"/>
        <v>4168463</v>
      </c>
      <c r="O24" s="35">
        <f t="shared" si="2"/>
        <v>1466.2198381990854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60" t="s">
        <v>45</v>
      </c>
      <c r="M26" s="160"/>
      <c r="N26" s="160"/>
      <c r="O26" s="39">
        <v>2843</v>
      </c>
    </row>
    <row r="27" spans="1:119">
      <c r="A27" s="161"/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  <row r="28" spans="1:119" ht="15.75" customHeight="1" thickBot="1">
      <c r="A28" s="162" t="s">
        <v>43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2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658826</v>
      </c>
      <c r="E5" s="24">
        <f t="shared" si="0"/>
        <v>1190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660016</v>
      </c>
      <c r="O5" s="30">
        <f t="shared" ref="O5:O24" si="2">(N5/O$26)</f>
        <v>241.14578005115089</v>
      </c>
      <c r="P5" s="6"/>
    </row>
    <row r="6" spans="1:133">
      <c r="A6" s="12"/>
      <c r="B6" s="42">
        <v>511</v>
      </c>
      <c r="C6" s="19" t="s">
        <v>39</v>
      </c>
      <c r="D6" s="43">
        <v>34969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34969</v>
      </c>
      <c r="O6" s="44">
        <f t="shared" si="2"/>
        <v>12.77639751552795</v>
      </c>
      <c r="P6" s="9"/>
    </row>
    <row r="7" spans="1:133">
      <c r="A7" s="12"/>
      <c r="B7" s="42">
        <v>512</v>
      </c>
      <c r="C7" s="19" t="s">
        <v>19</v>
      </c>
      <c r="D7" s="43">
        <v>307655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307655</v>
      </c>
      <c r="O7" s="44">
        <f t="shared" si="2"/>
        <v>112.40591888929485</v>
      </c>
      <c r="P7" s="9"/>
    </row>
    <row r="8" spans="1:133">
      <c r="A8" s="12"/>
      <c r="B8" s="42">
        <v>513</v>
      </c>
      <c r="C8" s="19" t="s">
        <v>20</v>
      </c>
      <c r="D8" s="43">
        <v>245777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245777</v>
      </c>
      <c r="O8" s="44">
        <f t="shared" si="2"/>
        <v>89.797953964194377</v>
      </c>
      <c r="P8" s="9"/>
    </row>
    <row r="9" spans="1:133">
      <c r="A9" s="12"/>
      <c r="B9" s="42">
        <v>514</v>
      </c>
      <c r="C9" s="19" t="s">
        <v>21</v>
      </c>
      <c r="D9" s="43">
        <v>39595</v>
      </c>
      <c r="E9" s="43">
        <v>1190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40785</v>
      </c>
      <c r="O9" s="44">
        <f t="shared" si="2"/>
        <v>14.901351845085861</v>
      </c>
      <c r="P9" s="9"/>
    </row>
    <row r="10" spans="1:133">
      <c r="A10" s="12"/>
      <c r="B10" s="42">
        <v>519</v>
      </c>
      <c r="C10" s="19" t="s">
        <v>22</v>
      </c>
      <c r="D10" s="43">
        <v>30830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30830</v>
      </c>
      <c r="O10" s="44">
        <f t="shared" si="2"/>
        <v>11.264157837047863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SUM(D12:D13)</f>
        <v>616752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616752</v>
      </c>
      <c r="O11" s="41">
        <f t="shared" si="2"/>
        <v>225.33869199853854</v>
      </c>
      <c r="P11" s="10"/>
    </row>
    <row r="12" spans="1:133">
      <c r="A12" s="12"/>
      <c r="B12" s="42">
        <v>521</v>
      </c>
      <c r="C12" s="19" t="s">
        <v>24</v>
      </c>
      <c r="D12" s="43">
        <v>354177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354177</v>
      </c>
      <c r="O12" s="44">
        <f t="shared" si="2"/>
        <v>129.40336134453781</v>
      </c>
      <c r="P12" s="9"/>
    </row>
    <row r="13" spans="1:133">
      <c r="A13" s="12"/>
      <c r="B13" s="42">
        <v>522</v>
      </c>
      <c r="C13" s="19" t="s">
        <v>25</v>
      </c>
      <c r="D13" s="43">
        <v>262575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262575</v>
      </c>
      <c r="O13" s="44">
        <f t="shared" si="2"/>
        <v>95.935330654000737</v>
      </c>
      <c r="P13" s="9"/>
    </row>
    <row r="14" spans="1:133" ht="15.75">
      <c r="A14" s="26" t="s">
        <v>26</v>
      </c>
      <c r="B14" s="27"/>
      <c r="C14" s="28"/>
      <c r="D14" s="29">
        <f t="shared" ref="D14:M14" si="4">SUM(D15:D17)</f>
        <v>338546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1788383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2126929</v>
      </c>
      <c r="O14" s="41">
        <f t="shared" si="2"/>
        <v>777.10230179028133</v>
      </c>
      <c r="P14" s="10"/>
    </row>
    <row r="15" spans="1:133">
      <c r="A15" s="12"/>
      <c r="B15" s="42">
        <v>533</v>
      </c>
      <c r="C15" s="19" t="s">
        <v>27</v>
      </c>
      <c r="D15" s="43">
        <v>5364</v>
      </c>
      <c r="E15" s="43">
        <v>0</v>
      </c>
      <c r="F15" s="43">
        <v>0</v>
      </c>
      <c r="G15" s="43">
        <v>0</v>
      </c>
      <c r="H15" s="43">
        <v>0</v>
      </c>
      <c r="I15" s="43">
        <v>1057130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1062494</v>
      </c>
      <c r="O15" s="44">
        <f t="shared" si="2"/>
        <v>388.19656558275483</v>
      </c>
      <c r="P15" s="9"/>
    </row>
    <row r="16" spans="1:133">
      <c r="A16" s="12"/>
      <c r="B16" s="42">
        <v>535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731253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731253</v>
      </c>
      <c r="O16" s="44">
        <f t="shared" si="2"/>
        <v>267.17318231640485</v>
      </c>
      <c r="P16" s="9"/>
    </row>
    <row r="17" spans="1:119">
      <c r="A17" s="12"/>
      <c r="B17" s="42">
        <v>539</v>
      </c>
      <c r="C17" s="19" t="s">
        <v>29</v>
      </c>
      <c r="D17" s="43">
        <v>333182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333182</v>
      </c>
      <c r="O17" s="44">
        <f t="shared" si="2"/>
        <v>121.73255389112167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SUM(D19:D20)</f>
        <v>209194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110968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320162</v>
      </c>
      <c r="O18" s="41">
        <f t="shared" si="2"/>
        <v>116.97552064303983</v>
      </c>
      <c r="P18" s="10"/>
    </row>
    <row r="19" spans="1:119">
      <c r="A19" s="12"/>
      <c r="B19" s="42">
        <v>541</v>
      </c>
      <c r="C19" s="19" t="s">
        <v>31</v>
      </c>
      <c r="D19" s="43">
        <v>209194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209194</v>
      </c>
      <c r="O19" s="44">
        <f t="shared" si="2"/>
        <v>76.431859700401901</v>
      </c>
      <c r="P19" s="9"/>
    </row>
    <row r="20" spans="1:119">
      <c r="A20" s="12"/>
      <c r="B20" s="42">
        <v>542</v>
      </c>
      <c r="C20" s="19" t="s">
        <v>32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110968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110968</v>
      </c>
      <c r="O20" s="44">
        <f t="shared" si="2"/>
        <v>40.543660942637928</v>
      </c>
      <c r="P20" s="9"/>
    </row>
    <row r="21" spans="1:119" ht="15.75">
      <c r="A21" s="26" t="s">
        <v>33</v>
      </c>
      <c r="B21" s="27"/>
      <c r="C21" s="28"/>
      <c r="D21" s="29">
        <f t="shared" ref="D21:M21" si="6">SUM(D22:D23)</f>
        <v>67725</v>
      </c>
      <c r="E21" s="29">
        <f t="shared" si="6"/>
        <v>274820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342545</v>
      </c>
      <c r="O21" s="41">
        <f t="shared" si="2"/>
        <v>125.153452685422</v>
      </c>
      <c r="P21" s="9"/>
    </row>
    <row r="22" spans="1:119">
      <c r="A22" s="12"/>
      <c r="B22" s="42">
        <v>572</v>
      </c>
      <c r="C22" s="19" t="s">
        <v>34</v>
      </c>
      <c r="D22" s="43">
        <v>11140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11140</v>
      </c>
      <c r="O22" s="44">
        <f t="shared" si="2"/>
        <v>4.0701497990500544</v>
      </c>
      <c r="P22" s="9"/>
    </row>
    <row r="23" spans="1:119" ht="15.75" thickBot="1">
      <c r="A23" s="12"/>
      <c r="B23" s="42">
        <v>579</v>
      </c>
      <c r="C23" s="19" t="s">
        <v>35</v>
      </c>
      <c r="D23" s="43">
        <v>56585</v>
      </c>
      <c r="E23" s="43">
        <v>274820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331405</v>
      </c>
      <c r="O23" s="44">
        <f t="shared" si="2"/>
        <v>121.08330288637194</v>
      </c>
      <c r="P23" s="9"/>
    </row>
    <row r="24" spans="1:119" ht="16.5" thickBot="1">
      <c r="A24" s="13" t="s">
        <v>10</v>
      </c>
      <c r="B24" s="21"/>
      <c r="C24" s="20"/>
      <c r="D24" s="14">
        <f>SUM(D5,D11,D14,D18,D21)</f>
        <v>1891043</v>
      </c>
      <c r="E24" s="14">
        <f t="shared" ref="E24:M24" si="7">SUM(E5,E11,E14,E18,E21)</f>
        <v>276010</v>
      </c>
      <c r="F24" s="14">
        <f t="shared" si="7"/>
        <v>0</v>
      </c>
      <c r="G24" s="14">
        <f t="shared" si="7"/>
        <v>0</v>
      </c>
      <c r="H24" s="14">
        <f t="shared" si="7"/>
        <v>0</v>
      </c>
      <c r="I24" s="14">
        <f t="shared" si="7"/>
        <v>1899351</v>
      </c>
      <c r="J24" s="14">
        <f t="shared" si="7"/>
        <v>0</v>
      </c>
      <c r="K24" s="14">
        <f t="shared" si="7"/>
        <v>0</v>
      </c>
      <c r="L24" s="14">
        <f t="shared" si="7"/>
        <v>0</v>
      </c>
      <c r="M24" s="14">
        <f t="shared" si="7"/>
        <v>0</v>
      </c>
      <c r="N24" s="14">
        <f t="shared" si="1"/>
        <v>4066404</v>
      </c>
      <c r="O24" s="35">
        <f t="shared" si="2"/>
        <v>1485.7157471684327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60" t="s">
        <v>42</v>
      </c>
      <c r="M26" s="160"/>
      <c r="N26" s="160"/>
      <c r="O26" s="39">
        <v>2737</v>
      </c>
    </row>
    <row r="27" spans="1:119">
      <c r="A27" s="161"/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  <row r="28" spans="1:119" ht="15.75" customHeight="1" thickBot="1">
      <c r="A28" s="162" t="s">
        <v>43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2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38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686310</v>
      </c>
      <c r="E5" s="24">
        <f t="shared" si="0"/>
        <v>1440</v>
      </c>
      <c r="F5" s="24">
        <f t="shared" si="0"/>
        <v>0</v>
      </c>
      <c r="G5" s="24">
        <f t="shared" si="0"/>
        <v>40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687790</v>
      </c>
      <c r="O5" s="30">
        <f t="shared" ref="O5:O24" si="2">(N5/O$26)</f>
        <v>247.58459323254141</v>
      </c>
      <c r="P5" s="6"/>
    </row>
    <row r="6" spans="1:133">
      <c r="A6" s="12"/>
      <c r="B6" s="42">
        <v>511</v>
      </c>
      <c r="C6" s="19" t="s">
        <v>39</v>
      </c>
      <c r="D6" s="43">
        <v>41005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41005</v>
      </c>
      <c r="O6" s="44">
        <f t="shared" si="2"/>
        <v>14.760619150467962</v>
      </c>
      <c r="P6" s="9"/>
    </row>
    <row r="7" spans="1:133">
      <c r="A7" s="12"/>
      <c r="B7" s="42">
        <v>512</v>
      </c>
      <c r="C7" s="19" t="s">
        <v>19</v>
      </c>
      <c r="D7" s="43">
        <v>352919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352919</v>
      </c>
      <c r="O7" s="44">
        <f t="shared" si="2"/>
        <v>127.04067674586032</v>
      </c>
      <c r="P7" s="9"/>
    </row>
    <row r="8" spans="1:133">
      <c r="A8" s="12"/>
      <c r="B8" s="42">
        <v>513</v>
      </c>
      <c r="C8" s="19" t="s">
        <v>20</v>
      </c>
      <c r="D8" s="43">
        <v>205278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205278</v>
      </c>
      <c r="O8" s="44">
        <f t="shared" si="2"/>
        <v>73.894168466522672</v>
      </c>
      <c r="P8" s="9"/>
    </row>
    <row r="9" spans="1:133">
      <c r="A9" s="12"/>
      <c r="B9" s="42">
        <v>514</v>
      </c>
      <c r="C9" s="19" t="s">
        <v>21</v>
      </c>
      <c r="D9" s="43">
        <v>39063</v>
      </c>
      <c r="E9" s="43">
        <v>1440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40503</v>
      </c>
      <c r="O9" s="44">
        <f t="shared" si="2"/>
        <v>14.579913606911447</v>
      </c>
      <c r="P9" s="9"/>
    </row>
    <row r="10" spans="1:133">
      <c r="A10" s="12"/>
      <c r="B10" s="42">
        <v>519</v>
      </c>
      <c r="C10" s="19" t="s">
        <v>22</v>
      </c>
      <c r="D10" s="43">
        <v>48045</v>
      </c>
      <c r="E10" s="43">
        <v>0</v>
      </c>
      <c r="F10" s="43">
        <v>0</v>
      </c>
      <c r="G10" s="43">
        <v>40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48085</v>
      </c>
      <c r="O10" s="44">
        <f t="shared" si="2"/>
        <v>17.309215262778977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SUM(D12:D13)</f>
        <v>413767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413767</v>
      </c>
      <c r="O11" s="41">
        <f t="shared" si="2"/>
        <v>148.9442044636429</v>
      </c>
      <c r="P11" s="10"/>
    </row>
    <row r="12" spans="1:133">
      <c r="A12" s="12"/>
      <c r="B12" s="42">
        <v>521</v>
      </c>
      <c r="C12" s="19" t="s">
        <v>24</v>
      </c>
      <c r="D12" s="43">
        <v>369290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369290</v>
      </c>
      <c r="O12" s="44">
        <f t="shared" si="2"/>
        <v>132.93376529877611</v>
      </c>
      <c r="P12" s="9"/>
    </row>
    <row r="13" spans="1:133">
      <c r="A13" s="12"/>
      <c r="B13" s="42">
        <v>522</v>
      </c>
      <c r="C13" s="19" t="s">
        <v>25</v>
      </c>
      <c r="D13" s="43">
        <v>44477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44477</v>
      </c>
      <c r="O13" s="44">
        <f t="shared" si="2"/>
        <v>16.01043916486681</v>
      </c>
      <c r="P13" s="9"/>
    </row>
    <row r="14" spans="1:133" ht="15.75">
      <c r="A14" s="26" t="s">
        <v>26</v>
      </c>
      <c r="B14" s="27"/>
      <c r="C14" s="28"/>
      <c r="D14" s="29">
        <f t="shared" ref="D14:M14" si="4">SUM(D15:D17)</f>
        <v>321219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1813002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2134221</v>
      </c>
      <c r="O14" s="41">
        <f t="shared" si="2"/>
        <v>768.25809935205189</v>
      </c>
      <c r="P14" s="10"/>
    </row>
    <row r="15" spans="1:133">
      <c r="A15" s="12"/>
      <c r="B15" s="42">
        <v>533</v>
      </c>
      <c r="C15" s="19" t="s">
        <v>27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1053432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1053432</v>
      </c>
      <c r="O15" s="44">
        <f t="shared" si="2"/>
        <v>379.20518358531319</v>
      </c>
      <c r="P15" s="9"/>
    </row>
    <row r="16" spans="1:133">
      <c r="A16" s="12"/>
      <c r="B16" s="42">
        <v>535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759570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759570</v>
      </c>
      <c r="O16" s="44">
        <f t="shared" si="2"/>
        <v>273.42332613390931</v>
      </c>
      <c r="P16" s="9"/>
    </row>
    <row r="17" spans="1:119">
      <c r="A17" s="12"/>
      <c r="B17" s="42">
        <v>539</v>
      </c>
      <c r="C17" s="19" t="s">
        <v>29</v>
      </c>
      <c r="D17" s="43">
        <v>321219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321219</v>
      </c>
      <c r="O17" s="44">
        <f t="shared" si="2"/>
        <v>115.62958963282938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SUM(D19:D20)</f>
        <v>146634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123223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269857</v>
      </c>
      <c r="O18" s="41">
        <f t="shared" si="2"/>
        <v>97.14074874010079</v>
      </c>
      <c r="P18" s="10"/>
    </row>
    <row r="19" spans="1:119">
      <c r="A19" s="12"/>
      <c r="B19" s="42">
        <v>541</v>
      </c>
      <c r="C19" s="19" t="s">
        <v>31</v>
      </c>
      <c r="D19" s="43">
        <v>146634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146634</v>
      </c>
      <c r="O19" s="44">
        <f t="shared" si="2"/>
        <v>52.784017278617711</v>
      </c>
      <c r="P19" s="9"/>
    </row>
    <row r="20" spans="1:119">
      <c r="A20" s="12"/>
      <c r="B20" s="42">
        <v>542</v>
      </c>
      <c r="C20" s="19" t="s">
        <v>32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123223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123223</v>
      </c>
      <c r="O20" s="44">
        <f t="shared" si="2"/>
        <v>44.356731461483079</v>
      </c>
      <c r="P20" s="9"/>
    </row>
    <row r="21" spans="1:119" ht="15.75">
      <c r="A21" s="26" t="s">
        <v>33</v>
      </c>
      <c r="B21" s="27"/>
      <c r="C21" s="28"/>
      <c r="D21" s="29">
        <f t="shared" ref="D21:M21" si="6">SUM(D22:D23)</f>
        <v>260222</v>
      </c>
      <c r="E21" s="29">
        <f t="shared" si="6"/>
        <v>107089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367311</v>
      </c>
      <c r="O21" s="41">
        <f t="shared" si="2"/>
        <v>132.22138228941685</v>
      </c>
      <c r="P21" s="9"/>
    </row>
    <row r="22" spans="1:119">
      <c r="A22" s="12"/>
      <c r="B22" s="42">
        <v>572</v>
      </c>
      <c r="C22" s="19" t="s">
        <v>34</v>
      </c>
      <c r="D22" s="43">
        <v>51910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51910</v>
      </c>
      <c r="O22" s="44">
        <f t="shared" si="2"/>
        <v>18.686105111591072</v>
      </c>
      <c r="P22" s="9"/>
    </row>
    <row r="23" spans="1:119" ht="15.75" thickBot="1">
      <c r="A23" s="12"/>
      <c r="B23" s="42">
        <v>579</v>
      </c>
      <c r="C23" s="19" t="s">
        <v>35</v>
      </c>
      <c r="D23" s="43">
        <v>208312</v>
      </c>
      <c r="E23" s="43">
        <v>107089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315401</v>
      </c>
      <c r="O23" s="44">
        <f t="shared" si="2"/>
        <v>113.53527717782578</v>
      </c>
      <c r="P23" s="9"/>
    </row>
    <row r="24" spans="1:119" ht="16.5" thickBot="1">
      <c r="A24" s="13" t="s">
        <v>10</v>
      </c>
      <c r="B24" s="21"/>
      <c r="C24" s="20"/>
      <c r="D24" s="14">
        <f>SUM(D5,D11,D14,D18,D21)</f>
        <v>1828152</v>
      </c>
      <c r="E24" s="14">
        <f t="shared" ref="E24:M24" si="7">SUM(E5,E11,E14,E18,E21)</f>
        <v>108529</v>
      </c>
      <c r="F24" s="14">
        <f t="shared" si="7"/>
        <v>0</v>
      </c>
      <c r="G24" s="14">
        <f t="shared" si="7"/>
        <v>40</v>
      </c>
      <c r="H24" s="14">
        <f t="shared" si="7"/>
        <v>0</v>
      </c>
      <c r="I24" s="14">
        <f t="shared" si="7"/>
        <v>1936225</v>
      </c>
      <c r="J24" s="14">
        <f t="shared" si="7"/>
        <v>0</v>
      </c>
      <c r="K24" s="14">
        <f t="shared" si="7"/>
        <v>0</v>
      </c>
      <c r="L24" s="14">
        <f t="shared" si="7"/>
        <v>0</v>
      </c>
      <c r="M24" s="14">
        <f t="shared" si="7"/>
        <v>0</v>
      </c>
      <c r="N24" s="14">
        <f t="shared" si="1"/>
        <v>3872946</v>
      </c>
      <c r="O24" s="35">
        <f t="shared" si="2"/>
        <v>1394.1490280777539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60" t="s">
        <v>40</v>
      </c>
      <c r="M26" s="160"/>
      <c r="N26" s="160"/>
      <c r="O26" s="39">
        <v>2778</v>
      </c>
    </row>
    <row r="27" spans="1:119">
      <c r="A27" s="161"/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  <row r="28" spans="1:119" ht="15.75" thickBot="1">
      <c r="A28" s="162" t="s">
        <v>43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2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11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4202424</v>
      </c>
      <c r="E5" s="24">
        <f t="shared" si="0"/>
        <v>0</v>
      </c>
      <c r="F5" s="24">
        <f t="shared" si="0"/>
        <v>0</v>
      </c>
      <c r="G5" s="24">
        <f t="shared" si="0"/>
        <v>18375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4220799</v>
      </c>
      <c r="O5" s="30">
        <f t="shared" ref="O5:O23" si="2">(N5/O$25)</f>
        <v>3124.2035529237601</v>
      </c>
      <c r="P5" s="6"/>
    </row>
    <row r="6" spans="1:133">
      <c r="A6" s="12"/>
      <c r="B6" s="42">
        <v>512</v>
      </c>
      <c r="C6" s="19" t="s">
        <v>19</v>
      </c>
      <c r="D6" s="43">
        <v>112328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112328</v>
      </c>
      <c r="O6" s="44">
        <f t="shared" si="2"/>
        <v>83.144337527757216</v>
      </c>
      <c r="P6" s="9"/>
    </row>
    <row r="7" spans="1:133">
      <c r="A7" s="12"/>
      <c r="B7" s="42">
        <v>513</v>
      </c>
      <c r="C7" s="19" t="s">
        <v>20</v>
      </c>
      <c r="D7" s="43">
        <v>483567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483567</v>
      </c>
      <c r="O7" s="44">
        <f t="shared" si="2"/>
        <v>357.93264248704662</v>
      </c>
      <c r="P7" s="9"/>
    </row>
    <row r="8" spans="1:133">
      <c r="A8" s="12"/>
      <c r="B8" s="42">
        <v>514</v>
      </c>
      <c r="C8" s="19" t="s">
        <v>21</v>
      </c>
      <c r="D8" s="43">
        <v>44699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44699</v>
      </c>
      <c r="O8" s="44">
        <f t="shared" si="2"/>
        <v>33.085862324204292</v>
      </c>
      <c r="P8" s="9"/>
    </row>
    <row r="9" spans="1:133">
      <c r="A9" s="12"/>
      <c r="B9" s="42">
        <v>519</v>
      </c>
      <c r="C9" s="19" t="s">
        <v>22</v>
      </c>
      <c r="D9" s="43">
        <v>3561830</v>
      </c>
      <c r="E9" s="43">
        <v>0</v>
      </c>
      <c r="F9" s="43">
        <v>0</v>
      </c>
      <c r="G9" s="43">
        <v>18375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3580205</v>
      </c>
      <c r="O9" s="44">
        <f t="shared" si="2"/>
        <v>2650.0407105847521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SUM(D11:D12)</f>
        <v>488015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488015</v>
      </c>
      <c r="O10" s="41">
        <f t="shared" si="2"/>
        <v>361.22501850481126</v>
      </c>
      <c r="P10" s="10"/>
    </row>
    <row r="11" spans="1:133">
      <c r="A11" s="12"/>
      <c r="B11" s="42">
        <v>521</v>
      </c>
      <c r="C11" s="19" t="s">
        <v>24</v>
      </c>
      <c r="D11" s="43">
        <v>396172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396172</v>
      </c>
      <c r="O11" s="44">
        <f t="shared" si="2"/>
        <v>293.24352331606218</v>
      </c>
      <c r="P11" s="9"/>
    </row>
    <row r="12" spans="1:133">
      <c r="A12" s="12"/>
      <c r="B12" s="42">
        <v>522</v>
      </c>
      <c r="C12" s="19" t="s">
        <v>25</v>
      </c>
      <c r="D12" s="43">
        <v>91843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91843</v>
      </c>
      <c r="O12" s="44">
        <f t="shared" si="2"/>
        <v>67.981495188749079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SUM(D14:D16)</f>
        <v>470914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1586139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2057053</v>
      </c>
      <c r="O13" s="41">
        <f t="shared" si="2"/>
        <v>1522.6150999259808</v>
      </c>
      <c r="P13" s="10"/>
    </row>
    <row r="14" spans="1:133">
      <c r="A14" s="12"/>
      <c r="B14" s="42">
        <v>533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851769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851769</v>
      </c>
      <c r="O14" s="44">
        <f t="shared" si="2"/>
        <v>630.4729829755737</v>
      </c>
      <c r="P14" s="9"/>
    </row>
    <row r="15" spans="1:133">
      <c r="A15" s="12"/>
      <c r="B15" s="42">
        <v>535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734370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734370</v>
      </c>
      <c r="O15" s="44">
        <f t="shared" si="2"/>
        <v>543.57512953367871</v>
      </c>
      <c r="P15" s="9"/>
    </row>
    <row r="16" spans="1:133">
      <c r="A16" s="12"/>
      <c r="B16" s="42">
        <v>539</v>
      </c>
      <c r="C16" s="19" t="s">
        <v>29</v>
      </c>
      <c r="D16" s="43">
        <v>470914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470914</v>
      </c>
      <c r="O16" s="44">
        <f t="shared" si="2"/>
        <v>348.56698741672835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198761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49840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248601</v>
      </c>
      <c r="O17" s="41">
        <f t="shared" si="2"/>
        <v>184.01258327165064</v>
      </c>
      <c r="P17" s="10"/>
    </row>
    <row r="18" spans="1:119">
      <c r="A18" s="12"/>
      <c r="B18" s="42">
        <v>541</v>
      </c>
      <c r="C18" s="19" t="s">
        <v>31</v>
      </c>
      <c r="D18" s="43">
        <v>198761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198761</v>
      </c>
      <c r="O18" s="44">
        <f t="shared" si="2"/>
        <v>147.12139156180606</v>
      </c>
      <c r="P18" s="9"/>
    </row>
    <row r="19" spans="1:119">
      <c r="A19" s="12"/>
      <c r="B19" s="42">
        <v>542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49840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49840</v>
      </c>
      <c r="O19" s="44">
        <f t="shared" si="2"/>
        <v>36.891191709844563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SUM(D21:D22)</f>
        <v>358823</v>
      </c>
      <c r="E20" s="29">
        <f t="shared" si="6"/>
        <v>98602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457425</v>
      </c>
      <c r="O20" s="41">
        <f t="shared" si="2"/>
        <v>338.58253145817912</v>
      </c>
      <c r="P20" s="9"/>
    </row>
    <row r="21" spans="1:119">
      <c r="A21" s="12"/>
      <c r="B21" s="42">
        <v>572</v>
      </c>
      <c r="C21" s="19" t="s">
        <v>34</v>
      </c>
      <c r="D21" s="43">
        <v>4718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4718</v>
      </c>
      <c r="O21" s="44">
        <f t="shared" si="2"/>
        <v>3.4922279792746114</v>
      </c>
      <c r="P21" s="9"/>
    </row>
    <row r="22" spans="1:119" ht="15.75" thickBot="1">
      <c r="A22" s="12"/>
      <c r="B22" s="42">
        <v>579</v>
      </c>
      <c r="C22" s="19" t="s">
        <v>35</v>
      </c>
      <c r="D22" s="43">
        <v>354105</v>
      </c>
      <c r="E22" s="43">
        <v>98602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452707</v>
      </c>
      <c r="O22" s="44">
        <f t="shared" si="2"/>
        <v>335.0903034789045</v>
      </c>
      <c r="P22" s="9"/>
    </row>
    <row r="23" spans="1:119" ht="16.5" thickBot="1">
      <c r="A23" s="13" t="s">
        <v>10</v>
      </c>
      <c r="B23" s="21"/>
      <c r="C23" s="20"/>
      <c r="D23" s="14">
        <f>SUM(D5,D10,D13,D17,D20)</f>
        <v>5718937</v>
      </c>
      <c r="E23" s="14">
        <f t="shared" ref="E23:M23" si="7">SUM(E5,E10,E13,E17,E20)</f>
        <v>98602</v>
      </c>
      <c r="F23" s="14">
        <f t="shared" si="7"/>
        <v>0</v>
      </c>
      <c r="G23" s="14">
        <f t="shared" si="7"/>
        <v>18375</v>
      </c>
      <c r="H23" s="14">
        <f t="shared" si="7"/>
        <v>0</v>
      </c>
      <c r="I23" s="14">
        <f t="shared" si="7"/>
        <v>1635979</v>
      </c>
      <c r="J23" s="14">
        <f t="shared" si="7"/>
        <v>0</v>
      </c>
      <c r="K23" s="14">
        <f t="shared" si="7"/>
        <v>0</v>
      </c>
      <c r="L23" s="14">
        <f t="shared" si="7"/>
        <v>0</v>
      </c>
      <c r="M23" s="14">
        <f t="shared" si="7"/>
        <v>0</v>
      </c>
      <c r="N23" s="14">
        <f t="shared" si="1"/>
        <v>7471893</v>
      </c>
      <c r="O23" s="35">
        <f t="shared" si="2"/>
        <v>5530.6387860843815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60" t="s">
        <v>36</v>
      </c>
      <c r="M25" s="160"/>
      <c r="N25" s="160"/>
      <c r="O25" s="39">
        <v>1351</v>
      </c>
    </row>
    <row r="26" spans="1:119">
      <c r="A26" s="161"/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  <row r="27" spans="1:119" ht="15.75" customHeight="1" thickBot="1">
      <c r="A27" s="162" t="s">
        <v>43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2"/>
    </row>
  </sheetData>
  <mergeCells count="10">
    <mergeCell ref="A27:O27"/>
    <mergeCell ref="A26:O26"/>
    <mergeCell ref="L25:N25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708696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708696</v>
      </c>
      <c r="O5" s="30">
        <f t="shared" ref="O5:O27" si="2">(N5/O$29)</f>
        <v>526.52005943536403</v>
      </c>
      <c r="P5" s="6"/>
    </row>
    <row r="6" spans="1:133">
      <c r="A6" s="12"/>
      <c r="B6" s="42">
        <v>511</v>
      </c>
      <c r="C6" s="19" t="s">
        <v>39</v>
      </c>
      <c r="D6" s="43">
        <v>34898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34898</v>
      </c>
      <c r="O6" s="44">
        <f t="shared" si="2"/>
        <v>25.927191679049034</v>
      </c>
      <c r="P6" s="9"/>
    </row>
    <row r="7" spans="1:133">
      <c r="A7" s="12"/>
      <c r="B7" s="42">
        <v>512</v>
      </c>
      <c r="C7" s="19" t="s">
        <v>19</v>
      </c>
      <c r="D7" s="43">
        <v>265646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265646</v>
      </c>
      <c r="O7" s="44">
        <f t="shared" si="2"/>
        <v>197.35958395245171</v>
      </c>
      <c r="P7" s="9"/>
    </row>
    <row r="8" spans="1:133">
      <c r="A8" s="12"/>
      <c r="B8" s="42">
        <v>513</v>
      </c>
      <c r="C8" s="19" t="s">
        <v>20</v>
      </c>
      <c r="D8" s="43">
        <v>330693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330693</v>
      </c>
      <c r="O8" s="44">
        <f t="shared" si="2"/>
        <v>245.68573551263</v>
      </c>
      <c r="P8" s="9"/>
    </row>
    <row r="9" spans="1:133">
      <c r="A9" s="12"/>
      <c r="B9" s="42">
        <v>514</v>
      </c>
      <c r="C9" s="19" t="s">
        <v>21</v>
      </c>
      <c r="D9" s="43">
        <v>59854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59854</v>
      </c>
      <c r="O9" s="44">
        <f t="shared" si="2"/>
        <v>44.468053491827639</v>
      </c>
      <c r="P9" s="9"/>
    </row>
    <row r="10" spans="1:133">
      <c r="A10" s="12"/>
      <c r="B10" s="42">
        <v>519</v>
      </c>
      <c r="C10" s="19" t="s">
        <v>22</v>
      </c>
      <c r="D10" s="43">
        <v>17605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17605</v>
      </c>
      <c r="O10" s="44">
        <f t="shared" si="2"/>
        <v>13.079494799405646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SUM(D12:D13)</f>
        <v>432968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432968</v>
      </c>
      <c r="O11" s="41">
        <f t="shared" si="2"/>
        <v>321.6701337295691</v>
      </c>
      <c r="P11" s="10"/>
    </row>
    <row r="12" spans="1:133">
      <c r="A12" s="12"/>
      <c r="B12" s="42">
        <v>521</v>
      </c>
      <c r="C12" s="19" t="s">
        <v>24</v>
      </c>
      <c r="D12" s="43">
        <v>394685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394685</v>
      </c>
      <c r="O12" s="44">
        <f t="shared" si="2"/>
        <v>293.22808320950963</v>
      </c>
      <c r="P12" s="9"/>
    </row>
    <row r="13" spans="1:133">
      <c r="A13" s="12"/>
      <c r="B13" s="42">
        <v>522</v>
      </c>
      <c r="C13" s="19" t="s">
        <v>25</v>
      </c>
      <c r="D13" s="43">
        <v>38283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38283</v>
      </c>
      <c r="O13" s="44">
        <f t="shared" si="2"/>
        <v>28.442050520059436</v>
      </c>
      <c r="P13" s="9"/>
    </row>
    <row r="14" spans="1:133" ht="15.75">
      <c r="A14" s="26" t="s">
        <v>26</v>
      </c>
      <c r="B14" s="27"/>
      <c r="C14" s="28"/>
      <c r="D14" s="29">
        <f t="shared" ref="D14:M14" si="4">SUM(D15:D18)</f>
        <v>88063</v>
      </c>
      <c r="E14" s="29">
        <f t="shared" si="4"/>
        <v>0</v>
      </c>
      <c r="F14" s="29">
        <f t="shared" si="4"/>
        <v>0</v>
      </c>
      <c r="G14" s="29">
        <f t="shared" si="4"/>
        <v>886494</v>
      </c>
      <c r="H14" s="29">
        <f t="shared" si="4"/>
        <v>0</v>
      </c>
      <c r="I14" s="29">
        <f t="shared" si="4"/>
        <v>1721380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2695937</v>
      </c>
      <c r="O14" s="41">
        <f t="shared" si="2"/>
        <v>2002.9249628528976</v>
      </c>
      <c r="P14" s="10"/>
    </row>
    <row r="15" spans="1:133">
      <c r="A15" s="12"/>
      <c r="B15" s="42">
        <v>533</v>
      </c>
      <c r="C15" s="19" t="s">
        <v>27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965769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965769</v>
      </c>
      <c r="O15" s="44">
        <f t="shared" si="2"/>
        <v>717.51040118870731</v>
      </c>
      <c r="P15" s="9"/>
    </row>
    <row r="16" spans="1:133">
      <c r="A16" s="12"/>
      <c r="B16" s="42">
        <v>535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755611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755611</v>
      </c>
      <c r="O16" s="44">
        <f t="shared" si="2"/>
        <v>561.37518573551267</v>
      </c>
      <c r="P16" s="9"/>
    </row>
    <row r="17" spans="1:119">
      <c r="A17" s="12"/>
      <c r="B17" s="42">
        <v>536</v>
      </c>
      <c r="C17" s="19" t="s">
        <v>47</v>
      </c>
      <c r="D17" s="43">
        <v>2448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2448</v>
      </c>
      <c r="O17" s="44">
        <f t="shared" si="2"/>
        <v>1.8187221396731055</v>
      </c>
      <c r="P17" s="9"/>
    </row>
    <row r="18" spans="1:119">
      <c r="A18" s="12"/>
      <c r="B18" s="42">
        <v>539</v>
      </c>
      <c r="C18" s="19" t="s">
        <v>29</v>
      </c>
      <c r="D18" s="43">
        <v>85615</v>
      </c>
      <c r="E18" s="43">
        <v>0</v>
      </c>
      <c r="F18" s="43">
        <v>0</v>
      </c>
      <c r="G18" s="43">
        <v>886494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972109</v>
      </c>
      <c r="O18" s="44">
        <f t="shared" si="2"/>
        <v>722.22065378900447</v>
      </c>
      <c r="P18" s="9"/>
    </row>
    <row r="19" spans="1:119" ht="15.75">
      <c r="A19" s="26" t="s">
        <v>30</v>
      </c>
      <c r="B19" s="27"/>
      <c r="C19" s="28"/>
      <c r="D19" s="29">
        <f t="shared" ref="D19:M19" si="5">SUM(D20:D21)</f>
        <v>181743</v>
      </c>
      <c r="E19" s="29">
        <f t="shared" si="5"/>
        <v>158037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36301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376081</v>
      </c>
      <c r="O19" s="41">
        <f t="shared" si="2"/>
        <v>279.40638930163448</v>
      </c>
      <c r="P19" s="10"/>
    </row>
    <row r="20" spans="1:119">
      <c r="A20" s="12"/>
      <c r="B20" s="42">
        <v>541</v>
      </c>
      <c r="C20" s="19" t="s">
        <v>31</v>
      </c>
      <c r="D20" s="43">
        <v>181743</v>
      </c>
      <c r="E20" s="43">
        <v>158037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339780</v>
      </c>
      <c r="O20" s="44">
        <f t="shared" si="2"/>
        <v>252.43684992570579</v>
      </c>
      <c r="P20" s="9"/>
    </row>
    <row r="21" spans="1:119">
      <c r="A21" s="12"/>
      <c r="B21" s="42">
        <v>542</v>
      </c>
      <c r="C21" s="19" t="s">
        <v>32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36301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36301</v>
      </c>
      <c r="O21" s="44">
        <f t="shared" si="2"/>
        <v>26.969539375928676</v>
      </c>
      <c r="P21" s="9"/>
    </row>
    <row r="22" spans="1:119" ht="15.75">
      <c r="A22" s="26" t="s">
        <v>33</v>
      </c>
      <c r="B22" s="27"/>
      <c r="C22" s="28"/>
      <c r="D22" s="29">
        <f t="shared" ref="D22:M22" si="6">SUM(D23:D24)</f>
        <v>551893</v>
      </c>
      <c r="E22" s="29">
        <f t="shared" si="6"/>
        <v>560666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1112559</v>
      </c>
      <c r="O22" s="41">
        <f t="shared" si="2"/>
        <v>826.56686478454685</v>
      </c>
      <c r="P22" s="9"/>
    </row>
    <row r="23" spans="1:119">
      <c r="A23" s="12"/>
      <c r="B23" s="42">
        <v>572</v>
      </c>
      <c r="C23" s="19" t="s">
        <v>34</v>
      </c>
      <c r="D23" s="43">
        <v>28668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28668</v>
      </c>
      <c r="O23" s="44">
        <f t="shared" si="2"/>
        <v>21.298662704309063</v>
      </c>
      <c r="P23" s="9"/>
    </row>
    <row r="24" spans="1:119">
      <c r="A24" s="12"/>
      <c r="B24" s="42">
        <v>579</v>
      </c>
      <c r="C24" s="19" t="s">
        <v>35</v>
      </c>
      <c r="D24" s="43">
        <v>523225</v>
      </c>
      <c r="E24" s="43">
        <v>560666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1083891</v>
      </c>
      <c r="O24" s="44">
        <f t="shared" si="2"/>
        <v>805.26820208023776</v>
      </c>
      <c r="P24" s="9"/>
    </row>
    <row r="25" spans="1:119" ht="15.75">
      <c r="A25" s="26" t="s">
        <v>50</v>
      </c>
      <c r="B25" s="27"/>
      <c r="C25" s="28"/>
      <c r="D25" s="29">
        <f t="shared" ref="D25:M25" si="7">SUM(D26:D26)</f>
        <v>1202656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82652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1285308</v>
      </c>
      <c r="O25" s="41">
        <f t="shared" si="2"/>
        <v>954.90936106983656</v>
      </c>
      <c r="P25" s="9"/>
    </row>
    <row r="26" spans="1:119" ht="15.75" thickBot="1">
      <c r="A26" s="12"/>
      <c r="B26" s="42">
        <v>581</v>
      </c>
      <c r="C26" s="19" t="s">
        <v>51</v>
      </c>
      <c r="D26" s="43">
        <v>1202656</v>
      </c>
      <c r="E26" s="43">
        <v>0</v>
      </c>
      <c r="F26" s="43">
        <v>0</v>
      </c>
      <c r="G26" s="43">
        <v>0</v>
      </c>
      <c r="H26" s="43">
        <v>0</v>
      </c>
      <c r="I26" s="43">
        <v>82652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1285308</v>
      </c>
      <c r="O26" s="44">
        <f t="shared" si="2"/>
        <v>954.90936106983656</v>
      </c>
      <c r="P26" s="9"/>
    </row>
    <row r="27" spans="1:119" ht="16.5" thickBot="1">
      <c r="A27" s="13" t="s">
        <v>10</v>
      </c>
      <c r="B27" s="21"/>
      <c r="C27" s="20"/>
      <c r="D27" s="14">
        <f>SUM(D5,D11,D14,D19,D22,D25)</f>
        <v>3166019</v>
      </c>
      <c r="E27" s="14">
        <f t="shared" ref="E27:M27" si="8">SUM(E5,E11,E14,E19,E22,E25)</f>
        <v>718703</v>
      </c>
      <c r="F27" s="14">
        <f t="shared" si="8"/>
        <v>0</v>
      </c>
      <c r="G27" s="14">
        <f t="shared" si="8"/>
        <v>886494</v>
      </c>
      <c r="H27" s="14">
        <f t="shared" si="8"/>
        <v>0</v>
      </c>
      <c r="I27" s="14">
        <f t="shared" si="8"/>
        <v>1840333</v>
      </c>
      <c r="J27" s="14">
        <f t="shared" si="8"/>
        <v>0</v>
      </c>
      <c r="K27" s="14">
        <f t="shared" si="8"/>
        <v>0</v>
      </c>
      <c r="L27" s="14">
        <f t="shared" si="8"/>
        <v>0</v>
      </c>
      <c r="M27" s="14">
        <f t="shared" si="8"/>
        <v>0</v>
      </c>
      <c r="N27" s="14">
        <f t="shared" si="1"/>
        <v>6611549</v>
      </c>
      <c r="O27" s="35">
        <f t="shared" si="2"/>
        <v>4911.9977711738484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60" t="s">
        <v>52</v>
      </c>
      <c r="M29" s="160"/>
      <c r="N29" s="160"/>
      <c r="O29" s="39">
        <v>1346</v>
      </c>
    </row>
    <row r="30" spans="1:119">
      <c r="A30" s="161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9"/>
    </row>
    <row r="31" spans="1:119" ht="15.75" customHeight="1" thickBot="1">
      <c r="A31" s="162" t="s">
        <v>43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61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466139</v>
      </c>
      <c r="E5" s="24">
        <f t="shared" si="0"/>
        <v>0</v>
      </c>
      <c r="F5" s="24">
        <f t="shared" si="0"/>
        <v>0</v>
      </c>
      <c r="G5" s="24">
        <f t="shared" si="0"/>
        <v>578452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1044591</v>
      </c>
      <c r="O5" s="30">
        <f t="shared" ref="O5:O26" si="2">(N5/O$28)</f>
        <v>788.96601208459219</v>
      </c>
      <c r="P5" s="6"/>
    </row>
    <row r="6" spans="1:133">
      <c r="A6" s="12"/>
      <c r="B6" s="42">
        <v>511</v>
      </c>
      <c r="C6" s="19" t="s">
        <v>39</v>
      </c>
      <c r="D6" s="43">
        <v>33501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33501</v>
      </c>
      <c r="O6" s="44">
        <f t="shared" si="2"/>
        <v>25.302870090634443</v>
      </c>
      <c r="P6" s="9"/>
    </row>
    <row r="7" spans="1:133">
      <c r="A7" s="12"/>
      <c r="B7" s="42">
        <v>512</v>
      </c>
      <c r="C7" s="19" t="s">
        <v>19</v>
      </c>
      <c r="D7" s="43">
        <v>365093</v>
      </c>
      <c r="E7" s="43">
        <v>0</v>
      </c>
      <c r="F7" s="43">
        <v>0</v>
      </c>
      <c r="G7" s="43">
        <v>578452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943545</v>
      </c>
      <c r="O7" s="44">
        <f t="shared" si="2"/>
        <v>712.64728096676743</v>
      </c>
      <c r="P7" s="9"/>
    </row>
    <row r="8" spans="1:133">
      <c r="A8" s="12"/>
      <c r="B8" s="42">
        <v>513</v>
      </c>
      <c r="C8" s="19" t="s">
        <v>20</v>
      </c>
      <c r="D8" s="43">
        <v>20192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20192</v>
      </c>
      <c r="O8" s="44">
        <f t="shared" si="2"/>
        <v>15.250755287009063</v>
      </c>
      <c r="P8" s="9"/>
    </row>
    <row r="9" spans="1:133">
      <c r="A9" s="12"/>
      <c r="B9" s="42">
        <v>514</v>
      </c>
      <c r="C9" s="19" t="s">
        <v>21</v>
      </c>
      <c r="D9" s="43">
        <v>33853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33853</v>
      </c>
      <c r="O9" s="44">
        <f t="shared" si="2"/>
        <v>25.568731117824772</v>
      </c>
      <c r="P9" s="9"/>
    </row>
    <row r="10" spans="1:133">
      <c r="A10" s="12"/>
      <c r="B10" s="42">
        <v>515</v>
      </c>
      <c r="C10" s="19" t="s">
        <v>62</v>
      </c>
      <c r="D10" s="43">
        <v>13500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13500</v>
      </c>
      <c r="O10" s="44">
        <f t="shared" si="2"/>
        <v>10.196374622356496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SUM(D12:D13)</f>
        <v>522465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522465</v>
      </c>
      <c r="O11" s="41">
        <f t="shared" si="2"/>
        <v>394.61102719033232</v>
      </c>
      <c r="P11" s="10"/>
    </row>
    <row r="12" spans="1:133">
      <c r="A12" s="12"/>
      <c r="B12" s="42">
        <v>521</v>
      </c>
      <c r="C12" s="19" t="s">
        <v>24</v>
      </c>
      <c r="D12" s="43">
        <v>401543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401543</v>
      </c>
      <c r="O12" s="44">
        <f t="shared" si="2"/>
        <v>303.28021148036254</v>
      </c>
      <c r="P12" s="9"/>
    </row>
    <row r="13" spans="1:133">
      <c r="A13" s="12"/>
      <c r="B13" s="42">
        <v>522</v>
      </c>
      <c r="C13" s="19" t="s">
        <v>25</v>
      </c>
      <c r="D13" s="43">
        <v>120922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120922</v>
      </c>
      <c r="O13" s="44">
        <f t="shared" si="2"/>
        <v>91.330815709969784</v>
      </c>
      <c r="P13" s="9"/>
    </row>
    <row r="14" spans="1:133" ht="15.75">
      <c r="A14" s="26" t="s">
        <v>26</v>
      </c>
      <c r="B14" s="27"/>
      <c r="C14" s="28"/>
      <c r="D14" s="29">
        <f t="shared" ref="D14:M14" si="4">SUM(D15:D17)</f>
        <v>2905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1386444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1389349</v>
      </c>
      <c r="O14" s="41">
        <f t="shared" si="2"/>
        <v>1049.3572507552869</v>
      </c>
      <c r="P14" s="10"/>
    </row>
    <row r="15" spans="1:133">
      <c r="A15" s="12"/>
      <c r="B15" s="42">
        <v>533</v>
      </c>
      <c r="C15" s="19" t="s">
        <v>27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646177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646177</v>
      </c>
      <c r="O15" s="44">
        <f t="shared" si="2"/>
        <v>488.0490936555891</v>
      </c>
      <c r="P15" s="9"/>
    </row>
    <row r="16" spans="1:133">
      <c r="A16" s="12"/>
      <c r="B16" s="42">
        <v>535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740267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740267</v>
      </c>
      <c r="O16" s="44">
        <f t="shared" si="2"/>
        <v>559.11404833836855</v>
      </c>
      <c r="P16" s="9"/>
    </row>
    <row r="17" spans="1:119">
      <c r="A17" s="12"/>
      <c r="B17" s="42">
        <v>536</v>
      </c>
      <c r="C17" s="19" t="s">
        <v>47</v>
      </c>
      <c r="D17" s="43">
        <v>2905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2905</v>
      </c>
      <c r="O17" s="44">
        <f t="shared" si="2"/>
        <v>2.1941087613293053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SUM(D19:D20)</f>
        <v>403146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21459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424605</v>
      </c>
      <c r="O18" s="41">
        <f t="shared" si="2"/>
        <v>320.69864048338371</v>
      </c>
      <c r="P18" s="10"/>
    </row>
    <row r="19" spans="1:119">
      <c r="A19" s="12"/>
      <c r="B19" s="42">
        <v>541</v>
      </c>
      <c r="C19" s="19" t="s">
        <v>31</v>
      </c>
      <c r="D19" s="43">
        <v>403146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403146</v>
      </c>
      <c r="O19" s="44">
        <f t="shared" si="2"/>
        <v>304.49093655589127</v>
      </c>
      <c r="P19" s="9"/>
    </row>
    <row r="20" spans="1:119">
      <c r="A20" s="12"/>
      <c r="B20" s="42">
        <v>542</v>
      </c>
      <c r="C20" s="19" t="s">
        <v>32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21459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21459</v>
      </c>
      <c r="O20" s="44">
        <f t="shared" si="2"/>
        <v>16.207703927492446</v>
      </c>
      <c r="P20" s="9"/>
    </row>
    <row r="21" spans="1:119" ht="15.75">
      <c r="A21" s="26" t="s">
        <v>33</v>
      </c>
      <c r="B21" s="27"/>
      <c r="C21" s="28"/>
      <c r="D21" s="29">
        <f t="shared" ref="D21:M21" si="6">SUM(D22:D23)</f>
        <v>609921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609921</v>
      </c>
      <c r="O21" s="41">
        <f t="shared" si="2"/>
        <v>460.66540785498489</v>
      </c>
      <c r="P21" s="9"/>
    </row>
    <row r="22" spans="1:119">
      <c r="A22" s="12"/>
      <c r="B22" s="42">
        <v>572</v>
      </c>
      <c r="C22" s="19" t="s">
        <v>34</v>
      </c>
      <c r="D22" s="43">
        <v>438890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438890</v>
      </c>
      <c r="O22" s="44">
        <f t="shared" si="2"/>
        <v>331.48791540785498</v>
      </c>
      <c r="P22" s="9"/>
    </row>
    <row r="23" spans="1:119">
      <c r="A23" s="12"/>
      <c r="B23" s="42">
        <v>579</v>
      </c>
      <c r="C23" s="19" t="s">
        <v>35</v>
      </c>
      <c r="D23" s="43">
        <v>171031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171031</v>
      </c>
      <c r="O23" s="44">
        <f t="shared" si="2"/>
        <v>129.17749244712991</v>
      </c>
      <c r="P23" s="9"/>
    </row>
    <row r="24" spans="1:119" ht="15.75">
      <c r="A24" s="26" t="s">
        <v>50</v>
      </c>
      <c r="B24" s="27"/>
      <c r="C24" s="28"/>
      <c r="D24" s="29">
        <f t="shared" ref="D24:M24" si="7">SUM(D25:D25)</f>
        <v>105184</v>
      </c>
      <c r="E24" s="29">
        <f t="shared" si="7"/>
        <v>0</v>
      </c>
      <c r="F24" s="29">
        <f t="shared" si="7"/>
        <v>0</v>
      </c>
      <c r="G24" s="29">
        <f t="shared" si="7"/>
        <v>96668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201852</v>
      </c>
      <c r="O24" s="41">
        <f t="shared" si="2"/>
        <v>152.45619335347433</v>
      </c>
      <c r="P24" s="9"/>
    </row>
    <row r="25" spans="1:119" ht="15.75" thickBot="1">
      <c r="A25" s="12"/>
      <c r="B25" s="42">
        <v>581</v>
      </c>
      <c r="C25" s="19" t="s">
        <v>51</v>
      </c>
      <c r="D25" s="43">
        <v>105184</v>
      </c>
      <c r="E25" s="43">
        <v>0</v>
      </c>
      <c r="F25" s="43">
        <v>0</v>
      </c>
      <c r="G25" s="43">
        <v>96668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201852</v>
      </c>
      <c r="O25" s="44">
        <f t="shared" si="2"/>
        <v>152.45619335347433</v>
      </c>
      <c r="P25" s="9"/>
    </row>
    <row r="26" spans="1:119" ht="16.5" thickBot="1">
      <c r="A26" s="13" t="s">
        <v>10</v>
      </c>
      <c r="B26" s="21"/>
      <c r="C26" s="20"/>
      <c r="D26" s="14">
        <f>SUM(D5,D11,D14,D18,D21,D24)</f>
        <v>2109760</v>
      </c>
      <c r="E26" s="14">
        <f t="shared" ref="E26:M26" si="8">SUM(E5,E11,E14,E18,E21,E24)</f>
        <v>0</v>
      </c>
      <c r="F26" s="14">
        <f t="shared" si="8"/>
        <v>0</v>
      </c>
      <c r="G26" s="14">
        <f t="shared" si="8"/>
        <v>675120</v>
      </c>
      <c r="H26" s="14">
        <f t="shared" si="8"/>
        <v>0</v>
      </c>
      <c r="I26" s="14">
        <f t="shared" si="8"/>
        <v>1407903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1"/>
        <v>4192783</v>
      </c>
      <c r="O26" s="35">
        <f t="shared" si="2"/>
        <v>3166.7545317220543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60" t="s">
        <v>63</v>
      </c>
      <c r="M28" s="160"/>
      <c r="N28" s="160"/>
      <c r="O28" s="39">
        <v>1324</v>
      </c>
    </row>
    <row r="29" spans="1:119">
      <c r="A29" s="161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  <row r="30" spans="1:119" ht="15.75" customHeight="1" thickBot="1">
      <c r="A30" s="162" t="s">
        <v>43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2024-11-13T03:10:48Z</cp:lastPrinted>
  <dcterms:created xsi:type="dcterms:W3CDTF">2000-08-31T21:26:31Z</dcterms:created>
  <dcterms:modified xsi:type="dcterms:W3CDTF">2024-11-14T19:00:17Z</dcterms:modified>
</cp:coreProperties>
</file>