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0" documentId="11_C91682A89984B0C0E3C523188A72953E7309B44F" xr6:coauthVersionLast="47" xr6:coauthVersionMax="47" xr10:uidLastSave="{60093B10-2B43-4A9E-98FB-81D74497414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'2008'!$A$1:$O$90</definedName>
    <definedName name="_xlnm.Print_Area" localSheetId="14">'2009'!$A$1:$O$89</definedName>
    <definedName name="_xlnm.Print_Area" localSheetId="13">'2010'!$A$1:$O$87</definedName>
    <definedName name="_xlnm.Print_Area" localSheetId="12">'2011'!$A$1:$O$90</definedName>
    <definedName name="_xlnm.Print_Area" localSheetId="11">'2012'!$A$1:$O$91</definedName>
    <definedName name="_xlnm.Print_Area" localSheetId="10">'2013'!$A$1:$O$86</definedName>
    <definedName name="_xlnm.Print_Area" localSheetId="9">'2014'!$A$1:$O$86</definedName>
    <definedName name="_xlnm.Print_Area" localSheetId="8">'2015'!$A$1:$O$88</definedName>
    <definedName name="_xlnm.Print_Area" localSheetId="7">'2016'!$A$1:$O$87</definedName>
    <definedName name="_xlnm.Print_Area" localSheetId="6">'2017'!$A$1:$O$85</definedName>
    <definedName name="_xlnm.Print_Area" localSheetId="5">'2018'!$A$1:$O$87</definedName>
    <definedName name="_xlnm.Print_Area" localSheetId="4">'2019'!$A$1:$O$89</definedName>
    <definedName name="_xlnm.Print_Area" localSheetId="3">'2020'!$A$1:$O$89</definedName>
    <definedName name="_xlnm.Print_Area" localSheetId="2">'2021'!$A$1:$P$88</definedName>
    <definedName name="_xlnm.Print_Area" localSheetId="1">'2022'!$A$1:$P$86</definedName>
    <definedName name="_xlnm.Print_Area" localSheetId="0">'2023'!$A$1:$P$94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48" l="1"/>
  <c r="P89" i="48" s="1"/>
  <c r="O88" i="48"/>
  <c r="P88" i="48" s="1"/>
  <c r="O87" i="48"/>
  <c r="P87" i="48" s="1"/>
  <c r="O86" i="48"/>
  <c r="P86" i="48" s="1"/>
  <c r="O85" i="48"/>
  <c r="P85" i="48" s="1"/>
  <c r="N84" i="48"/>
  <c r="M84" i="48"/>
  <c r="L84" i="48"/>
  <c r="K84" i="48"/>
  <c r="J84" i="48"/>
  <c r="I84" i="48"/>
  <c r="H84" i="48"/>
  <c r="G84" i="48"/>
  <c r="F84" i="48"/>
  <c r="E84" i="48"/>
  <c r="D84" i="48"/>
  <c r="O83" i="48"/>
  <c r="P83" i="48" s="1"/>
  <c r="O82" i="48"/>
  <c r="P82" i="48" s="1"/>
  <c r="O81" i="48"/>
  <c r="P81" i="48" s="1"/>
  <c r="O80" i="48"/>
  <c r="P80" i="48" s="1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N70" i="48"/>
  <c r="M70" i="48"/>
  <c r="L70" i="48"/>
  <c r="K70" i="48"/>
  <c r="J70" i="48"/>
  <c r="I70" i="48"/>
  <c r="H70" i="48"/>
  <c r="G70" i="48"/>
  <c r="F70" i="48"/>
  <c r="E70" i="48"/>
  <c r="D70" i="48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1" i="47"/>
  <c r="P81" i="47" s="1"/>
  <c r="O80" i="47"/>
  <c r="P80" i="47" s="1"/>
  <c r="O79" i="47"/>
  <c r="P79" i="47" s="1"/>
  <c r="O78" i="47"/>
  <c r="P78" i="47" s="1"/>
  <c r="O77" i="47"/>
  <c r="P77" i="47" s="1"/>
  <c r="N76" i="47"/>
  <c r="M76" i="47"/>
  <c r="L76" i="47"/>
  <c r="K76" i="47"/>
  <c r="J76" i="47"/>
  <c r="I76" i="47"/>
  <c r="H76" i="47"/>
  <c r="G76" i="47"/>
  <c r="F76" i="47"/>
  <c r="E76" i="47"/>
  <c r="D76" i="47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N66" i="47"/>
  <c r="M66" i="47"/>
  <c r="L66" i="47"/>
  <c r="K66" i="47"/>
  <c r="J66" i="47"/>
  <c r="I66" i="47"/>
  <c r="H66" i="47"/>
  <c r="G66" i="47"/>
  <c r="F66" i="47"/>
  <c r="E66" i="47"/>
  <c r="D66" i="47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3" i="48" l="1"/>
  <c r="P73" i="48" s="1"/>
  <c r="O70" i="48"/>
  <c r="P70" i="48" s="1"/>
  <c r="E90" i="48"/>
  <c r="D90" i="48"/>
  <c r="O5" i="48"/>
  <c r="P5" i="48" s="1"/>
  <c r="F90" i="48"/>
  <c r="G90" i="48"/>
  <c r="H90" i="48"/>
  <c r="I90" i="48"/>
  <c r="J90" i="48"/>
  <c r="K90" i="48"/>
  <c r="O13" i="48"/>
  <c r="P13" i="48" s="1"/>
  <c r="O53" i="48"/>
  <c r="P53" i="48" s="1"/>
  <c r="L90" i="48"/>
  <c r="O28" i="48"/>
  <c r="P28" i="48" s="1"/>
  <c r="M90" i="48"/>
  <c r="N90" i="48"/>
  <c r="O84" i="48"/>
  <c r="P84" i="48" s="1"/>
  <c r="O63" i="47"/>
  <c r="P63" i="47" s="1"/>
  <c r="O76" i="47"/>
  <c r="P76" i="47" s="1"/>
  <c r="O66" i="47"/>
  <c r="P66" i="47" s="1"/>
  <c r="O48" i="47"/>
  <c r="P48" i="47" s="1"/>
  <c r="K82" i="47"/>
  <c r="L82" i="47"/>
  <c r="O24" i="47"/>
  <c r="P24" i="47" s="1"/>
  <c r="D82" i="47"/>
  <c r="G82" i="47"/>
  <c r="M82" i="47"/>
  <c r="H82" i="47"/>
  <c r="J82" i="47"/>
  <c r="O11" i="47"/>
  <c r="P11" i="47" s="1"/>
  <c r="N82" i="47"/>
  <c r="F82" i="47"/>
  <c r="I82" i="47"/>
  <c r="E82" i="47"/>
  <c r="O5" i="47"/>
  <c r="P5" i="47" s="1"/>
  <c r="O83" i="46"/>
  <c r="P83" i="46" s="1"/>
  <c r="O82" i="46"/>
  <c r="P82" i="46" s="1"/>
  <c r="O81" i="46"/>
  <c r="P81" i="46" s="1"/>
  <c r="O80" i="46"/>
  <c r="P80" i="46" s="1"/>
  <c r="N79" i="46"/>
  <c r="M79" i="46"/>
  <c r="L79" i="46"/>
  <c r="K79" i="46"/>
  <c r="J79" i="46"/>
  <c r="I79" i="46"/>
  <c r="H79" i="46"/>
  <c r="G79" i="46"/>
  <c r="F79" i="46"/>
  <c r="E79" i="46"/>
  <c r="D79" i="46"/>
  <c r="O78" i="46"/>
  <c r="P78" i="46" s="1"/>
  <c r="O77" i="46"/>
  <c r="P77" i="46" s="1"/>
  <c r="O76" i="46"/>
  <c r="P76" i="46"/>
  <c r="O75" i="46"/>
  <c r="P75" i="46" s="1"/>
  <c r="O74" i="46"/>
  <c r="P74" i="46" s="1"/>
  <c r="O73" i="46"/>
  <c r="P73" i="46" s="1"/>
  <c r="O72" i="46"/>
  <c r="P72" i="46" s="1"/>
  <c r="O71" i="46"/>
  <c r="P71" i="46" s="1"/>
  <c r="O70" i="46"/>
  <c r="P70" i="46" s="1"/>
  <c r="N69" i="46"/>
  <c r="M69" i="46"/>
  <c r="L69" i="46"/>
  <c r="K69" i="46"/>
  <c r="J69" i="46"/>
  <c r="I69" i="46"/>
  <c r="H69" i="46"/>
  <c r="G69" i="46"/>
  <c r="F69" i="46"/>
  <c r="E69" i="46"/>
  <c r="D69" i="46"/>
  <c r="O68" i="46"/>
  <c r="P68" i="46"/>
  <c r="O67" i="46"/>
  <c r="P67" i="46"/>
  <c r="N66" i="46"/>
  <c r="M66" i="46"/>
  <c r="L66" i="46"/>
  <c r="K66" i="46"/>
  <c r="J66" i="46"/>
  <c r="I66" i="46"/>
  <c r="H66" i="46"/>
  <c r="G66" i="46"/>
  <c r="F66" i="46"/>
  <c r="E66" i="46"/>
  <c r="D66" i="46"/>
  <c r="D84" i="46" s="1"/>
  <c r="O65" i="46"/>
  <c r="P65" i="46" s="1"/>
  <c r="O64" i="46"/>
  <c r="P64" i="46" s="1"/>
  <c r="O63" i="46"/>
  <c r="P63" i="46" s="1"/>
  <c r="O62" i="46"/>
  <c r="P62" i="46" s="1"/>
  <c r="O61" i="46"/>
  <c r="P61" i="46"/>
  <c r="O60" i="46"/>
  <c r="P60" i="46" s="1"/>
  <c r="O59" i="46"/>
  <c r="P59" i="46" s="1"/>
  <c r="O58" i="46"/>
  <c r="P58" i="46" s="1"/>
  <c r="O57" i="46"/>
  <c r="P57" i="46" s="1"/>
  <c r="O56" i="46"/>
  <c r="P56" i="46" s="1"/>
  <c r="O55" i="46"/>
  <c r="P55" i="46"/>
  <c r="O54" i="46"/>
  <c r="P54" i="46" s="1"/>
  <c r="O53" i="46"/>
  <c r="P53" i="46" s="1"/>
  <c r="O52" i="46"/>
  <c r="P52" i="46" s="1"/>
  <c r="O51" i="46"/>
  <c r="P51" i="46" s="1"/>
  <c r="O50" i="46"/>
  <c r="P50" i="46" s="1"/>
  <c r="N49" i="46"/>
  <c r="M49" i="46"/>
  <c r="L49" i="46"/>
  <c r="L84" i="46" s="1"/>
  <c r="K49" i="46"/>
  <c r="J49" i="46"/>
  <c r="I49" i="46"/>
  <c r="H49" i="46"/>
  <c r="G49" i="46"/>
  <c r="O49" i="46" s="1"/>
  <c r="P49" i="46" s="1"/>
  <c r="F49" i="46"/>
  <c r="E49" i="46"/>
  <c r="D49" i="46"/>
  <c r="O48" i="46"/>
  <c r="P48" i="46" s="1"/>
  <c r="O47" i="46"/>
  <c r="P47" i="46" s="1"/>
  <c r="O46" i="46"/>
  <c r="P46" i="46"/>
  <c r="O45" i="46"/>
  <c r="P45" i="46" s="1"/>
  <c r="O44" i="46"/>
  <c r="P44" i="46" s="1"/>
  <c r="O43" i="46"/>
  <c r="P43" i="46" s="1"/>
  <c r="O42" i="46"/>
  <c r="P42" i="46" s="1"/>
  <c r="O41" i="46"/>
  <c r="P41" i="46"/>
  <c r="O40" i="46"/>
  <c r="P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 s="1"/>
  <c r="O22" i="46"/>
  <c r="P22" i="46"/>
  <c r="O21" i="46"/>
  <c r="P21" i="46" s="1"/>
  <c r="O20" i="46"/>
  <c r="P20" i="46" s="1"/>
  <c r="O19" i="46"/>
  <c r="P19" i="46" s="1"/>
  <c r="O18" i="46"/>
  <c r="P18" i="46" s="1"/>
  <c r="O17" i="46"/>
  <c r="P17" i="46" s="1"/>
  <c r="O16" i="46"/>
  <c r="P16" i="46"/>
  <c r="O15" i="46"/>
  <c r="P15" i="46" s="1"/>
  <c r="O14" i="46"/>
  <c r="P14" i="46" s="1"/>
  <c r="O13" i="46"/>
  <c r="P13" i="46" s="1"/>
  <c r="N12" i="46"/>
  <c r="M12" i="46"/>
  <c r="L12" i="46"/>
  <c r="K12" i="46"/>
  <c r="J12" i="46"/>
  <c r="I12" i="46"/>
  <c r="H12" i="46"/>
  <c r="G12" i="46"/>
  <c r="F12" i="46"/>
  <c r="E12" i="46"/>
  <c r="D12" i="46"/>
  <c r="O11" i="46"/>
  <c r="P11" i="46" s="1"/>
  <c r="O10" i="46"/>
  <c r="P10" i="46" s="1"/>
  <c r="O9" i="46"/>
  <c r="P9" i="46"/>
  <c r="O8" i="46"/>
  <c r="P8" i="46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84" i="45"/>
  <c r="O84" i="45" s="1"/>
  <c r="N83" i="45"/>
  <c r="O83" i="45" s="1"/>
  <c r="N82" i="45"/>
  <c r="O82" i="45" s="1"/>
  <c r="N81" i="45"/>
  <c r="O81" i="45"/>
  <c r="M80" i="45"/>
  <c r="L80" i="45"/>
  <c r="K80" i="45"/>
  <c r="N80" i="45" s="1"/>
  <c r="O80" i="45" s="1"/>
  <c r="J80" i="45"/>
  <c r="I80" i="45"/>
  <c r="H80" i="45"/>
  <c r="G80" i="45"/>
  <c r="F80" i="45"/>
  <c r="E80" i="45"/>
  <c r="D80" i="45"/>
  <c r="N79" i="45"/>
  <c r="O79" i="45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/>
  <c r="N72" i="45"/>
  <c r="O72" i="45" s="1"/>
  <c r="N71" i="45"/>
  <c r="O71" i="45" s="1"/>
  <c r="N70" i="45"/>
  <c r="O70" i="45" s="1"/>
  <c r="M69" i="45"/>
  <c r="L69" i="45"/>
  <c r="K69" i="45"/>
  <c r="J69" i="45"/>
  <c r="I69" i="45"/>
  <c r="H69" i="45"/>
  <c r="G69" i="45"/>
  <c r="F69" i="45"/>
  <c r="E69" i="45"/>
  <c r="D69" i="45"/>
  <c r="N68" i="45"/>
  <c r="O68" i="45" s="1"/>
  <c r="N67" i="45"/>
  <c r="O67" i="45" s="1"/>
  <c r="M66" i="45"/>
  <c r="L66" i="45"/>
  <c r="K66" i="45"/>
  <c r="J66" i="45"/>
  <c r="I66" i="45"/>
  <c r="H66" i="45"/>
  <c r="G66" i="45"/>
  <c r="F66" i="45"/>
  <c r="E66" i="45"/>
  <c r="D66" i="45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M50" i="45"/>
  <c r="N50" i="45" s="1"/>
  <c r="O50" i="45" s="1"/>
  <c r="L50" i="45"/>
  <c r="K50" i="45"/>
  <c r="J50" i="45"/>
  <c r="I50" i="45"/>
  <c r="H50" i="45"/>
  <c r="G50" i="45"/>
  <c r="F50" i="45"/>
  <c r="E50" i="45"/>
  <c r="D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M25" i="45"/>
  <c r="M85" i="45" s="1"/>
  <c r="L25" i="45"/>
  <c r="K25" i="45"/>
  <c r="N25" i="45" s="1"/>
  <c r="O25" i="45" s="1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4" i="44"/>
  <c r="O84" i="44" s="1"/>
  <c r="N83" i="44"/>
  <c r="O83" i="44" s="1"/>
  <c r="N82" i="44"/>
  <c r="O82" i="44" s="1"/>
  <c r="N81" i="44"/>
  <c r="O81" i="44"/>
  <c r="M80" i="44"/>
  <c r="L80" i="44"/>
  <c r="K80" i="44"/>
  <c r="J80" i="44"/>
  <c r="I80" i="44"/>
  <c r="N80" i="44" s="1"/>
  <c r="O80" i="44" s="1"/>
  <c r="H80" i="44"/>
  <c r="G80" i="44"/>
  <c r="F80" i="44"/>
  <c r="E80" i="44"/>
  <c r="D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M69" i="44"/>
  <c r="L69" i="44"/>
  <c r="K69" i="44"/>
  <c r="J69" i="44"/>
  <c r="I69" i="44"/>
  <c r="N69" i="44" s="1"/>
  <c r="O69" i="44" s="1"/>
  <c r="H69" i="44"/>
  <c r="G69" i="44"/>
  <c r="F69" i="44"/>
  <c r="E69" i="44"/>
  <c r="D69" i="44"/>
  <c r="N68" i="44"/>
  <c r="O68" i="44"/>
  <c r="N67" i="44"/>
  <c r="O67" i="44"/>
  <c r="M66" i="44"/>
  <c r="L66" i="44"/>
  <c r="K66" i="44"/>
  <c r="J66" i="44"/>
  <c r="I66" i="44"/>
  <c r="H66" i="44"/>
  <c r="G66" i="44"/>
  <c r="F66" i="44"/>
  <c r="E66" i="44"/>
  <c r="D66" i="44"/>
  <c r="N65" i="44"/>
  <c r="O65" i="44"/>
  <c r="N64" i="44"/>
  <c r="O64" i="44" s="1"/>
  <c r="N63" i="44"/>
  <c r="O63" i="44"/>
  <c r="N62" i="44"/>
  <c r="O62" i="44"/>
  <c r="N61" i="44"/>
  <c r="O61" i="44"/>
  <c r="N60" i="44"/>
  <c r="O60" i="44"/>
  <c r="N59" i="44"/>
  <c r="O59" i="44" s="1"/>
  <c r="N58" i="44"/>
  <c r="O58" i="44"/>
  <c r="N57" i="44"/>
  <c r="O57" i="44" s="1"/>
  <c r="N56" i="44"/>
  <c r="O56" i="44" s="1"/>
  <c r="N55" i="44"/>
  <c r="O55" i="44"/>
  <c r="N54" i="44"/>
  <c r="O54" i="44" s="1"/>
  <c r="N53" i="44"/>
  <c r="O53" i="44"/>
  <c r="N52" i="44"/>
  <c r="O52" i="44"/>
  <c r="N51" i="44"/>
  <c r="O51" i="44"/>
  <c r="M50" i="44"/>
  <c r="L50" i="44"/>
  <c r="K50" i="44"/>
  <c r="J50" i="44"/>
  <c r="I50" i="44"/>
  <c r="H50" i="44"/>
  <c r="G50" i="44"/>
  <c r="F50" i="44"/>
  <c r="E50" i="44"/>
  <c r="N50" i="44" s="1"/>
  <c r="O50" i="44" s="1"/>
  <c r="D50" i="44"/>
  <c r="N49" i="44"/>
  <c r="O49" i="44"/>
  <c r="N48" i="44"/>
  <c r="O48" i="44" s="1"/>
  <c r="N47" i="44"/>
  <c r="O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/>
  <c r="N40" i="44"/>
  <c r="O40" i="44" s="1"/>
  <c r="N39" i="44"/>
  <c r="O39" i="44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N18" i="44"/>
  <c r="O18" i="44"/>
  <c r="N17" i="44"/>
  <c r="O17" i="44" s="1"/>
  <c r="N16" i="44"/>
  <c r="O16" i="44" s="1"/>
  <c r="N15" i="44"/>
  <c r="O15" i="44" s="1"/>
  <c r="N14" i="44"/>
  <c r="O14" i="44" s="1"/>
  <c r="N13" i="44"/>
  <c r="O13" i="44"/>
  <c r="M12" i="44"/>
  <c r="L12" i="44"/>
  <c r="K12" i="44"/>
  <c r="J12" i="44"/>
  <c r="I12" i="44"/>
  <c r="I85" i="44" s="1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H85" i="44" s="1"/>
  <c r="G5" i="44"/>
  <c r="F5" i="44"/>
  <c r="E5" i="44"/>
  <c r="N5" i="44" s="1"/>
  <c r="O5" i="44" s="1"/>
  <c r="D5" i="44"/>
  <c r="N82" i="43"/>
  <c r="O82" i="43"/>
  <c r="N81" i="43"/>
  <c r="O81" i="43" s="1"/>
  <c r="N80" i="43"/>
  <c r="O80" i="43" s="1"/>
  <c r="N79" i="43"/>
  <c r="O79" i="43" s="1"/>
  <c r="M78" i="43"/>
  <c r="L78" i="43"/>
  <c r="K78" i="43"/>
  <c r="J78" i="43"/>
  <c r="I78" i="43"/>
  <c r="H78" i="43"/>
  <c r="G78" i="43"/>
  <c r="F78" i="43"/>
  <c r="E78" i="43"/>
  <c r="D78" i="43"/>
  <c r="N78" i="43" s="1"/>
  <c r="O78" i="43" s="1"/>
  <c r="N77" i="43"/>
  <c r="O77" i="43" s="1"/>
  <c r="N76" i="43"/>
  <c r="O76" i="43" s="1"/>
  <c r="N75" i="43"/>
  <c r="O75" i="43" s="1"/>
  <c r="N74" i="43"/>
  <c r="O74" i="43"/>
  <c r="N73" i="43"/>
  <c r="O73" i="43"/>
  <c r="N72" i="43"/>
  <c r="O72" i="43" s="1"/>
  <c r="N71" i="43"/>
  <c r="O71" i="43" s="1"/>
  <c r="N70" i="43"/>
  <c r="O70" i="43" s="1"/>
  <c r="N69" i="43"/>
  <c r="O69" i="43" s="1"/>
  <c r="M68" i="43"/>
  <c r="L68" i="43"/>
  <c r="K68" i="43"/>
  <c r="J68" i="43"/>
  <c r="I68" i="43"/>
  <c r="H68" i="43"/>
  <c r="G68" i="43"/>
  <c r="F68" i="43"/>
  <c r="E68" i="43"/>
  <c r="D68" i="43"/>
  <c r="N67" i="43"/>
  <c r="O67" i="43" s="1"/>
  <c r="N66" i="43"/>
  <c r="O66" i="43" s="1"/>
  <c r="M65" i="43"/>
  <c r="L65" i="43"/>
  <c r="K65" i="43"/>
  <c r="J65" i="43"/>
  <c r="I65" i="43"/>
  <c r="N65" i="43" s="1"/>
  <c r="O65" i="43" s="1"/>
  <c r="H65" i="43"/>
  <c r="G65" i="43"/>
  <c r="F65" i="43"/>
  <c r="E65" i="43"/>
  <c r="D65" i="43"/>
  <c r="N64" i="43"/>
  <c r="O64" i="43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 s="1"/>
  <c r="M48" i="43"/>
  <c r="L48" i="43"/>
  <c r="K48" i="43"/>
  <c r="J48" i="43"/>
  <c r="I48" i="43"/>
  <c r="H48" i="43"/>
  <c r="G48" i="43"/>
  <c r="G83" i="43" s="1"/>
  <c r="F48" i="43"/>
  <c r="E48" i="43"/>
  <c r="D48" i="43"/>
  <c r="N47" i="43"/>
  <c r="O47" i="43" s="1"/>
  <c r="N46" i="43"/>
  <c r="O46" i="43" s="1"/>
  <c r="N45" i="43"/>
  <c r="O45" i="43" s="1"/>
  <c r="N44" i="43"/>
  <c r="O44" i="43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/>
  <c r="N31" i="43"/>
  <c r="O31" i="43"/>
  <c r="N30" i="43"/>
  <c r="O30" i="43" s="1"/>
  <c r="N29" i="43"/>
  <c r="O29" i="43" s="1"/>
  <c r="N28" i="43"/>
  <c r="O28" i="43" s="1"/>
  <c r="N27" i="43"/>
  <c r="O27" i="43" s="1"/>
  <c r="N26" i="43"/>
  <c r="O26" i="43"/>
  <c r="M25" i="43"/>
  <c r="L25" i="43"/>
  <c r="K25" i="43"/>
  <c r="J25" i="43"/>
  <c r="I25" i="43"/>
  <c r="H25" i="43"/>
  <c r="G25" i="43"/>
  <c r="F25" i="43"/>
  <c r="N25" i="43" s="1"/>
  <c r="O25" i="43" s="1"/>
  <c r="E25" i="43"/>
  <c r="D25" i="43"/>
  <c r="N24" i="43"/>
  <c r="O24" i="43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L83" i="43" s="1"/>
  <c r="K12" i="43"/>
  <c r="J12" i="43"/>
  <c r="I12" i="43"/>
  <c r="H12" i="43"/>
  <c r="H83" i="43" s="1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K83" i="43" s="1"/>
  <c r="J5" i="43"/>
  <c r="J83" i="43" s="1"/>
  <c r="I5" i="43"/>
  <c r="H5" i="43"/>
  <c r="G5" i="43"/>
  <c r="F5" i="43"/>
  <c r="E5" i="43"/>
  <c r="D5" i="43"/>
  <c r="N80" i="42"/>
  <c r="O80" i="42" s="1"/>
  <c r="N79" i="42"/>
  <c r="O79" i="42" s="1"/>
  <c r="N78" i="42"/>
  <c r="O78" i="42" s="1"/>
  <c r="N77" i="42"/>
  <c r="O77" i="42"/>
  <c r="M76" i="42"/>
  <c r="L76" i="42"/>
  <c r="K76" i="42"/>
  <c r="J76" i="42"/>
  <c r="I76" i="42"/>
  <c r="H76" i="42"/>
  <c r="G76" i="42"/>
  <c r="F76" i="42"/>
  <c r="E76" i="42"/>
  <c r="D76" i="42"/>
  <c r="N76" i="42" s="1"/>
  <c r="O76" i="42" s="1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 s="1"/>
  <c r="M65" i="42"/>
  <c r="L65" i="42"/>
  <c r="K65" i="42"/>
  <c r="J65" i="42"/>
  <c r="I65" i="42"/>
  <c r="H65" i="42"/>
  <c r="G65" i="42"/>
  <c r="F65" i="42"/>
  <c r="E65" i="42"/>
  <c r="N65" i="42" s="1"/>
  <c r="O65" i="42" s="1"/>
  <c r="D65" i="42"/>
  <c r="N64" i="42"/>
  <c r="O64" i="42" s="1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1" i="42"/>
  <c r="O61" i="42" s="1"/>
  <c r="N60" i="42"/>
  <c r="O60" i="42"/>
  <c r="N59" i="42"/>
  <c r="O59" i="42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M45" i="42"/>
  <c r="L45" i="42"/>
  <c r="K45" i="42"/>
  <c r="K81" i="42" s="1"/>
  <c r="J45" i="42"/>
  <c r="I45" i="42"/>
  <c r="N45" i="42" s="1"/>
  <c r="O45" i="42" s="1"/>
  <c r="H45" i="42"/>
  <c r="G45" i="42"/>
  <c r="F45" i="42"/>
  <c r="E45" i="42"/>
  <c r="D45" i="42"/>
  <c r="N44" i="42"/>
  <c r="O44" i="42" s="1"/>
  <c r="N43" i="42"/>
  <c r="O43" i="42" s="1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M81" i="42" s="1"/>
  <c r="L25" i="42"/>
  <c r="K25" i="42"/>
  <c r="J25" i="42"/>
  <c r="I25" i="42"/>
  <c r="I81" i="42" s="1"/>
  <c r="H25" i="42"/>
  <c r="G25" i="42"/>
  <c r="N25" i="42" s="1"/>
  <c r="O25" i="42" s="1"/>
  <c r="F25" i="42"/>
  <c r="E25" i="42"/>
  <c r="D25" i="42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82" i="41"/>
  <c r="O82" i="41" s="1"/>
  <c r="N81" i="41"/>
  <c r="O81" i="41"/>
  <c r="N80" i="41"/>
  <c r="O80" i="41" s="1"/>
  <c r="M79" i="41"/>
  <c r="L79" i="41"/>
  <c r="K79" i="41"/>
  <c r="J79" i="41"/>
  <c r="I79" i="41"/>
  <c r="H79" i="41"/>
  <c r="G79" i="41"/>
  <c r="F79" i="41"/>
  <c r="E79" i="41"/>
  <c r="D79" i="4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/>
  <c r="N72" i="41"/>
  <c r="O72" i="41" s="1"/>
  <c r="N71" i="41"/>
  <c r="O71" i="41"/>
  <c r="N70" i="41"/>
  <c r="O70" i="41" s="1"/>
  <c r="N69" i="41"/>
  <c r="O69" i="41" s="1"/>
  <c r="M68" i="41"/>
  <c r="L68" i="41"/>
  <c r="K68" i="41"/>
  <c r="J68" i="41"/>
  <c r="I68" i="41"/>
  <c r="H68" i="41"/>
  <c r="G68" i="41"/>
  <c r="F68" i="41"/>
  <c r="N68" i="41" s="1"/>
  <c r="O68" i="41" s="1"/>
  <c r="E68" i="41"/>
  <c r="D68" i="41"/>
  <c r="N67" i="41"/>
  <c r="O67" i="41" s="1"/>
  <c r="N66" i="41"/>
  <c r="O66" i="41" s="1"/>
  <c r="M65" i="41"/>
  <c r="L65" i="41"/>
  <c r="K65" i="41"/>
  <c r="J65" i="41"/>
  <c r="I65" i="41"/>
  <c r="H65" i="41"/>
  <c r="H83" i="41" s="1"/>
  <c r="G65" i="41"/>
  <c r="F65" i="41"/>
  <c r="E65" i="41"/>
  <c r="D65" i="4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/>
  <c r="M48" i="41"/>
  <c r="L48" i="41"/>
  <c r="K48" i="41"/>
  <c r="J48" i="41"/>
  <c r="I48" i="41"/>
  <c r="H48" i="41"/>
  <c r="G48" i="41"/>
  <c r="F48" i="41"/>
  <c r="E48" i="41"/>
  <c r="D48" i="41"/>
  <c r="N48" i="41" s="1"/>
  <c r="O48" i="41" s="1"/>
  <c r="N47" i="41"/>
  <c r="O47" i="41" s="1"/>
  <c r="N46" i="41"/>
  <c r="O46" i="41" s="1"/>
  <c r="N45" i="41"/>
  <c r="O45" i="41" s="1"/>
  <c r="N44" i="41"/>
  <c r="O44" i="41" s="1"/>
  <c r="N43" i="41"/>
  <c r="O43" i="4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/>
  <c r="N36" i="41"/>
  <c r="O36" i="41" s="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M25" i="41"/>
  <c r="L25" i="41"/>
  <c r="K25" i="41"/>
  <c r="J25" i="41"/>
  <c r="J83" i="41" s="1"/>
  <c r="I25" i="41"/>
  <c r="H25" i="41"/>
  <c r="G25" i="41"/>
  <c r="F25" i="41"/>
  <c r="E25" i="41"/>
  <c r="D25" i="41"/>
  <c r="N25" i="41" s="1"/>
  <c r="O25" i="41" s="1"/>
  <c r="N24" i="41"/>
  <c r="O24" i="41" s="1"/>
  <c r="N23" i="41"/>
  <c r="O23" i="41" s="1"/>
  <c r="N22" i="41"/>
  <c r="O22" i="41" s="1"/>
  <c r="N21" i="41"/>
  <c r="O21" i="41"/>
  <c r="N20" i="41"/>
  <c r="O20" i="41" s="1"/>
  <c r="N19" i="41"/>
  <c r="O19" i="41" s="1"/>
  <c r="N18" i="41"/>
  <c r="O18" i="41"/>
  <c r="N17" i="41"/>
  <c r="O17" i="41"/>
  <c r="N16" i="41"/>
  <c r="O16" i="41" s="1"/>
  <c r="N15" i="41"/>
  <c r="O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 s="1"/>
  <c r="N7" i="41"/>
  <c r="O7" i="41"/>
  <c r="N6" i="41"/>
  <c r="O6" i="41" s="1"/>
  <c r="M5" i="41"/>
  <c r="M83" i="41" s="1"/>
  <c r="L5" i="41"/>
  <c r="L83" i="41" s="1"/>
  <c r="K5" i="41"/>
  <c r="J5" i="41"/>
  <c r="I5" i="41"/>
  <c r="H5" i="41"/>
  <c r="G5" i="41"/>
  <c r="F5" i="41"/>
  <c r="E5" i="41"/>
  <c r="D5" i="41"/>
  <c r="N83" i="40"/>
  <c r="O83" i="40" s="1"/>
  <c r="N82" i="40"/>
  <c r="O82" i="40" s="1"/>
  <c r="N81" i="40"/>
  <c r="O81" i="40"/>
  <c r="M80" i="40"/>
  <c r="L80" i="40"/>
  <c r="K80" i="40"/>
  <c r="J80" i="40"/>
  <c r="I80" i="40"/>
  <c r="H80" i="40"/>
  <c r="G80" i="40"/>
  <c r="F80" i="40"/>
  <c r="E80" i="40"/>
  <c r="D80" i="40"/>
  <c r="N79" i="40"/>
  <c r="O79" i="40" s="1"/>
  <c r="N78" i="40"/>
  <c r="O78" i="40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/>
  <c r="N71" i="40"/>
  <c r="O71" i="40" s="1"/>
  <c r="N70" i="40"/>
  <c r="O70" i="40"/>
  <c r="M69" i="40"/>
  <c r="L69" i="40"/>
  <c r="K69" i="40"/>
  <c r="J69" i="40"/>
  <c r="I69" i="40"/>
  <c r="H69" i="40"/>
  <c r="G69" i="40"/>
  <c r="F69" i="40"/>
  <c r="N69" i="40" s="1"/>
  <c r="O69" i="40" s="1"/>
  <c r="E69" i="40"/>
  <c r="D69" i="40"/>
  <c r="N68" i="40"/>
  <c r="O68" i="40" s="1"/>
  <c r="N67" i="40"/>
  <c r="O67" i="40"/>
  <c r="N66" i="40"/>
  <c r="O66" i="40" s="1"/>
  <c r="M65" i="40"/>
  <c r="L65" i="40"/>
  <c r="L84" i="40" s="1"/>
  <c r="K65" i="40"/>
  <c r="J65" i="40"/>
  <c r="I65" i="40"/>
  <c r="H65" i="40"/>
  <c r="G65" i="40"/>
  <c r="F65" i="40"/>
  <c r="E65" i="40"/>
  <c r="D65" i="40"/>
  <c r="N64" i="40"/>
  <c r="O64" i="40" s="1"/>
  <c r="N63" i="40"/>
  <c r="O63" i="40"/>
  <c r="N62" i="40"/>
  <c r="O62" i="40"/>
  <c r="N61" i="40"/>
  <c r="O61" i="40" s="1"/>
  <c r="N60" i="40"/>
  <c r="O60" i="40"/>
  <c r="N59" i="40"/>
  <c r="O59" i="40" s="1"/>
  <c r="N58" i="40"/>
  <c r="O58" i="40" s="1"/>
  <c r="N57" i="40"/>
  <c r="O57" i="40" s="1"/>
  <c r="N56" i="40"/>
  <c r="O56" i="40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I84" i="40" s="1"/>
  <c r="H47" i="40"/>
  <c r="G47" i="40"/>
  <c r="F47" i="40"/>
  <c r="E47" i="40"/>
  <c r="E84" i="40" s="1"/>
  <c r="D47" i="40"/>
  <c r="N46" i="40"/>
  <c r="O46" i="40" s="1"/>
  <c r="N45" i="40"/>
  <c r="O45" i="40" s="1"/>
  <c r="N44" i="40"/>
  <c r="O44" i="40" s="1"/>
  <c r="N43" i="40"/>
  <c r="O43" i="40"/>
  <c r="N42" i="40"/>
  <c r="O42" i="40"/>
  <c r="N41" i="40"/>
  <c r="O41" i="40" s="1"/>
  <c r="N40" i="40"/>
  <c r="O40" i="40"/>
  <c r="N39" i="40"/>
  <c r="O39" i="40" s="1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/>
  <c r="N29" i="40"/>
  <c r="O29" i="40" s="1"/>
  <c r="N28" i="40"/>
  <c r="O28" i="40" s="1"/>
  <c r="N27" i="40"/>
  <c r="O27" i="40" s="1"/>
  <c r="N26" i="40"/>
  <c r="O26" i="40" s="1"/>
  <c r="M25" i="40"/>
  <c r="L25" i="40"/>
  <c r="K25" i="40"/>
  <c r="J25" i="40"/>
  <c r="N25" i="40" s="1"/>
  <c r="O25" i="40" s="1"/>
  <c r="I25" i="40"/>
  <c r="H25" i="40"/>
  <c r="G25" i="40"/>
  <c r="F25" i="40"/>
  <c r="E25" i="40"/>
  <c r="D25" i="40"/>
  <c r="N24" i="40"/>
  <c r="O24" i="40" s="1"/>
  <c r="N23" i="40"/>
  <c r="O23" i="40" s="1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G12" i="40"/>
  <c r="G84" i="40" s="1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/>
  <c r="M5" i="40"/>
  <c r="N5" i="40" s="1"/>
  <c r="O5" i="40" s="1"/>
  <c r="L5" i="40"/>
  <c r="K5" i="40"/>
  <c r="K84" i="40" s="1"/>
  <c r="J5" i="40"/>
  <c r="I5" i="40"/>
  <c r="H5" i="40"/>
  <c r="G5" i="40"/>
  <c r="F5" i="40"/>
  <c r="F84" i="40" s="1"/>
  <c r="E5" i="40"/>
  <c r="D5" i="40"/>
  <c r="D84" i="40" s="1"/>
  <c r="N81" i="39"/>
  <c r="O81" i="39" s="1"/>
  <c r="N80" i="39"/>
  <c r="O80" i="39" s="1"/>
  <c r="N79" i="39"/>
  <c r="O79" i="39" s="1"/>
  <c r="M78" i="39"/>
  <c r="L78" i="39"/>
  <c r="K78" i="39"/>
  <c r="J78" i="39"/>
  <c r="I78" i="39"/>
  <c r="H78" i="39"/>
  <c r="G78" i="39"/>
  <c r="F78" i="39"/>
  <c r="E78" i="39"/>
  <c r="N78" i="39" s="1"/>
  <c r="O78" i="39" s="1"/>
  <c r="D78" i="39"/>
  <c r="N77" i="39"/>
  <c r="O77" i="39" s="1"/>
  <c r="N76" i="39"/>
  <c r="O76" i="39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/>
  <c r="N69" i="39"/>
  <c r="O69" i="39" s="1"/>
  <c r="M68" i="39"/>
  <c r="L68" i="39"/>
  <c r="K68" i="39"/>
  <c r="J68" i="39"/>
  <c r="I68" i="39"/>
  <c r="H68" i="39"/>
  <c r="G68" i="39"/>
  <c r="F68" i="39"/>
  <c r="E68" i="39"/>
  <c r="D68" i="39"/>
  <c r="N68" i="39" s="1"/>
  <c r="O68" i="39" s="1"/>
  <c r="N67" i="39"/>
  <c r="O67" i="39"/>
  <c r="N66" i="39"/>
  <c r="O66" i="39" s="1"/>
  <c r="N65" i="39"/>
  <c r="O65" i="39"/>
  <c r="M64" i="39"/>
  <c r="L64" i="39"/>
  <c r="K64" i="39"/>
  <c r="J64" i="39"/>
  <c r="I64" i="39"/>
  <c r="H64" i="39"/>
  <c r="G64" i="39"/>
  <c r="F64" i="39"/>
  <c r="E64" i="39"/>
  <c r="D64" i="39"/>
  <c r="N63" i="39"/>
  <c r="O63" i="39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/>
  <c r="N50" i="39"/>
  <c r="O50" i="39" s="1"/>
  <c r="N49" i="39"/>
  <c r="O49" i="39" s="1"/>
  <c r="N48" i="39"/>
  <c r="O48" i="39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/>
  <c r="N44" i="39"/>
  <c r="O44" i="39" s="1"/>
  <c r="N43" i="39"/>
  <c r="O43" i="39"/>
  <c r="N42" i="39"/>
  <c r="O42" i="39" s="1"/>
  <c r="N41" i="39"/>
  <c r="O41" i="39" s="1"/>
  <c r="N40" i="39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/>
  <c r="N30" i="39"/>
  <c r="O30" i="39" s="1"/>
  <c r="N29" i="39"/>
  <c r="O29" i="39" s="1"/>
  <c r="N28" i="39"/>
  <c r="O28" i="39" s="1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/>
  <c r="N16" i="39"/>
  <c r="O16" i="39" s="1"/>
  <c r="N15" i="39"/>
  <c r="O15" i="39" s="1"/>
  <c r="N14" i="39"/>
  <c r="O14" i="39" s="1"/>
  <c r="N13" i="39"/>
  <c r="O13" i="39"/>
  <c r="M12" i="39"/>
  <c r="M82" i="39" s="1"/>
  <c r="L12" i="39"/>
  <c r="K12" i="39"/>
  <c r="J12" i="39"/>
  <c r="I12" i="39"/>
  <c r="H12" i="39"/>
  <c r="G12" i="39"/>
  <c r="G82" i="39" s="1"/>
  <c r="F12" i="39"/>
  <c r="F82" i="39" s="1"/>
  <c r="E12" i="39"/>
  <c r="D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K5" i="39"/>
  <c r="K82" i="39" s="1"/>
  <c r="J5" i="39"/>
  <c r="I5" i="39"/>
  <c r="I82" i="39" s="1"/>
  <c r="H5" i="39"/>
  <c r="G5" i="39"/>
  <c r="F5" i="39"/>
  <c r="E5" i="39"/>
  <c r="D5" i="39"/>
  <c r="N5" i="39" s="1"/>
  <c r="O5" i="39" s="1"/>
  <c r="N85" i="38"/>
  <c r="O85" i="38" s="1"/>
  <c r="N84" i="38"/>
  <c r="O84" i="38" s="1"/>
  <c r="N83" i="38"/>
  <c r="O83" i="38" s="1"/>
  <c r="N82" i="38"/>
  <c r="O82" i="38" s="1"/>
  <c r="N81" i="38"/>
  <c r="O81" i="38" s="1"/>
  <c r="N80" i="38"/>
  <c r="O80" i="38" s="1"/>
  <c r="M79" i="38"/>
  <c r="L79" i="38"/>
  <c r="K79" i="38"/>
  <c r="J79" i="38"/>
  <c r="I79" i="38"/>
  <c r="H79" i="38"/>
  <c r="G79" i="38"/>
  <c r="F79" i="38"/>
  <c r="N79" i="38" s="1"/>
  <c r="O79" i="38" s="1"/>
  <c r="E79" i="38"/>
  <c r="D79" i="38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/>
  <c r="N69" i="38"/>
  <c r="O69" i="38" s="1"/>
  <c r="N68" i="38"/>
  <c r="O68" i="38"/>
  <c r="N67" i="38"/>
  <c r="O67" i="38" s="1"/>
  <c r="N66" i="38"/>
  <c r="O66" i="38" s="1"/>
  <c r="N65" i="38"/>
  <c r="O65" i="38" s="1"/>
  <c r="M64" i="38"/>
  <c r="L64" i="38"/>
  <c r="L86" i="38" s="1"/>
  <c r="K64" i="38"/>
  <c r="J64" i="38"/>
  <c r="I64" i="38"/>
  <c r="H64" i="38"/>
  <c r="G64" i="38"/>
  <c r="F64" i="38"/>
  <c r="E64" i="38"/>
  <c r="N64" i="38" s="1"/>
  <c r="O64" i="38" s="1"/>
  <c r="D64" i="38"/>
  <c r="N63" i="38"/>
  <c r="O63" i="38" s="1"/>
  <c r="N62" i="38"/>
  <c r="O62" i="38" s="1"/>
  <c r="N61" i="38"/>
  <c r="O61" i="38" s="1"/>
  <c r="M60" i="38"/>
  <c r="L60" i="38"/>
  <c r="K60" i="38"/>
  <c r="J60" i="38"/>
  <c r="I60" i="38"/>
  <c r="H60" i="38"/>
  <c r="G60" i="38"/>
  <c r="F60" i="38"/>
  <c r="F86" i="38" s="1"/>
  <c r="E60" i="38"/>
  <c r="D60" i="38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H86" i="38" s="1"/>
  <c r="G44" i="38"/>
  <c r="F44" i="38"/>
  <c r="E44" i="38"/>
  <c r="D44" i="38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/>
  <c r="N31" i="38"/>
  <c r="O31" i="38" s="1"/>
  <c r="N30" i="38"/>
  <c r="O30" i="38" s="1"/>
  <c r="N29" i="38"/>
  <c r="O29" i="38"/>
  <c r="N28" i="38"/>
  <c r="O28" i="38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G86" i="38" s="1"/>
  <c r="F19" i="38"/>
  <c r="E19" i="38"/>
  <c r="D19" i="38"/>
  <c r="N19" i="38" s="1"/>
  <c r="O19" i="38" s="1"/>
  <c r="N18" i="38"/>
  <c r="O18" i="38"/>
  <c r="N17" i="38"/>
  <c r="O17" i="38" s="1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/>
  <c r="M5" i="38"/>
  <c r="L5" i="38"/>
  <c r="K5" i="38"/>
  <c r="K86" i="38" s="1"/>
  <c r="J5" i="38"/>
  <c r="I5" i="38"/>
  <c r="I86" i="38" s="1"/>
  <c r="H5" i="38"/>
  <c r="G5" i="38"/>
  <c r="F5" i="38"/>
  <c r="E5" i="38"/>
  <c r="N5" i="38" s="1"/>
  <c r="O5" i="38" s="1"/>
  <c r="D5" i="38"/>
  <c r="N81" i="37"/>
  <c r="O81" i="37"/>
  <c r="N80" i="37"/>
  <c r="O80" i="37" s="1"/>
  <c r="N79" i="37"/>
  <c r="O79" i="37"/>
  <c r="M78" i="37"/>
  <c r="L78" i="37"/>
  <c r="K78" i="37"/>
  <c r="J78" i="37"/>
  <c r="I78" i="37"/>
  <c r="H78" i="37"/>
  <c r="G78" i="37"/>
  <c r="F78" i="37"/>
  <c r="E78" i="37"/>
  <c r="D78" i="37"/>
  <c r="N77" i="37"/>
  <c r="O77" i="37" s="1"/>
  <c r="N76" i="37"/>
  <c r="O76" i="37" s="1"/>
  <c r="N75" i="37"/>
  <c r="O75" i="37" s="1"/>
  <c r="N74" i="37"/>
  <c r="O74" i="37" s="1"/>
  <c r="N73" i="37"/>
  <c r="O73" i="37"/>
  <c r="N72" i="37"/>
  <c r="O72" i="37" s="1"/>
  <c r="N71" i="37"/>
  <c r="O71" i="37" s="1"/>
  <c r="N70" i="37"/>
  <c r="O70" i="37" s="1"/>
  <c r="N69" i="37"/>
  <c r="O69" i="37" s="1"/>
  <c r="M68" i="37"/>
  <c r="M82" i="37" s="1"/>
  <c r="L68" i="37"/>
  <c r="K68" i="37"/>
  <c r="J68" i="37"/>
  <c r="I68" i="37"/>
  <c r="H68" i="37"/>
  <c r="G68" i="37"/>
  <c r="F68" i="37"/>
  <c r="E68" i="37"/>
  <c r="D68" i="37"/>
  <c r="N67" i="37"/>
  <c r="O67" i="37" s="1"/>
  <c r="N66" i="37"/>
  <c r="O66" i="37"/>
  <c r="N65" i="37"/>
  <c r="O65" i="37" s="1"/>
  <c r="M64" i="37"/>
  <c r="L64" i="37"/>
  <c r="K64" i="37"/>
  <c r="J64" i="37"/>
  <c r="I64" i="37"/>
  <c r="H64" i="37"/>
  <c r="G64" i="37"/>
  <c r="F64" i="37"/>
  <c r="E64" i="37"/>
  <c r="D64" i="37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/>
  <c r="N56" i="37"/>
  <c r="O56" i="37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N47" i="37" s="1"/>
  <c r="O47" i="37" s="1"/>
  <c r="D47" i="37"/>
  <c r="N46" i="37"/>
  <c r="O46" i="37" s="1"/>
  <c r="N45" i="37"/>
  <c r="O45" i="37"/>
  <c r="N44" i="37"/>
  <c r="O44" i="37"/>
  <c r="N43" i="37"/>
  <c r="O43" i="37" s="1"/>
  <c r="N42" i="37"/>
  <c r="O42" i="37" s="1"/>
  <c r="N41" i="37"/>
  <c r="O41" i="37" s="1"/>
  <c r="N40" i="37"/>
  <c r="O40" i="37"/>
  <c r="N39" i="37"/>
  <c r="O39" i="37"/>
  <c r="N38" i="37"/>
  <c r="O38" i="37"/>
  <c r="N37" i="37"/>
  <c r="O37" i="37"/>
  <c r="N36" i="37"/>
  <c r="O36" i="37" s="1"/>
  <c r="N35" i="37"/>
  <c r="O35" i="37" s="1"/>
  <c r="N34" i="37"/>
  <c r="O34" i="37"/>
  <c r="N33" i="37"/>
  <c r="O33" i="37"/>
  <c r="N32" i="37"/>
  <c r="O32" i="37" s="1"/>
  <c r="N31" i="37"/>
  <c r="O31" i="37"/>
  <c r="N30" i="37"/>
  <c r="O30" i="37" s="1"/>
  <c r="N29" i="37"/>
  <c r="O29" i="37"/>
  <c r="N28" i="37"/>
  <c r="O28" i="37"/>
  <c r="N27" i="37"/>
  <c r="O27" i="37"/>
  <c r="N26" i="37"/>
  <c r="O26" i="37"/>
  <c r="N25" i="37"/>
  <c r="O25" i="37"/>
  <c r="M24" i="37"/>
  <c r="L24" i="37"/>
  <c r="K24" i="37"/>
  <c r="J24" i="37"/>
  <c r="I24" i="37"/>
  <c r="H24" i="37"/>
  <c r="G24" i="37"/>
  <c r="F24" i="37"/>
  <c r="E24" i="37"/>
  <c r="D24" i="37"/>
  <c r="N23" i="37"/>
  <c r="O23" i="37"/>
  <c r="N22" i="37"/>
  <c r="O22" i="37" s="1"/>
  <c r="N21" i="37"/>
  <c r="O21" i="37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I82" i="37" s="1"/>
  <c r="H5" i="37"/>
  <c r="G5" i="37"/>
  <c r="G82" i="37" s="1"/>
  <c r="F5" i="37"/>
  <c r="E5" i="37"/>
  <c r="D5" i="37"/>
  <c r="N86" i="36"/>
  <c r="O86" i="36" s="1"/>
  <c r="N85" i="36"/>
  <c r="O85" i="36" s="1"/>
  <c r="N84" i="36"/>
  <c r="O84" i="36" s="1"/>
  <c r="N83" i="36"/>
  <c r="O83" i="36" s="1"/>
  <c r="N82" i="36"/>
  <c r="O82" i="36" s="1"/>
  <c r="N81" i="36"/>
  <c r="O81" i="36" s="1"/>
  <c r="M80" i="36"/>
  <c r="L80" i="36"/>
  <c r="K80" i="36"/>
  <c r="J80" i="36"/>
  <c r="I80" i="36"/>
  <c r="H80" i="36"/>
  <c r="G80" i="36"/>
  <c r="F80" i="36"/>
  <c r="E80" i="36"/>
  <c r="D80" i="36"/>
  <c r="N79" i="36"/>
  <c r="O79" i="36" s="1"/>
  <c r="N78" i="36"/>
  <c r="O78" i="36" s="1"/>
  <c r="N77" i="36"/>
  <c r="O77" i="36" s="1"/>
  <c r="N76" i="36"/>
  <c r="O76" i="36" s="1"/>
  <c r="N75" i="36"/>
  <c r="O75" i="36" s="1"/>
  <c r="N74" i="36"/>
  <c r="O74" i="36"/>
  <c r="N73" i="36"/>
  <c r="O73" i="36" s="1"/>
  <c r="N72" i="36"/>
  <c r="O72" i="36" s="1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 s="1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G87" i="36" s="1"/>
  <c r="F24" i="36"/>
  <c r="E24" i="36"/>
  <c r="D24" i="36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 s="1"/>
  <c r="N12" i="36"/>
  <c r="O12" i="36" s="1"/>
  <c r="M11" i="36"/>
  <c r="L11" i="36"/>
  <c r="K11" i="36"/>
  <c r="J11" i="36"/>
  <c r="I11" i="36"/>
  <c r="I87" i="36" s="1"/>
  <c r="H11" i="36"/>
  <c r="G11" i="36"/>
  <c r="F11" i="36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5" i="36" s="1"/>
  <c r="O5" i="36" s="1"/>
  <c r="N85" i="35"/>
  <c r="O85" i="35" s="1"/>
  <c r="N84" i="35"/>
  <c r="O84" i="35" s="1"/>
  <c r="N83" i="35"/>
  <c r="O83" i="35" s="1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0" i="35"/>
  <c r="O80" i="35" s="1"/>
  <c r="N79" i="35"/>
  <c r="O79" i="35" s="1"/>
  <c r="N78" i="35"/>
  <c r="O78" i="35" s="1"/>
  <c r="N77" i="35"/>
  <c r="O77" i="35" s="1"/>
  <c r="N76" i="35"/>
  <c r="O76" i="35" s="1"/>
  <c r="N75" i="35"/>
  <c r="O75" i="35" s="1"/>
  <c r="N74" i="35"/>
  <c r="O74" i="35" s="1"/>
  <c r="N73" i="35"/>
  <c r="O73" i="35" s="1"/>
  <c r="N72" i="35"/>
  <c r="O72" i="35" s="1"/>
  <c r="M71" i="35"/>
  <c r="L71" i="35"/>
  <c r="K71" i="35"/>
  <c r="J71" i="35"/>
  <c r="N71" i="35" s="1"/>
  <c r="O71" i="35" s="1"/>
  <c r="I71" i="35"/>
  <c r="H71" i="35"/>
  <c r="G71" i="35"/>
  <c r="F71" i="35"/>
  <c r="E71" i="35"/>
  <c r="D71" i="35"/>
  <c r="N70" i="35"/>
  <c r="O70" i="35" s="1"/>
  <c r="N69" i="35"/>
  <c r="O69" i="35" s="1"/>
  <c r="M68" i="35"/>
  <c r="L68" i="35"/>
  <c r="K68" i="35"/>
  <c r="J68" i="35"/>
  <c r="I68" i="35"/>
  <c r="H68" i="35"/>
  <c r="G68" i="35"/>
  <c r="F68" i="35"/>
  <c r="E68" i="35"/>
  <c r="D68" i="35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M51" i="35"/>
  <c r="L51" i="35"/>
  <c r="K51" i="35"/>
  <c r="J51" i="35"/>
  <c r="J86" i="35" s="1"/>
  <c r="I51" i="35"/>
  <c r="H51" i="35"/>
  <c r="G51" i="35"/>
  <c r="F51" i="35"/>
  <c r="E51" i="35"/>
  <c r="D51" i="35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/>
  <c r="N23" i="35"/>
  <c r="O23" i="35"/>
  <c r="N22" i="35"/>
  <c r="O22" i="35" s="1"/>
  <c r="N21" i="35"/>
  <c r="O21" i="35"/>
  <c r="N20" i="35"/>
  <c r="O20" i="35"/>
  <c r="N19" i="35"/>
  <c r="O19" i="35" s="1"/>
  <c r="N18" i="35"/>
  <c r="O18" i="35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86" i="35" s="1"/>
  <c r="N82" i="34"/>
  <c r="O82" i="34" s="1"/>
  <c r="N81" i="34"/>
  <c r="O81" i="34"/>
  <c r="N80" i="34"/>
  <c r="O80" i="34" s="1"/>
  <c r="N79" i="34"/>
  <c r="O79" i="34" s="1"/>
  <c r="M78" i="34"/>
  <c r="L78" i="34"/>
  <c r="K78" i="34"/>
  <c r="J78" i="34"/>
  <c r="I78" i="34"/>
  <c r="H78" i="34"/>
  <c r="G78" i="34"/>
  <c r="F78" i="34"/>
  <c r="E78" i="34"/>
  <c r="D78" i="34"/>
  <c r="N77" i="34"/>
  <c r="O77" i="34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M68" i="34"/>
  <c r="L68" i="34"/>
  <c r="K68" i="34"/>
  <c r="J68" i="34"/>
  <c r="I68" i="34"/>
  <c r="H68" i="34"/>
  <c r="G68" i="34"/>
  <c r="F68" i="34"/>
  <c r="E68" i="34"/>
  <c r="D68" i="34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 s="1"/>
  <c r="N63" i="34"/>
  <c r="O63" i="34" s="1"/>
  <c r="N62" i="34"/>
  <c r="O62" i="34" s="1"/>
  <c r="N61" i="34"/>
  <c r="O61" i="34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/>
  <c r="N54" i="34"/>
  <c r="O54" i="34" s="1"/>
  <c r="N53" i="34"/>
  <c r="O53" i="34" s="1"/>
  <c r="N52" i="34"/>
  <c r="O52" i="34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9" i="34" s="1"/>
  <c r="O49" i="34" s="1"/>
  <c r="N48" i="34"/>
  <c r="O48" i="34"/>
  <c r="N47" i="34"/>
  <c r="O47" i="34" s="1"/>
  <c r="N46" i="34"/>
  <c r="O46" i="34" s="1"/>
  <c r="N45" i="34"/>
  <c r="O45" i="34"/>
  <c r="N44" i="34"/>
  <c r="O44" i="34" s="1"/>
  <c r="N43" i="34"/>
  <c r="O43" i="34" s="1"/>
  <c r="N42" i="34"/>
  <c r="O42" i="34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 s="1"/>
  <c r="N30" i="34"/>
  <c r="O30" i="34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/>
  <c r="N19" i="34"/>
  <c r="O19" i="34" s="1"/>
  <c r="N18" i="34"/>
  <c r="O18" i="34" s="1"/>
  <c r="N17" i="34"/>
  <c r="O17" i="34"/>
  <c r="N16" i="34"/>
  <c r="O16" i="34" s="1"/>
  <c r="N15" i="34"/>
  <c r="O15" i="34"/>
  <c r="M14" i="34"/>
  <c r="L14" i="34"/>
  <c r="K14" i="34"/>
  <c r="J14" i="34"/>
  <c r="J83" i="34" s="1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I83" i="34" s="1"/>
  <c r="H5" i="34"/>
  <c r="G5" i="34"/>
  <c r="F5" i="34"/>
  <c r="E5" i="34"/>
  <c r="D5" i="34"/>
  <c r="N49" i="33"/>
  <c r="O49" i="33" s="1"/>
  <c r="N81" i="33"/>
  <c r="O81" i="33" s="1"/>
  <c r="N82" i="33"/>
  <c r="O82" i="33" s="1"/>
  <c r="N83" i="33"/>
  <c r="O83" i="33"/>
  <c r="N84" i="33"/>
  <c r="O84" i="33" s="1"/>
  <c r="N64" i="33"/>
  <c r="O64" i="33" s="1"/>
  <c r="N50" i="33"/>
  <c r="O50" i="33"/>
  <c r="N51" i="33"/>
  <c r="O51" i="33" s="1"/>
  <c r="N52" i="33"/>
  <c r="O52" i="33" s="1"/>
  <c r="N53" i="33"/>
  <c r="O53" i="33"/>
  <c r="N54" i="33"/>
  <c r="O54" i="33" s="1"/>
  <c r="N55" i="33"/>
  <c r="O55" i="33" s="1"/>
  <c r="N56" i="33"/>
  <c r="O56" i="33" s="1"/>
  <c r="N57" i="33"/>
  <c r="O57" i="33" s="1"/>
  <c r="N58" i="33"/>
  <c r="O58" i="33" s="1"/>
  <c r="N59" i="33"/>
  <c r="O59" i="33" s="1"/>
  <c r="N60" i="33"/>
  <c r="O60" i="33" s="1"/>
  <c r="N61" i="33"/>
  <c r="O61" i="33" s="1"/>
  <c r="N62" i="33"/>
  <c r="O62" i="33"/>
  <c r="N63" i="33"/>
  <c r="O63" i="33" s="1"/>
  <c r="N30" i="33"/>
  <c r="O30" i="33" s="1"/>
  <c r="N31" i="33"/>
  <c r="O31" i="33"/>
  <c r="N32" i="33"/>
  <c r="O32" i="33" s="1"/>
  <c r="N33" i="33"/>
  <c r="O33" i="33" s="1"/>
  <c r="N34" i="33"/>
  <c r="O34" i="33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/>
  <c r="N47" i="33"/>
  <c r="O47" i="33" s="1"/>
  <c r="N10" i="33"/>
  <c r="O10" i="33" s="1"/>
  <c r="N11" i="33"/>
  <c r="O11" i="33"/>
  <c r="E48" i="33"/>
  <c r="F48" i="33"/>
  <c r="G48" i="33"/>
  <c r="H48" i="33"/>
  <c r="I48" i="33"/>
  <c r="J48" i="33"/>
  <c r="K48" i="33"/>
  <c r="L48" i="33"/>
  <c r="M48" i="33"/>
  <c r="D48" i="33"/>
  <c r="E28" i="33"/>
  <c r="F28" i="33"/>
  <c r="G28" i="33"/>
  <c r="H28" i="33"/>
  <c r="I28" i="33"/>
  <c r="J28" i="33"/>
  <c r="K28" i="33"/>
  <c r="L28" i="33"/>
  <c r="M28" i="33"/>
  <c r="D28" i="33"/>
  <c r="E15" i="33"/>
  <c r="F15" i="33"/>
  <c r="F85" i="33" s="1"/>
  <c r="G15" i="33"/>
  <c r="H15" i="33"/>
  <c r="I15" i="33"/>
  <c r="J15" i="33"/>
  <c r="K15" i="33"/>
  <c r="L15" i="33"/>
  <c r="M15" i="33"/>
  <c r="D15" i="33"/>
  <c r="E5" i="33"/>
  <c r="F5" i="33"/>
  <c r="G5" i="33"/>
  <c r="H5" i="33"/>
  <c r="H85" i="33" s="1"/>
  <c r="I5" i="33"/>
  <c r="J5" i="33"/>
  <c r="J85" i="33" s="1"/>
  <c r="K5" i="33"/>
  <c r="L5" i="33"/>
  <c r="M5" i="33"/>
  <c r="D5" i="33"/>
  <c r="E79" i="33"/>
  <c r="F79" i="33"/>
  <c r="G79" i="33"/>
  <c r="H79" i="33"/>
  <c r="I79" i="33"/>
  <c r="J79" i="33"/>
  <c r="K79" i="33"/>
  <c r="L79" i="33"/>
  <c r="M79" i="33"/>
  <c r="D79" i="33"/>
  <c r="N80" i="33"/>
  <c r="O80" i="33" s="1"/>
  <c r="N71" i="33"/>
  <c r="O71" i="33"/>
  <c r="N72" i="33"/>
  <c r="O72" i="33"/>
  <c r="N73" i="33"/>
  <c r="O73" i="33"/>
  <c r="N74" i="33"/>
  <c r="O74" i="33"/>
  <c r="N75" i="33"/>
  <c r="N76" i="33"/>
  <c r="O76" i="33" s="1"/>
  <c r="N77" i="33"/>
  <c r="O77" i="33" s="1"/>
  <c r="N78" i="33"/>
  <c r="N70" i="33"/>
  <c r="O70" i="33" s="1"/>
  <c r="E69" i="33"/>
  <c r="F69" i="33"/>
  <c r="G69" i="33"/>
  <c r="H69" i="33"/>
  <c r="N69" i="33"/>
  <c r="O69" i="33" s="1"/>
  <c r="I69" i="33"/>
  <c r="J69" i="33"/>
  <c r="K69" i="33"/>
  <c r="L69" i="33"/>
  <c r="M69" i="33"/>
  <c r="D69" i="33"/>
  <c r="E66" i="33"/>
  <c r="F66" i="33"/>
  <c r="G66" i="33"/>
  <c r="H66" i="33"/>
  <c r="I66" i="33"/>
  <c r="J66" i="33"/>
  <c r="K66" i="33"/>
  <c r="L66" i="33"/>
  <c r="M66" i="33"/>
  <c r="D66" i="33"/>
  <c r="N67" i="33"/>
  <c r="O67" i="33" s="1"/>
  <c r="N68" i="33"/>
  <c r="O68" i="33"/>
  <c r="N21" i="33"/>
  <c r="O21" i="33" s="1"/>
  <c r="N20" i="33"/>
  <c r="O20" i="33" s="1"/>
  <c r="N65" i="33"/>
  <c r="O65" i="33"/>
  <c r="O75" i="33"/>
  <c r="O78" i="33"/>
  <c r="N17" i="33"/>
  <c r="O17" i="33" s="1"/>
  <c r="N18" i="33"/>
  <c r="O18" i="33" s="1"/>
  <c r="N19" i="33"/>
  <c r="O19" i="33"/>
  <c r="N22" i="33"/>
  <c r="O22" i="33" s="1"/>
  <c r="N23" i="33"/>
  <c r="O23" i="33" s="1"/>
  <c r="N24" i="33"/>
  <c r="O24" i="33"/>
  <c r="N25" i="33"/>
  <c r="O25" i="33" s="1"/>
  <c r="N26" i="33"/>
  <c r="O26" i="33"/>
  <c r="N27" i="33"/>
  <c r="O27" i="33"/>
  <c r="N7" i="33"/>
  <c r="O7" i="33" s="1"/>
  <c r="N8" i="33"/>
  <c r="O8" i="33" s="1"/>
  <c r="N9" i="33"/>
  <c r="O9" i="33" s="1"/>
  <c r="N12" i="33"/>
  <c r="O12" i="33" s="1"/>
  <c r="N13" i="33"/>
  <c r="O13" i="33"/>
  <c r="N14" i="33"/>
  <c r="O14" i="33" s="1"/>
  <c r="N6" i="33"/>
  <c r="O6" i="33" s="1"/>
  <c r="N29" i="33"/>
  <c r="O29" i="33"/>
  <c r="N16" i="33"/>
  <c r="O16" i="33" s="1"/>
  <c r="J87" i="36"/>
  <c r="M86" i="38"/>
  <c r="J86" i="38"/>
  <c r="N44" i="38"/>
  <c r="O44" i="38" s="1"/>
  <c r="L82" i="39"/>
  <c r="J82" i="39"/>
  <c r="N47" i="39"/>
  <c r="O47" i="39" s="1"/>
  <c r="N25" i="39"/>
  <c r="O25" i="39"/>
  <c r="H84" i="40"/>
  <c r="M84" i="40"/>
  <c r="N80" i="40"/>
  <c r="O80" i="40" s="1"/>
  <c r="N65" i="40"/>
  <c r="O65" i="40" s="1"/>
  <c r="N47" i="40"/>
  <c r="O47" i="40" s="1"/>
  <c r="I83" i="41"/>
  <c r="K83" i="41"/>
  <c r="N79" i="41"/>
  <c r="O79" i="41" s="1"/>
  <c r="N65" i="41"/>
  <c r="O65" i="41" s="1"/>
  <c r="F83" i="41"/>
  <c r="G83" i="41"/>
  <c r="E83" i="41"/>
  <c r="N12" i="41"/>
  <c r="O12" i="41" s="1"/>
  <c r="D83" i="41"/>
  <c r="N5" i="41"/>
  <c r="O5" i="41" s="1"/>
  <c r="J81" i="42"/>
  <c r="L81" i="42"/>
  <c r="N62" i="42"/>
  <c r="O62" i="42"/>
  <c r="G81" i="42"/>
  <c r="E81" i="42"/>
  <c r="H81" i="42"/>
  <c r="N12" i="42"/>
  <c r="O12" i="42" s="1"/>
  <c r="D81" i="42"/>
  <c r="N5" i="42"/>
  <c r="O5" i="42" s="1"/>
  <c r="M83" i="43"/>
  <c r="N68" i="43"/>
  <c r="O68" i="43"/>
  <c r="I83" i="43"/>
  <c r="F83" i="43"/>
  <c r="N48" i="43"/>
  <c r="O48" i="43" s="1"/>
  <c r="E83" i="43"/>
  <c r="N5" i="43"/>
  <c r="O5" i="43" s="1"/>
  <c r="D83" i="43"/>
  <c r="J85" i="44"/>
  <c r="K85" i="44"/>
  <c r="M85" i="44"/>
  <c r="N66" i="44"/>
  <c r="O66" i="44" s="1"/>
  <c r="N25" i="44"/>
  <c r="O25" i="44"/>
  <c r="J85" i="45"/>
  <c r="L85" i="45"/>
  <c r="N5" i="45"/>
  <c r="O5" i="45" s="1"/>
  <c r="K85" i="45"/>
  <c r="N69" i="45"/>
  <c r="O69" i="45" s="1"/>
  <c r="N66" i="45"/>
  <c r="O66" i="45"/>
  <c r="D85" i="45"/>
  <c r="H85" i="45"/>
  <c r="G85" i="45"/>
  <c r="F85" i="45"/>
  <c r="E85" i="45"/>
  <c r="D85" i="44"/>
  <c r="E85" i="44"/>
  <c r="O79" i="46"/>
  <c r="P79" i="46" s="1"/>
  <c r="O69" i="46"/>
  <c r="P69" i="46" s="1"/>
  <c r="O66" i="46"/>
  <c r="P66" i="46" s="1"/>
  <c r="I84" i="46"/>
  <c r="O25" i="46"/>
  <c r="P25" i="46"/>
  <c r="K84" i="46"/>
  <c r="J84" i="46"/>
  <c r="N84" i="46"/>
  <c r="O12" i="46"/>
  <c r="P12" i="46" s="1"/>
  <c r="M84" i="46"/>
  <c r="F84" i="46"/>
  <c r="H84" i="46"/>
  <c r="O5" i="46"/>
  <c r="P5" i="46" s="1"/>
  <c r="E84" i="46"/>
  <c r="O90" i="48" l="1"/>
  <c r="P90" i="48" s="1"/>
  <c r="M83" i="34"/>
  <c r="H82" i="37"/>
  <c r="E82" i="39"/>
  <c r="J82" i="37"/>
  <c r="N83" i="41"/>
  <c r="O83" i="41" s="1"/>
  <c r="D87" i="36"/>
  <c r="N14" i="34"/>
  <c r="O14" i="34" s="1"/>
  <c r="K82" i="37"/>
  <c r="H82" i="39"/>
  <c r="N12" i="44"/>
  <c r="O12" i="44" s="1"/>
  <c r="N68" i="35"/>
  <c r="O68" i="35" s="1"/>
  <c r="G84" i="46"/>
  <c r="O84" i="46" s="1"/>
  <c r="P84" i="46" s="1"/>
  <c r="E85" i="33"/>
  <c r="N13" i="35"/>
  <c r="O13" i="35" s="1"/>
  <c r="N80" i="36"/>
  <c r="O80" i="36" s="1"/>
  <c r="L82" i="37"/>
  <c r="N49" i="36"/>
  <c r="O49" i="36" s="1"/>
  <c r="F85" i="44"/>
  <c r="N85" i="44" s="1"/>
  <c r="O85" i="44" s="1"/>
  <c r="N27" i="34"/>
  <c r="O27" i="34" s="1"/>
  <c r="N68" i="34"/>
  <c r="O68" i="34" s="1"/>
  <c r="F86" i="35"/>
  <c r="E87" i="36"/>
  <c r="N24" i="37"/>
  <c r="O24" i="37" s="1"/>
  <c r="D86" i="38"/>
  <c r="G85" i="44"/>
  <c r="K86" i="35"/>
  <c r="N70" i="36"/>
  <c r="O70" i="36" s="1"/>
  <c r="N66" i="36"/>
  <c r="O66" i="36" s="1"/>
  <c r="F82" i="37"/>
  <c r="M85" i="33"/>
  <c r="N5" i="35"/>
  <c r="O5" i="35" s="1"/>
  <c r="G86" i="35"/>
  <c r="H86" i="35"/>
  <c r="F87" i="36"/>
  <c r="E86" i="38"/>
  <c r="I85" i="33"/>
  <c r="N5" i="34"/>
  <c r="O5" i="34" s="1"/>
  <c r="G83" i="34"/>
  <c r="N24" i="36"/>
  <c r="O24" i="36" s="1"/>
  <c r="H87" i="36"/>
  <c r="D85" i="33"/>
  <c r="N85" i="33" s="1"/>
  <c r="O85" i="33" s="1"/>
  <c r="N79" i="33"/>
  <c r="O79" i="33" s="1"/>
  <c r="F83" i="34"/>
  <c r="N78" i="34"/>
  <c r="O78" i="34" s="1"/>
  <c r="L87" i="36"/>
  <c r="G85" i="33"/>
  <c r="L86" i="35"/>
  <c r="M87" i="36"/>
  <c r="L85" i="44"/>
  <c r="H83" i="34"/>
  <c r="K87" i="36"/>
  <c r="I85" i="45"/>
  <c r="N78" i="37"/>
  <c r="O78" i="37" s="1"/>
  <c r="N28" i="33"/>
  <c r="O28" i="33" s="1"/>
  <c r="N51" i="35"/>
  <c r="O51" i="35" s="1"/>
  <c r="D82" i="37"/>
  <c r="N82" i="37" s="1"/>
  <c r="O82" i="37" s="1"/>
  <c r="N83" i="43"/>
  <c r="O83" i="43" s="1"/>
  <c r="N81" i="42"/>
  <c r="O81" i="42" s="1"/>
  <c r="N66" i="33"/>
  <c r="O66" i="33" s="1"/>
  <c r="L85" i="33"/>
  <c r="N65" i="34"/>
  <c r="O65" i="34" s="1"/>
  <c r="F81" i="42"/>
  <c r="K85" i="33"/>
  <c r="K83" i="34"/>
  <c r="E82" i="37"/>
  <c r="N64" i="37"/>
  <c r="O64" i="37" s="1"/>
  <c r="N12" i="40"/>
  <c r="O12" i="40" s="1"/>
  <c r="N48" i="33"/>
  <c r="O48" i="33" s="1"/>
  <c r="M86" i="35"/>
  <c r="L83" i="34"/>
  <c r="N26" i="35"/>
  <c r="O26" i="35" s="1"/>
  <c r="I86" i="35"/>
  <c r="N81" i="35"/>
  <c r="O81" i="35" s="1"/>
  <c r="N60" i="38"/>
  <c r="O60" i="38" s="1"/>
  <c r="D82" i="39"/>
  <c r="N82" i="39" s="1"/>
  <c r="O82" i="39" s="1"/>
  <c r="O82" i="47"/>
  <c r="P82" i="47" s="1"/>
  <c r="N85" i="45"/>
  <c r="O85" i="45" s="1"/>
  <c r="N15" i="33"/>
  <c r="O15" i="33" s="1"/>
  <c r="E86" i="35"/>
  <c r="N5" i="33"/>
  <c r="O5" i="33" s="1"/>
  <c r="N64" i="39"/>
  <c r="O64" i="39" s="1"/>
  <c r="N13" i="38"/>
  <c r="O13" i="38" s="1"/>
  <c r="N11" i="36"/>
  <c r="O11" i="36" s="1"/>
  <c r="N12" i="43"/>
  <c r="O12" i="43" s="1"/>
  <c r="J84" i="40"/>
  <c r="N84" i="40" s="1"/>
  <c r="O84" i="40" s="1"/>
  <c r="N68" i="37"/>
  <c r="O68" i="37" s="1"/>
  <c r="D83" i="34"/>
  <c r="E83" i="34"/>
  <c r="N5" i="37"/>
  <c r="O5" i="37" s="1"/>
  <c r="N12" i="45"/>
  <c r="O12" i="45" s="1"/>
  <c r="N12" i="39"/>
  <c r="O12" i="39" s="1"/>
  <c r="N87" i="36" l="1"/>
  <c r="O87" i="36" s="1"/>
  <c r="N86" i="38"/>
  <c r="O86" i="38" s="1"/>
  <c r="N86" i="35"/>
  <c r="O86" i="35" s="1"/>
  <c r="N83" i="34"/>
  <c r="O83" i="34" s="1"/>
</calcChain>
</file>

<file path=xl/sharedStrings.xml><?xml version="1.0" encoding="utf-8"?>
<sst xmlns="http://schemas.openxmlformats.org/spreadsheetml/2006/main" count="1607" uniqueCount="203">
  <si>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</si>
  <si>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</si>
  <si>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</si>
  <si>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</si>
  <si>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</si>
  <si>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</si>
  <si>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</si>
  <si>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</si>
  <si>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</si>
  <si>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</si>
  <si>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</si>
  <si>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</si>
  <si>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Second Local Option Fuel Tax (1 to 5 Cents)</t>
  </si>
  <si>
    <t>First Local Option Fuel Tax (1 to 6 Cents)</t>
  </si>
  <si>
    <t>Utility Service Tax - Fuel Oil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</si>
  <si>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</si>
  <si>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</si>
  <si>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</si>
  <si>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</si>
  <si>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</si>
  <si>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</si>
  <si>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</si>
  <si>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Commercial - Public Safety</t>
  </si>
  <si>
    <t>Impact Fees - Residential - Physical Environment</t>
  </si>
  <si>
    <t>Impact Fees - Residential - Transportation</t>
  </si>
  <si>
    <t>Impact Fees - Commercial - Transportation</t>
  </si>
  <si>
    <t>Impact Fees - Residential - Culture / Recreation</t>
  </si>
  <si>
    <t>Special Assessments - Capital Improvement</t>
  </si>
  <si>
    <t>Special Assessments - Charges for Public Services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</si>
  <si>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</si>
  <si>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</si>
  <si>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</si>
  <si>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</si>
  <si>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</si>
  <si>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</si>
  <si>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Federal Grant - Transportation - Other Transportation</t>
  </si>
  <si>
    <t>Federal Grant - Human Services - Other Human Services</t>
  </si>
  <si>
    <t>State Grant - Physical Environment - Other Physical Environment</t>
  </si>
  <si>
    <t>State Grant - Economic Environment</t>
  </si>
  <si>
    <t>State Grant - Human Services - Other Human Services</t>
  </si>
  <si>
    <t>State Shared Revenues - General Gov't - Alcoholic Beverage License Tax</t>
  </si>
  <si>
    <t>State Shared Revenues - Public Safety - Firefighter Supplemental Compensation</t>
  </si>
  <si>
    <t>State Shared Revenues - Economic Environment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</si>
  <si>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</si>
  <si>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</si>
  <si>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</si>
  <si>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</si>
  <si>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</si>
  <si>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</si>
  <si>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</si>
  <si>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</si>
  <si>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</si>
  <si>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</si>
  <si>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</si>
  <si>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</si>
  <si>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</si>
  <si>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</si>
  <si>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</si>
  <si>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</si>
  <si>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</si>
  <si>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</si>
  <si>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Physical Environment - Sewer / Wastewater Utility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</si>
  <si>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</si>
  <si>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</si>
  <si>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</si>
  <si>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Other Transportation Charges</t>
  </si>
  <si>
    <t>Economic Environment - Other Economic Environment Charges</t>
  </si>
  <si>
    <t>Culture / Recreation - Parks and Recreation</t>
  </si>
  <si>
    <t>Culture / Recreation - Cultural Services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</si>
  <si>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</si>
  <si>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</si>
  <si>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</si>
  <si>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</si>
  <si>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</si>
  <si>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</si>
  <si>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</si>
  <si>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</si>
  <si>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</si>
  <si>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</si>
  <si>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</si>
  <si>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</si>
  <si>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</si>
  <si>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</si>
  <si>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</si>
  <si>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</si>
  <si>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</si>
  <si>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</si>
  <si>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Proceeds of General Capital Asset Dispositions - Sales</t>
  </si>
  <si>
    <t>Proprietary Non-Operating Sources - Other Grants and Donations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</si>
  <si>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</si>
  <si>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</si>
  <si>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</si>
  <si>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</si>
  <si>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</si>
  <si>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</si>
  <si>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</si>
  <si>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</si>
  <si>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</si>
  <si>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</si>
  <si>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Cape Coral Revenues Reported by Account Code and Fund Type</t>
  </si>
  <si>
    <t>Local Fiscal Year Ended September 30, 2010</t>
  </si>
  <si>
    <t>Fire Insurance Premium Tax for Firefighters' Pension</t>
  </si>
  <si>
    <t>Other General Taxes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</si>
  <si>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</si>
  <si>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</si>
  <si>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</si>
  <si>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Local Gov't Half-Cent Sales Tax</t>
  </si>
  <si>
    <t>Grants from Other Local Units - Other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</si>
  <si>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</si>
  <si>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</si>
  <si>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</si>
  <si>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Other Federal Grants</t>
  </si>
  <si>
    <t>Grants from Other Local Units - Human Services</t>
  </si>
  <si>
    <t>Public Safety - Other Public Safety Charges and Fees</t>
  </si>
  <si>
    <t>2011 Municipal Population:</t>
  </si>
  <si>
    <t>Local Fiscal Year Ended September 30, 2012</t>
  </si>
  <si>
    <t>State Grant - Public Safety</t>
  </si>
  <si>
    <t>State Grant - Culture / Recreation</t>
  </si>
  <si>
    <t>Grants from Other Local Units - General Government</t>
  </si>
  <si>
    <t>Court-Ordered Judgments and Fines - As Decided by County Court Criminal</t>
  </si>
  <si>
    <t>Proprietary Non-Operating Sources - Other Non-Operating Sources</t>
  </si>
  <si>
    <t>Special Items (Gain)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</si>
  <si>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</si>
  <si>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</si>
  <si>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</si>
  <si>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</si>
  <si>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</si>
  <si>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</si>
  <si>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</si>
  <si>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</si>
  <si>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</si>
  <si>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</si>
  <si>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</si>
  <si>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General Government - Other General Government Charges and Fees</t>
  </si>
  <si>
    <t>Physical Environment - Cemetary</t>
  </si>
  <si>
    <t>Interest and Other Earnings - Gain (Loss) on Sale of Investments</t>
  </si>
  <si>
    <t>Sales - Disposition of Fixed Assets</t>
  </si>
  <si>
    <t>Sales - Sale of Surplus Materials and Scrap</t>
  </si>
  <si>
    <t>Proprietary Non-Operating - Other Grants and Donations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</si>
  <si>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</si>
  <si>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</si>
  <si>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</si>
  <si>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</si>
  <si>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</si>
  <si>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State Grant - Other</t>
  </si>
  <si>
    <t>State Shared Revenues - Transportation - Other Transportation</t>
  </si>
  <si>
    <t>Physical Environment - Water Utility</t>
  </si>
  <si>
    <t>Judgments and Fines - Other Court-Ordered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</si>
  <si>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</si>
  <si>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</si>
  <si>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</si>
  <si>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</si>
  <si>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</si>
  <si>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Contributions from Enterprise Operations</t>
  </si>
  <si>
    <t>2008 Municipal Population:</t>
  </si>
  <si>
    <t>Local Fiscal Year Ended September 30, 2014</t>
  </si>
  <si>
    <t>Utility Service Tax - Electricity</t>
  </si>
  <si>
    <t>State Shared Revenues - Other</t>
  </si>
  <si>
    <t>2014 Municipal Population:</t>
  </si>
  <si>
    <t>Local Fiscal Year Ended September 30, 2015</t>
  </si>
  <si>
    <t>Transportation - Other Transportation Charges</t>
  </si>
  <si>
    <t>Other Miscellaneous Revenues - Settlements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</si>
  <si>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</si>
  <si>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</si>
  <si>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</si>
  <si>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</si>
  <si>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</si>
  <si>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</si>
  <si>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Grants from Other Local Units - Economic Environment</t>
  </si>
  <si>
    <t>2018 Municipal Population:</t>
  </si>
  <si>
    <t>Local Fiscal Year Ended September 30, 2019</t>
  </si>
  <si>
    <t>State Grant - Physical Environment - Water Supply System</t>
  </si>
  <si>
    <t>2019 Municipal Population:</t>
  </si>
  <si>
    <t>Local Fiscal Year Ended September 30, 2020</t>
  </si>
  <si>
    <t>State Grant - Physical Environment - Sewer / Wastewater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</si>
  <si>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</si>
  <si>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</si>
  <si>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</si>
  <si>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</si>
  <si>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</si>
  <si>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</si>
  <si>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</si>
  <si>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</si>
  <si>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</si>
  <si>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</si>
  <si>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</si>
  <si>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</si>
  <si>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</si>
  <si>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</si>
  <si>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</si>
  <si>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</si>
  <si>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State Grant - Physical Environment - Stormwater Management</t>
  </si>
  <si>
    <t>2022 Municipal Population:</t>
  </si>
  <si>
    <t>Proceeds - Leases - Financial Agreements</t>
  </si>
  <si>
    <t>Local Fiscal Year Ended September 30, 2023</t>
  </si>
  <si>
    <t>Utility Service Tax - Gas</t>
  </si>
  <si>
    <t>Local Communications Services Taxes</t>
  </si>
  <si>
    <t>Inspection Fee</t>
  </si>
  <si>
    <t>Other Fees and Special Assessments</t>
  </si>
  <si>
    <t>Federal Grant - Physical Environment - Other Physical Environment</t>
  </si>
  <si>
    <t>Federal Grant - Human Services - Public Assistance</t>
  </si>
  <si>
    <t>Physical Environment - Garbage / Solid Waste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</si>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</sst>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E2C15-83BF-42AF-BA7A-1488ABA576E4}">
  <sheetPr>
    <pageSetUpPr fitToPage="1"/>
  </sheetPr>
  <dimension ref="A1:ED94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99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194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90</v>
      </c>
      <c r="B3" s="111"/>
      <c r="C3" s="112"/>
      <c r="D3" s="116" t="s">
        <v>48</v>
      </c>
      <c r="E3" s="117"/>
      <c r="F3" s="117"/>
      <c r="G3" s="117"/>
      <c r="H3" s="118"/>
      <c r="I3" s="116" t="s">
        <v>49</v>
      </c>
      <c r="J3" s="118"/>
      <c r="K3" s="116" t="s">
        <v>51</v>
      </c>
      <c r="L3" s="117"/>
      <c r="M3" s="118"/>
      <c r="N3" s="52"/>
      <c r="O3" s="53"/>
      <c r="P3" s="119" t="s">
        <v>177</v>
      </c>
      <c r="Q3" s="54"/>
      <c r="R3"/>
    </row>
    <row r="4" spans="1:134" ht="32.25" customHeight="1" thickBot="1">
      <c r="A4" s="113"/>
      <c r="B4" s="114"/>
      <c r="C4" s="115"/>
      <c r="D4" s="55" t="s">
        <v>5</v>
      </c>
      <c r="E4" s="55" t="s">
        <v>91</v>
      </c>
      <c r="F4" s="55" t="s">
        <v>92</v>
      </c>
      <c r="G4" s="55" t="s">
        <v>93</v>
      </c>
      <c r="H4" s="55" t="s">
        <v>6</v>
      </c>
      <c r="I4" s="55" t="s">
        <v>7</v>
      </c>
      <c r="J4" s="56" t="s">
        <v>94</v>
      </c>
      <c r="K4" s="56" t="s">
        <v>8</v>
      </c>
      <c r="L4" s="56" t="s">
        <v>9</v>
      </c>
      <c r="M4" s="56" t="s">
        <v>178</v>
      </c>
      <c r="N4" s="56" t="s">
        <v>10</v>
      </c>
      <c r="O4" s="56" t="s">
        <v>179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180</v>
      </c>
      <c r="B5" s="60"/>
      <c r="C5" s="60"/>
      <c r="D5" s="61">
        <f>SUM(D6:D12)</f>
        <v>136416087</v>
      </c>
      <c r="E5" s="61">
        <f>SUM(E6:E12)</f>
        <v>19845696</v>
      </c>
      <c r="F5" s="61">
        <f>SUM(F6:F12)</f>
        <v>1018178</v>
      </c>
      <c r="G5" s="61">
        <f>SUM(G6:G12)</f>
        <v>0</v>
      </c>
      <c r="H5" s="61">
        <f>SUM(H6:H12)</f>
        <v>0</v>
      </c>
      <c r="I5" s="61">
        <f>SUM(I6:I12)</f>
        <v>0</v>
      </c>
      <c r="J5" s="61">
        <f>SUM(J6:J12)</f>
        <v>0</v>
      </c>
      <c r="K5" s="61">
        <f>SUM(K6:K12)</f>
        <v>0</v>
      </c>
      <c r="L5" s="61">
        <f>SUM(L6:L12)</f>
        <v>0</v>
      </c>
      <c r="M5" s="61">
        <f>SUM(M6:M12)</f>
        <v>0</v>
      </c>
      <c r="N5" s="61">
        <f>SUM(N6:N12)</f>
        <v>0</v>
      </c>
      <c r="O5" s="62">
        <f>SUM(D5:N5)</f>
        <v>157279961</v>
      </c>
      <c r="P5" s="63">
        <f>(O5/P$92)</f>
        <v>737.36157355099135</v>
      </c>
      <c r="Q5" s="64"/>
    </row>
    <row r="6" spans="1:134">
      <c r="A6" s="66"/>
      <c r="B6" s="67">
        <v>311</v>
      </c>
      <c r="C6" s="68" t="s">
        <v>3</v>
      </c>
      <c r="D6" s="69">
        <v>116089232</v>
      </c>
      <c r="E6" s="69">
        <v>4294039</v>
      </c>
      <c r="F6" s="69">
        <v>1018178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121401449</v>
      </c>
      <c r="P6" s="70">
        <f>(O6/P$92)</f>
        <v>569.15555482627838</v>
      </c>
      <c r="Q6" s="71"/>
    </row>
    <row r="7" spans="1:134">
      <c r="A7" s="66"/>
      <c r="B7" s="67">
        <v>312.41000000000003</v>
      </c>
      <c r="C7" s="68" t="s">
        <v>181</v>
      </c>
      <c r="D7" s="69">
        <v>2215645</v>
      </c>
      <c r="E7" s="69">
        <v>7183014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9398659</v>
      </c>
      <c r="P7" s="70">
        <f>(O7/P$92)</f>
        <v>44.062892344620984</v>
      </c>
      <c r="Q7" s="71"/>
    </row>
    <row r="8" spans="1:134">
      <c r="A8" s="66"/>
      <c r="B8" s="67">
        <v>312.43</v>
      </c>
      <c r="C8" s="68" t="s">
        <v>182</v>
      </c>
      <c r="D8" s="69">
        <v>0</v>
      </c>
      <c r="E8" s="69">
        <v>5210191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5210191</v>
      </c>
      <c r="P8" s="70">
        <f>(O8/P$92)</f>
        <v>24.426472449730664</v>
      </c>
      <c r="Q8" s="71"/>
    </row>
    <row r="9" spans="1:134">
      <c r="A9" s="66"/>
      <c r="B9" s="67">
        <v>314.10000000000002</v>
      </c>
      <c r="C9" s="68" t="s">
        <v>156</v>
      </c>
      <c r="D9" s="69">
        <v>12557260</v>
      </c>
      <c r="E9" s="69">
        <v>2640000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15197260</v>
      </c>
      <c r="P9" s="70">
        <f>(O9/P$92)</f>
        <v>71.247954768144552</v>
      </c>
      <c r="Q9" s="71"/>
    </row>
    <row r="10" spans="1:134">
      <c r="A10" s="66"/>
      <c r="B10" s="67">
        <v>314.39999999999998</v>
      </c>
      <c r="C10" s="68" t="s">
        <v>195</v>
      </c>
      <c r="D10" s="69">
        <v>38223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38223</v>
      </c>
      <c r="P10" s="70">
        <f>(O10/P$92)</f>
        <v>0.17919747211686771</v>
      </c>
      <c r="Q10" s="71"/>
    </row>
    <row r="11" spans="1:134">
      <c r="A11" s="66"/>
      <c r="B11" s="67">
        <v>315.2</v>
      </c>
      <c r="C11" s="68" t="s">
        <v>196</v>
      </c>
      <c r="D11" s="69">
        <v>5509770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5509770</v>
      </c>
      <c r="P11" s="70">
        <f>(O11/P$92)</f>
        <v>25.830961880159961</v>
      </c>
      <c r="Q11" s="71"/>
    </row>
    <row r="12" spans="1:134">
      <c r="A12" s="66"/>
      <c r="B12" s="67">
        <v>316</v>
      </c>
      <c r="C12" s="68" t="s">
        <v>125</v>
      </c>
      <c r="D12" s="69">
        <v>5957</v>
      </c>
      <c r="E12" s="69">
        <v>518452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524409</v>
      </c>
      <c r="P12" s="70">
        <f>(O12/P$92)</f>
        <v>2.458539809939944</v>
      </c>
      <c r="Q12" s="71"/>
    </row>
    <row r="13" spans="1:134" ht="15.75">
      <c r="A13" s="72" t="s">
        <v>17</v>
      </c>
      <c r="B13" s="73"/>
      <c r="C13" s="74"/>
      <c r="D13" s="75">
        <f>SUM(D14:D27)</f>
        <v>10789656</v>
      </c>
      <c r="E13" s="75">
        <f>SUM(E14:E27)</f>
        <v>72511952</v>
      </c>
      <c r="F13" s="75">
        <f>SUM(F14:F27)</f>
        <v>0</v>
      </c>
      <c r="G13" s="75">
        <f>SUM(G14:G27)</f>
        <v>0</v>
      </c>
      <c r="H13" s="75">
        <f>SUM(H14:H27)</f>
        <v>0</v>
      </c>
      <c r="I13" s="75">
        <f>SUM(I14:I27)</f>
        <v>46430636</v>
      </c>
      <c r="J13" s="75">
        <f>SUM(J14:J27)</f>
        <v>0</v>
      </c>
      <c r="K13" s="75">
        <f>SUM(K14:K27)</f>
        <v>0</v>
      </c>
      <c r="L13" s="75">
        <f>SUM(L14:L27)</f>
        <v>0</v>
      </c>
      <c r="M13" s="75">
        <f>SUM(M14:M27)</f>
        <v>0</v>
      </c>
      <c r="N13" s="75">
        <f>SUM(N14:N27)</f>
        <v>0</v>
      </c>
      <c r="O13" s="76">
        <f>SUM(D13:N13)</f>
        <v>129732244</v>
      </c>
      <c r="P13" s="77">
        <f>(O13/P$92)</f>
        <v>608.21207589275252</v>
      </c>
      <c r="Q13" s="78"/>
    </row>
    <row r="14" spans="1:134">
      <c r="A14" s="66"/>
      <c r="B14" s="67">
        <v>322</v>
      </c>
      <c r="C14" s="68" t="s">
        <v>184</v>
      </c>
      <c r="D14" s="69">
        <v>40279</v>
      </c>
      <c r="E14" s="69">
        <v>12208735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>SUM(D14:N14)</f>
        <v>12249014</v>
      </c>
      <c r="P14" s="70">
        <f>(O14/P$92)</f>
        <v>57.425956746569405</v>
      </c>
      <c r="Q14" s="71"/>
    </row>
    <row r="15" spans="1:134">
      <c r="A15" s="66"/>
      <c r="B15" s="67">
        <v>323.10000000000002</v>
      </c>
      <c r="C15" s="68" t="s">
        <v>18</v>
      </c>
      <c r="D15" s="69">
        <v>9188705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ref="O15:O27" si="1">SUM(D15:N15)</f>
        <v>9188705</v>
      </c>
      <c r="P15" s="70">
        <f>(O15/P$92)</f>
        <v>43.078583785354965</v>
      </c>
      <c r="Q15" s="71"/>
    </row>
    <row r="16" spans="1:134">
      <c r="A16" s="66"/>
      <c r="B16" s="67">
        <v>323.39999999999998</v>
      </c>
      <c r="C16" s="68" t="s">
        <v>19</v>
      </c>
      <c r="D16" s="69">
        <v>77254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77254</v>
      </c>
      <c r="P16" s="70">
        <f>(O16/P$92)</f>
        <v>0.36218301836372074</v>
      </c>
      <c r="Q16" s="71"/>
    </row>
    <row r="17" spans="1:17">
      <c r="A17" s="66"/>
      <c r="B17" s="67">
        <v>323.7</v>
      </c>
      <c r="C17" s="68" t="s">
        <v>20</v>
      </c>
      <c r="D17" s="69">
        <v>1483418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1483418</v>
      </c>
      <c r="P17" s="70">
        <f>(O17/P$92)</f>
        <v>6.9545759279140746</v>
      </c>
      <c r="Q17" s="71"/>
    </row>
    <row r="18" spans="1:17">
      <c r="A18" s="66"/>
      <c r="B18" s="67">
        <v>324.11</v>
      </c>
      <c r="C18" s="68" t="s">
        <v>21</v>
      </c>
      <c r="D18" s="69">
        <v>0</v>
      </c>
      <c r="E18" s="69">
        <v>4521634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4521634</v>
      </c>
      <c r="P18" s="70">
        <f>(O18/P$92)</f>
        <v>21.198372253294639</v>
      </c>
      <c r="Q18" s="71"/>
    </row>
    <row r="19" spans="1:17">
      <c r="A19" s="66"/>
      <c r="B19" s="67">
        <v>324.12</v>
      </c>
      <c r="C19" s="68" t="s">
        <v>22</v>
      </c>
      <c r="D19" s="69">
        <v>0</v>
      </c>
      <c r="E19" s="69">
        <v>714070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714070</v>
      </c>
      <c r="P19" s="70">
        <f>(O19/P$92)</f>
        <v>3.3477105123745319</v>
      </c>
      <c r="Q19" s="71"/>
    </row>
    <row r="20" spans="1:17">
      <c r="A20" s="66"/>
      <c r="B20" s="67">
        <v>324.20999999999998</v>
      </c>
      <c r="C20" s="68" t="s">
        <v>23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69">
        <v>8831962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1"/>
        <v>8831962</v>
      </c>
      <c r="P20" s="70">
        <f>(O20/P$92)</f>
        <v>41.406097486650317</v>
      </c>
      <c r="Q20" s="71"/>
    </row>
    <row r="21" spans="1:17">
      <c r="A21" s="66"/>
      <c r="B21" s="67">
        <v>324.31</v>
      </c>
      <c r="C21" s="68" t="s">
        <v>24</v>
      </c>
      <c r="D21" s="69">
        <v>0</v>
      </c>
      <c r="E21" s="69">
        <v>12401540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1"/>
        <v>12401540</v>
      </c>
      <c r="P21" s="70">
        <f>(O21/P$92)</f>
        <v>58.141030749973041</v>
      </c>
      <c r="Q21" s="71"/>
    </row>
    <row r="22" spans="1:17">
      <c r="A22" s="66"/>
      <c r="B22" s="67">
        <v>324.32</v>
      </c>
      <c r="C22" s="68" t="s">
        <v>25</v>
      </c>
      <c r="D22" s="69">
        <v>0</v>
      </c>
      <c r="E22" s="69">
        <v>4350545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4350545</v>
      </c>
      <c r="P22" s="70">
        <f>(O22/P$92)</f>
        <v>20.396270997323033</v>
      </c>
      <c r="Q22" s="71"/>
    </row>
    <row r="23" spans="1:17">
      <c r="A23" s="66"/>
      <c r="B23" s="67">
        <v>324.61</v>
      </c>
      <c r="C23" s="68" t="s">
        <v>26</v>
      </c>
      <c r="D23" s="69">
        <v>0</v>
      </c>
      <c r="E23" s="69">
        <v>5746709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5746709</v>
      </c>
      <c r="P23" s="70">
        <f>(O23/P$92)</f>
        <v>26.941781801304259</v>
      </c>
      <c r="Q23" s="71"/>
    </row>
    <row r="24" spans="1:17">
      <c r="A24" s="66"/>
      <c r="B24" s="67">
        <v>325.10000000000002</v>
      </c>
      <c r="C24" s="68" t="s">
        <v>27</v>
      </c>
      <c r="D24" s="69">
        <v>0</v>
      </c>
      <c r="E24" s="69">
        <v>39190</v>
      </c>
      <c r="F24" s="69">
        <v>0</v>
      </c>
      <c r="G24" s="69">
        <v>0</v>
      </c>
      <c r="H24" s="69">
        <v>0</v>
      </c>
      <c r="I24" s="69">
        <v>37598674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37637864</v>
      </c>
      <c r="P24" s="70">
        <f>(O24/P$92)</f>
        <v>176.45423134443814</v>
      </c>
      <c r="Q24" s="71"/>
    </row>
    <row r="25" spans="1:17">
      <c r="A25" s="66"/>
      <c r="B25" s="67">
        <v>325.2</v>
      </c>
      <c r="C25" s="68" t="s">
        <v>28</v>
      </c>
      <c r="D25" s="69">
        <v>0</v>
      </c>
      <c r="E25" s="69">
        <v>31638763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31638763</v>
      </c>
      <c r="P25" s="70">
        <f>(O25/P$92)</f>
        <v>148.32918270425361</v>
      </c>
      <c r="Q25" s="71"/>
    </row>
    <row r="26" spans="1:17">
      <c r="A26" s="66"/>
      <c r="B26" s="67">
        <v>329.1</v>
      </c>
      <c r="C26" s="68" t="s">
        <v>197</v>
      </c>
      <c r="D26" s="69">
        <v>0</v>
      </c>
      <c r="E26" s="69">
        <v>725785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725785</v>
      </c>
      <c r="P26" s="70">
        <f>(O26/P$92)</f>
        <v>3.4026328990487622</v>
      </c>
      <c r="Q26" s="71"/>
    </row>
    <row r="27" spans="1:17">
      <c r="A27" s="66"/>
      <c r="B27" s="67">
        <v>329.5</v>
      </c>
      <c r="C27" s="68" t="s">
        <v>198</v>
      </c>
      <c r="D27" s="69">
        <v>0</v>
      </c>
      <c r="E27" s="69">
        <v>164981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164981</v>
      </c>
      <c r="P27" s="70">
        <f>(O27/P$92)</f>
        <v>0.77346566588998644</v>
      </c>
      <c r="Q27" s="71"/>
    </row>
    <row r="28" spans="1:17" ht="15.75">
      <c r="A28" s="72" t="s">
        <v>185</v>
      </c>
      <c r="B28" s="73"/>
      <c r="C28" s="74"/>
      <c r="D28" s="75">
        <f>SUM(D29:D52)</f>
        <v>60712265</v>
      </c>
      <c r="E28" s="75">
        <f>SUM(E29:E52)</f>
        <v>8116700</v>
      </c>
      <c r="F28" s="75">
        <f>SUM(F29:F52)</f>
        <v>0</v>
      </c>
      <c r="G28" s="75">
        <f>SUM(G29:G52)</f>
        <v>835249</v>
      </c>
      <c r="H28" s="75">
        <f>SUM(H29:H52)</f>
        <v>0</v>
      </c>
      <c r="I28" s="75">
        <f>SUM(I29:I52)</f>
        <v>13997873</v>
      </c>
      <c r="J28" s="75">
        <f>SUM(J29:J52)</f>
        <v>191650</v>
      </c>
      <c r="K28" s="75">
        <f>SUM(K29:K52)</f>
        <v>0</v>
      </c>
      <c r="L28" s="75">
        <f>SUM(L29:L52)</f>
        <v>0</v>
      </c>
      <c r="M28" s="75">
        <f>SUM(M29:M52)</f>
        <v>0</v>
      </c>
      <c r="N28" s="75">
        <f>SUM(N29:N52)</f>
        <v>34026703</v>
      </c>
      <c r="O28" s="76">
        <f>SUM(D28:N28)</f>
        <v>117880440</v>
      </c>
      <c r="P28" s="77">
        <f>(O28/P$92)</f>
        <v>552.64832326149428</v>
      </c>
      <c r="Q28" s="78"/>
    </row>
    <row r="29" spans="1:17">
      <c r="A29" s="66"/>
      <c r="B29" s="67">
        <v>331.1</v>
      </c>
      <c r="C29" s="68" t="s">
        <v>29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953102</v>
      </c>
      <c r="O29" s="69">
        <f>SUM(D29:N29)</f>
        <v>953102</v>
      </c>
      <c r="P29" s="70">
        <f>(O29/P$92)</f>
        <v>4.4683428582144478</v>
      </c>
      <c r="Q29" s="71"/>
    </row>
    <row r="30" spans="1:17">
      <c r="A30" s="66"/>
      <c r="B30" s="67">
        <v>331.2</v>
      </c>
      <c r="C30" s="68" t="s">
        <v>30</v>
      </c>
      <c r="D30" s="69">
        <v>750822</v>
      </c>
      <c r="E30" s="69">
        <v>73812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>SUM(D30:N30)</f>
        <v>824634</v>
      </c>
      <c r="P30" s="70">
        <f>(O30/P$92)</f>
        <v>3.8660578243890091</v>
      </c>
      <c r="Q30" s="71"/>
    </row>
    <row r="31" spans="1:17">
      <c r="A31" s="66"/>
      <c r="B31" s="67">
        <v>331.39</v>
      </c>
      <c r="C31" s="68" t="s">
        <v>199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148069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ref="O31:O48" si="2">SUM(D31:N31)</f>
        <v>148069</v>
      </c>
      <c r="P31" s="70">
        <f>(O31/P$92)</f>
        <v>0.69417864895148174</v>
      </c>
      <c r="Q31" s="71"/>
    </row>
    <row r="32" spans="1:17">
      <c r="A32" s="66"/>
      <c r="B32" s="67">
        <v>331.49</v>
      </c>
      <c r="C32" s="68" t="s">
        <v>35</v>
      </c>
      <c r="D32" s="69">
        <v>0</v>
      </c>
      <c r="E32" s="69">
        <v>47062</v>
      </c>
      <c r="F32" s="69">
        <v>0</v>
      </c>
      <c r="G32" s="69">
        <v>438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2"/>
        <v>47500</v>
      </c>
      <c r="P32" s="70">
        <f>(O32/P$92)</f>
        <v>0.22269000145334528</v>
      </c>
      <c r="Q32" s="71"/>
    </row>
    <row r="33" spans="1:17">
      <c r="A33" s="66"/>
      <c r="B33" s="67">
        <v>331.5</v>
      </c>
      <c r="C33" s="68" t="s">
        <v>32</v>
      </c>
      <c r="D33" s="69">
        <v>0</v>
      </c>
      <c r="E33" s="69">
        <v>641745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641745</v>
      </c>
      <c r="P33" s="70">
        <f>(O33/P$92)</f>
        <v>3.0086356838458328</v>
      </c>
      <c r="Q33" s="71"/>
    </row>
    <row r="34" spans="1:17">
      <c r="A34" s="66"/>
      <c r="B34" s="67">
        <v>331.62</v>
      </c>
      <c r="C34" s="68" t="s">
        <v>200</v>
      </c>
      <c r="D34" s="69">
        <v>22063345</v>
      </c>
      <c r="E34" s="69">
        <v>934652</v>
      </c>
      <c r="F34" s="69">
        <v>0</v>
      </c>
      <c r="G34" s="69">
        <v>1351</v>
      </c>
      <c r="H34" s="69">
        <v>0</v>
      </c>
      <c r="I34" s="69">
        <v>1177279</v>
      </c>
      <c r="J34" s="69">
        <v>191650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24368277</v>
      </c>
      <c r="P34" s="70">
        <f>(O34/P$92)</f>
        <v>114.24361348516885</v>
      </c>
      <c r="Q34" s="71"/>
    </row>
    <row r="35" spans="1:17">
      <c r="A35" s="66"/>
      <c r="B35" s="67">
        <v>331.69</v>
      </c>
      <c r="C35" s="68" t="s">
        <v>36</v>
      </c>
      <c r="D35" s="69">
        <v>255476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255476</v>
      </c>
      <c r="P35" s="70">
        <f>(O35/P$92)</f>
        <v>1.197725280237786</v>
      </c>
      <c r="Q35" s="71"/>
    </row>
    <row r="36" spans="1:17">
      <c r="A36" s="66"/>
      <c r="B36" s="67">
        <v>331.9</v>
      </c>
      <c r="C36" s="68" t="s">
        <v>111</v>
      </c>
      <c r="D36" s="69">
        <v>0</v>
      </c>
      <c r="E36" s="69">
        <v>0</v>
      </c>
      <c r="F36" s="69">
        <v>0</v>
      </c>
      <c r="G36" s="69">
        <v>0</v>
      </c>
      <c r="H36" s="69">
        <v>0</v>
      </c>
      <c r="I36" s="69">
        <v>5191953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5191953</v>
      </c>
      <c r="P36" s="70">
        <f>(O36/P$92)</f>
        <v>24.340968865593691</v>
      </c>
      <c r="Q36" s="71"/>
    </row>
    <row r="37" spans="1:17">
      <c r="A37" s="66"/>
      <c r="B37" s="67">
        <v>334.1</v>
      </c>
      <c r="C37" s="68" t="s">
        <v>34</v>
      </c>
      <c r="D37" s="69">
        <v>0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25026102</v>
      </c>
      <c r="O37" s="69">
        <f t="shared" si="2"/>
        <v>25026102</v>
      </c>
      <c r="P37" s="70">
        <f>(O37/P$92)</f>
        <v>117.32763559476983</v>
      </c>
      <c r="Q37" s="71"/>
    </row>
    <row r="38" spans="1:17">
      <c r="A38" s="66"/>
      <c r="B38" s="67">
        <v>334.31</v>
      </c>
      <c r="C38" s="68" t="s">
        <v>171</v>
      </c>
      <c r="D38" s="69">
        <v>0</v>
      </c>
      <c r="E38" s="69">
        <v>0</v>
      </c>
      <c r="F38" s="69">
        <v>0</v>
      </c>
      <c r="G38" s="69">
        <v>0</v>
      </c>
      <c r="H38" s="69">
        <v>0</v>
      </c>
      <c r="I38" s="69">
        <v>5774046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5774046</v>
      </c>
      <c r="P38" s="70">
        <f>(O38/P$92)</f>
        <v>27.069943413298578</v>
      </c>
      <c r="Q38" s="71"/>
    </row>
    <row r="39" spans="1:17">
      <c r="A39" s="66"/>
      <c r="B39" s="67">
        <v>334.35</v>
      </c>
      <c r="C39" s="68" t="s">
        <v>174</v>
      </c>
      <c r="D39" s="69">
        <v>0</v>
      </c>
      <c r="E39" s="69">
        <v>0</v>
      </c>
      <c r="F39" s="69">
        <v>0</v>
      </c>
      <c r="G39" s="69">
        <v>0</v>
      </c>
      <c r="H39" s="69">
        <v>0</v>
      </c>
      <c r="I39" s="69">
        <v>41726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41726</v>
      </c>
      <c r="P39" s="70">
        <f>(O39/P$92)</f>
        <v>0.1956202736977323</v>
      </c>
      <c r="Q39" s="71"/>
    </row>
    <row r="40" spans="1:17">
      <c r="A40" s="66"/>
      <c r="B40" s="67">
        <v>334.49</v>
      </c>
      <c r="C40" s="68" t="s">
        <v>103</v>
      </c>
      <c r="D40" s="69">
        <v>0</v>
      </c>
      <c r="E40" s="69">
        <v>0</v>
      </c>
      <c r="F40" s="69">
        <v>0</v>
      </c>
      <c r="G40" s="69">
        <v>833460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2"/>
        <v>833460</v>
      </c>
      <c r="P40" s="70">
        <f>(O40/P$92)</f>
        <v>3.9074359707643191</v>
      </c>
      <c r="Q40" s="71"/>
    </row>
    <row r="41" spans="1:17">
      <c r="A41" s="66"/>
      <c r="B41" s="67">
        <v>334.69</v>
      </c>
      <c r="C41" s="68" t="s">
        <v>39</v>
      </c>
      <c r="D41" s="69">
        <v>400057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2"/>
        <v>400057</v>
      </c>
      <c r="P41" s="70">
        <f>(O41/P$92)</f>
        <v>1.8755514507667568</v>
      </c>
      <c r="Q41" s="71"/>
    </row>
    <row r="42" spans="1:17">
      <c r="A42" s="66"/>
      <c r="B42" s="67">
        <v>334.9</v>
      </c>
      <c r="C42" s="68" t="s">
        <v>144</v>
      </c>
      <c r="D42" s="69">
        <v>9363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8047499</v>
      </c>
      <c r="O42" s="69">
        <f t="shared" si="2"/>
        <v>8056862</v>
      </c>
      <c r="P42" s="70">
        <f>(O42/P$92)</f>
        <v>37.772265483987418</v>
      </c>
      <c r="Q42" s="71"/>
    </row>
    <row r="43" spans="1:17">
      <c r="A43" s="66"/>
      <c r="B43" s="67">
        <v>335.125</v>
      </c>
      <c r="C43" s="68" t="s">
        <v>186</v>
      </c>
      <c r="D43" s="69">
        <v>8767995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2"/>
        <v>8767995</v>
      </c>
      <c r="P43" s="70">
        <f>(O43/P$92)</f>
        <v>41.106206721956298</v>
      </c>
      <c r="Q43" s="71"/>
    </row>
    <row r="44" spans="1:17">
      <c r="A44" s="66"/>
      <c r="B44" s="67">
        <v>335.14</v>
      </c>
      <c r="C44" s="68" t="s">
        <v>127</v>
      </c>
      <c r="D44" s="69">
        <v>2101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2"/>
        <v>2101</v>
      </c>
      <c r="P44" s="70">
        <f>(O44/P$92)</f>
        <v>9.8499303800732296E-3</v>
      </c>
      <c r="Q44" s="71"/>
    </row>
    <row r="45" spans="1:17">
      <c r="A45" s="66"/>
      <c r="B45" s="67">
        <v>335.15</v>
      </c>
      <c r="C45" s="68" t="s">
        <v>128</v>
      </c>
      <c r="D45" s="69">
        <v>86972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2"/>
        <v>86972</v>
      </c>
      <c r="P45" s="70">
        <f>(O45/P$92)</f>
        <v>0.40774304855579674</v>
      </c>
      <c r="Q45" s="71"/>
    </row>
    <row r="46" spans="1:17">
      <c r="A46" s="66"/>
      <c r="B46" s="67">
        <v>335.18</v>
      </c>
      <c r="C46" s="68" t="s">
        <v>187</v>
      </c>
      <c r="D46" s="69">
        <v>23231589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2"/>
        <v>23231589</v>
      </c>
      <c r="P46" s="70">
        <f>(O46/P$92)</f>
        <v>108.91458080365305</v>
      </c>
      <c r="Q46" s="71"/>
    </row>
    <row r="47" spans="1:17">
      <c r="A47" s="66"/>
      <c r="B47" s="67">
        <v>335.19</v>
      </c>
      <c r="C47" s="68" t="s">
        <v>130</v>
      </c>
      <c r="D47" s="69">
        <v>4568184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2"/>
        <v>4568184</v>
      </c>
      <c r="P47" s="70">
        <f>(O47/P$92)</f>
        <v>21.416608454718919</v>
      </c>
      <c r="Q47" s="71"/>
    </row>
    <row r="48" spans="1:17">
      <c r="A48" s="66"/>
      <c r="B48" s="67">
        <v>335.21</v>
      </c>
      <c r="C48" s="68" t="s">
        <v>41</v>
      </c>
      <c r="D48" s="69">
        <v>0</v>
      </c>
      <c r="E48" s="69">
        <v>107990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2"/>
        <v>107990</v>
      </c>
      <c r="P48" s="70">
        <f>(O48/P$92)</f>
        <v>0.5062798580409843</v>
      </c>
      <c r="Q48" s="71"/>
    </row>
    <row r="49" spans="1:17">
      <c r="A49" s="66"/>
      <c r="B49" s="67">
        <v>335.5</v>
      </c>
      <c r="C49" s="68" t="s">
        <v>42</v>
      </c>
      <c r="D49" s="69">
        <v>0</v>
      </c>
      <c r="E49" s="69">
        <v>6311439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ref="O49:O52" si="3">SUM(D49:N49)</f>
        <v>6311439</v>
      </c>
      <c r="P49" s="70">
        <f>(O49/P$92)</f>
        <v>29.589354949109474</v>
      </c>
      <c r="Q49" s="71"/>
    </row>
    <row r="50" spans="1:17">
      <c r="A50" s="66"/>
      <c r="B50" s="67">
        <v>337.2</v>
      </c>
      <c r="C50" s="68" t="s">
        <v>43</v>
      </c>
      <c r="D50" s="69">
        <v>467349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3"/>
        <v>467349</v>
      </c>
      <c r="P50" s="70">
        <f>(O50/P$92)</f>
        <v>2.1910305155625149</v>
      </c>
      <c r="Q50" s="71"/>
    </row>
    <row r="51" spans="1:17">
      <c r="A51" s="66"/>
      <c r="B51" s="67">
        <v>337.7</v>
      </c>
      <c r="C51" s="68" t="s">
        <v>46</v>
      </c>
      <c r="D51" s="69">
        <v>66862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3"/>
        <v>66862</v>
      </c>
      <c r="P51" s="70">
        <f>(O51/P$92)</f>
        <v>0.31346313425628569</v>
      </c>
      <c r="Q51" s="71"/>
    </row>
    <row r="52" spans="1:17">
      <c r="A52" s="66"/>
      <c r="B52" s="67">
        <v>337.9</v>
      </c>
      <c r="C52" s="68" t="s">
        <v>107</v>
      </c>
      <c r="D52" s="69">
        <v>42150</v>
      </c>
      <c r="E52" s="69">
        <v>0</v>
      </c>
      <c r="F52" s="69">
        <v>0</v>
      </c>
      <c r="G52" s="69">
        <v>0</v>
      </c>
      <c r="H52" s="69">
        <v>0</v>
      </c>
      <c r="I52" s="69">
        <v>1664800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3"/>
        <v>1706950</v>
      </c>
      <c r="P52" s="70">
        <f>(O52/P$92)</f>
        <v>8.0025410101218473</v>
      </c>
      <c r="Q52" s="71"/>
    </row>
    <row r="53" spans="1:17" ht="15.75">
      <c r="A53" s="72" t="s">
        <v>52</v>
      </c>
      <c r="B53" s="73"/>
      <c r="C53" s="74"/>
      <c r="D53" s="75">
        <f>SUM(D54:D69)</f>
        <v>19244646</v>
      </c>
      <c r="E53" s="75">
        <f>SUM(E54:E69)</f>
        <v>27096595</v>
      </c>
      <c r="F53" s="75">
        <f>SUM(F54:F69)</f>
        <v>0</v>
      </c>
      <c r="G53" s="75">
        <f>SUM(G54:G69)</f>
        <v>132735</v>
      </c>
      <c r="H53" s="75">
        <f>SUM(H54:H69)</f>
        <v>0</v>
      </c>
      <c r="I53" s="75">
        <f>SUM(I54:I69)</f>
        <v>130916281</v>
      </c>
      <c r="J53" s="75">
        <f>SUM(J54:J69)</f>
        <v>60104525</v>
      </c>
      <c r="K53" s="75">
        <f>SUM(K54:K69)</f>
        <v>0</v>
      </c>
      <c r="L53" s="75">
        <f>SUM(L54:L69)</f>
        <v>0</v>
      </c>
      <c r="M53" s="75">
        <f>SUM(M54:M69)</f>
        <v>0</v>
      </c>
      <c r="N53" s="75">
        <f>SUM(N54:N69)</f>
        <v>0</v>
      </c>
      <c r="O53" s="75">
        <f>SUM(D53:N53)</f>
        <v>237494782</v>
      </c>
      <c r="P53" s="77">
        <f>(O53/P$92)</f>
        <v>1113.4255441840403</v>
      </c>
      <c r="Q53" s="78"/>
    </row>
    <row r="54" spans="1:17">
      <c r="A54" s="66"/>
      <c r="B54" s="67">
        <v>341.2</v>
      </c>
      <c r="C54" s="68" t="s">
        <v>131</v>
      </c>
      <c r="D54" s="69">
        <v>10152158</v>
      </c>
      <c r="E54" s="69">
        <v>0</v>
      </c>
      <c r="F54" s="69">
        <v>0</v>
      </c>
      <c r="G54" s="69">
        <v>132735</v>
      </c>
      <c r="H54" s="69">
        <v>0</v>
      </c>
      <c r="I54" s="69">
        <v>342213</v>
      </c>
      <c r="J54" s="69">
        <v>60104525</v>
      </c>
      <c r="K54" s="69">
        <v>0</v>
      </c>
      <c r="L54" s="69">
        <v>0</v>
      </c>
      <c r="M54" s="69">
        <v>0</v>
      </c>
      <c r="N54" s="69">
        <v>0</v>
      </c>
      <c r="O54" s="69">
        <f t="shared" ref="O54:O68" si="4">SUM(D54:N54)</f>
        <v>70731631</v>
      </c>
      <c r="P54" s="70">
        <f>(O54/P$92)</f>
        <v>331.60477916184169</v>
      </c>
      <c r="Q54" s="71"/>
    </row>
    <row r="55" spans="1:17">
      <c r="A55" s="66"/>
      <c r="B55" s="67">
        <v>341.3</v>
      </c>
      <c r="C55" s="68" t="s">
        <v>132</v>
      </c>
      <c r="D55" s="69">
        <v>371257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371257</v>
      </c>
      <c r="P55" s="70">
        <f>(O55/P$92)</f>
        <v>1.7405309867276759</v>
      </c>
      <c r="Q55" s="71"/>
    </row>
    <row r="56" spans="1:17">
      <c r="A56" s="66"/>
      <c r="B56" s="67">
        <v>341.9</v>
      </c>
      <c r="C56" s="68" t="s">
        <v>133</v>
      </c>
      <c r="D56" s="69">
        <v>1032974</v>
      </c>
      <c r="E56" s="69">
        <v>0</v>
      </c>
      <c r="F56" s="69">
        <v>0</v>
      </c>
      <c r="G56" s="69">
        <v>0</v>
      </c>
      <c r="H56" s="69">
        <v>0</v>
      </c>
      <c r="I56" s="69">
        <v>1399714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2432688</v>
      </c>
      <c r="P56" s="70">
        <f>(O56/P$92)</f>
        <v>11.404953563274434</v>
      </c>
      <c r="Q56" s="71"/>
    </row>
    <row r="57" spans="1:17">
      <c r="A57" s="66"/>
      <c r="B57" s="67">
        <v>342.1</v>
      </c>
      <c r="C57" s="68" t="s">
        <v>59</v>
      </c>
      <c r="D57" s="69">
        <v>1980099</v>
      </c>
      <c r="E57" s="69">
        <v>36276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2016375</v>
      </c>
      <c r="P57" s="70">
        <f>(O57/P$92)</f>
        <v>9.4531905616945071</v>
      </c>
      <c r="Q57" s="71"/>
    </row>
    <row r="58" spans="1:17">
      <c r="A58" s="66"/>
      <c r="B58" s="67">
        <v>342.2</v>
      </c>
      <c r="C58" s="68" t="s">
        <v>60</v>
      </c>
      <c r="D58" s="69">
        <v>0</v>
      </c>
      <c r="E58" s="69">
        <v>955775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955775</v>
      </c>
      <c r="P58" s="70">
        <f>(O58/P$92)</f>
        <v>4.4808744450330753</v>
      </c>
      <c r="Q58" s="71"/>
    </row>
    <row r="59" spans="1:17">
      <c r="A59" s="66"/>
      <c r="B59" s="67">
        <v>343.4</v>
      </c>
      <c r="C59" s="68" t="s">
        <v>201</v>
      </c>
      <c r="D59" s="69">
        <v>0</v>
      </c>
      <c r="E59" s="69">
        <v>21329253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4"/>
        <v>21329253</v>
      </c>
      <c r="P59" s="70">
        <f>(O59/P$92)</f>
        <v>99.996029085658293</v>
      </c>
      <c r="Q59" s="71"/>
    </row>
    <row r="60" spans="1:17">
      <c r="A60" s="66"/>
      <c r="B60" s="67">
        <v>343.5</v>
      </c>
      <c r="C60" s="68" t="s">
        <v>61</v>
      </c>
      <c r="D60" s="69">
        <v>0</v>
      </c>
      <c r="E60" s="69">
        <v>0</v>
      </c>
      <c r="F60" s="69">
        <v>0</v>
      </c>
      <c r="G60" s="69">
        <v>0</v>
      </c>
      <c r="H60" s="69">
        <v>0</v>
      </c>
      <c r="I60" s="69">
        <v>59223186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4"/>
        <v>59223186</v>
      </c>
      <c r="P60" s="70">
        <f>(O60/P$92)</f>
        <v>277.65076581919448</v>
      </c>
      <c r="Q60" s="71"/>
    </row>
    <row r="61" spans="1:17">
      <c r="A61" s="66"/>
      <c r="B61" s="67">
        <v>343.6</v>
      </c>
      <c r="C61" s="68" t="s">
        <v>62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69">
        <v>39340353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39340353</v>
      </c>
      <c r="P61" s="70">
        <f>(O61/P$92)</f>
        <v>184.4358582472656</v>
      </c>
      <c r="Q61" s="71"/>
    </row>
    <row r="62" spans="1:17">
      <c r="A62" s="66"/>
      <c r="B62" s="67">
        <v>343.7</v>
      </c>
      <c r="C62" s="68" t="s">
        <v>63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8137990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8137990</v>
      </c>
      <c r="P62" s="70">
        <f>(O62/P$92)</f>
        <v>38.152610630048613</v>
      </c>
      <c r="Q62" s="71"/>
    </row>
    <row r="63" spans="1:17">
      <c r="A63" s="66"/>
      <c r="B63" s="67">
        <v>343.9</v>
      </c>
      <c r="C63" s="68" t="s">
        <v>64</v>
      </c>
      <c r="D63" s="69">
        <v>5334</v>
      </c>
      <c r="E63" s="69">
        <v>4775291</v>
      </c>
      <c r="F63" s="69">
        <v>0</v>
      </c>
      <c r="G63" s="69">
        <v>0</v>
      </c>
      <c r="H63" s="69">
        <v>0</v>
      </c>
      <c r="I63" s="69">
        <v>22306299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27086924</v>
      </c>
      <c r="P63" s="70">
        <f>(O63/P$92)</f>
        <v>126.98920305108743</v>
      </c>
      <c r="Q63" s="71"/>
    </row>
    <row r="64" spans="1:17">
      <c r="A64" s="66"/>
      <c r="B64" s="67">
        <v>347.2</v>
      </c>
      <c r="C64" s="68" t="s">
        <v>67</v>
      </c>
      <c r="D64" s="69">
        <v>1871658</v>
      </c>
      <c r="E64" s="69">
        <v>0</v>
      </c>
      <c r="F64" s="69">
        <v>0</v>
      </c>
      <c r="G64" s="69">
        <v>0</v>
      </c>
      <c r="H64" s="69">
        <v>0</v>
      </c>
      <c r="I64" s="69">
        <v>0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1871658</v>
      </c>
      <c r="P64" s="70">
        <f>(O64/P$92)</f>
        <v>8.774726794529796</v>
      </c>
      <c r="Q64" s="71"/>
    </row>
    <row r="65" spans="1:17">
      <c r="A65" s="66"/>
      <c r="B65" s="67">
        <v>347.3</v>
      </c>
      <c r="C65" s="68" t="s">
        <v>68</v>
      </c>
      <c r="D65" s="69">
        <v>341887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4"/>
        <v>341887</v>
      </c>
      <c r="P65" s="70">
        <f>(O65/P$92)</f>
        <v>1.6028382426711549</v>
      </c>
      <c r="Q65" s="71"/>
    </row>
    <row r="66" spans="1:17">
      <c r="A66" s="66"/>
      <c r="B66" s="67">
        <v>347.4</v>
      </c>
      <c r="C66" s="68" t="s">
        <v>69</v>
      </c>
      <c r="D66" s="69">
        <v>128003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128003</v>
      </c>
      <c r="P66" s="70">
        <f>(O66/P$92)</f>
        <v>0.6001050159164748</v>
      </c>
      <c r="Q66" s="71"/>
    </row>
    <row r="67" spans="1:17">
      <c r="A67" s="66"/>
      <c r="B67" s="67">
        <v>347.5</v>
      </c>
      <c r="C67" s="68" t="s">
        <v>70</v>
      </c>
      <c r="D67" s="69">
        <v>3270475</v>
      </c>
      <c r="E67" s="69">
        <v>0</v>
      </c>
      <c r="F67" s="69">
        <v>0</v>
      </c>
      <c r="G67" s="69">
        <v>0</v>
      </c>
      <c r="H67" s="69">
        <v>0</v>
      </c>
      <c r="I67" s="69">
        <v>166526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4"/>
        <v>3437001</v>
      </c>
      <c r="P67" s="70">
        <f>(O67/P$92)</f>
        <v>16.113384372318929</v>
      </c>
      <c r="Q67" s="71"/>
    </row>
    <row r="68" spans="1:17">
      <c r="A68" s="66"/>
      <c r="B68" s="67">
        <v>347.9</v>
      </c>
      <c r="C68" s="68" t="s">
        <v>71</v>
      </c>
      <c r="D68" s="69">
        <v>87669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4"/>
        <v>87669</v>
      </c>
      <c r="P68" s="70">
        <f>(O68/P$92)</f>
        <v>0.41101073131396476</v>
      </c>
      <c r="Q68" s="71"/>
    </row>
    <row r="69" spans="1:17">
      <c r="A69" s="66"/>
      <c r="B69" s="67">
        <v>349</v>
      </c>
      <c r="C69" s="68" t="s">
        <v>188</v>
      </c>
      <c r="D69" s="69">
        <v>3132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>SUM(D69:N69)</f>
        <v>3132</v>
      </c>
      <c r="P69" s="70">
        <f>(O69/P$92)</f>
        <v>1.4683475464250051E-2</v>
      </c>
      <c r="Q69" s="71"/>
    </row>
    <row r="70" spans="1:17" ht="15.75">
      <c r="A70" s="72" t="s">
        <v>53</v>
      </c>
      <c r="B70" s="73"/>
      <c r="C70" s="74"/>
      <c r="D70" s="75">
        <f>SUM(D71:D72)</f>
        <v>904526</v>
      </c>
      <c r="E70" s="75">
        <f>SUM(E71:E72)</f>
        <v>83329</v>
      </c>
      <c r="F70" s="75">
        <f>SUM(F71:F72)</f>
        <v>1359</v>
      </c>
      <c r="G70" s="75">
        <f>SUM(G71:G72)</f>
        <v>0</v>
      </c>
      <c r="H70" s="75">
        <f>SUM(H71:H72)</f>
        <v>0</v>
      </c>
      <c r="I70" s="75">
        <f>SUM(I71:I72)</f>
        <v>772677</v>
      </c>
      <c r="J70" s="75">
        <f>SUM(J71:J72)</f>
        <v>0</v>
      </c>
      <c r="K70" s="75">
        <f>SUM(K71:K72)</f>
        <v>0</v>
      </c>
      <c r="L70" s="75">
        <f>SUM(L71:L72)</f>
        <v>0</v>
      </c>
      <c r="M70" s="75">
        <f>SUM(M71:M72)</f>
        <v>0</v>
      </c>
      <c r="N70" s="75">
        <f>SUM(N71:N72)</f>
        <v>0</v>
      </c>
      <c r="O70" s="75">
        <f>SUM(D70:N70)</f>
        <v>1761891</v>
      </c>
      <c r="P70" s="77">
        <f>(O70/P$92)</f>
        <v>8.2601159863291773</v>
      </c>
      <c r="Q70" s="78"/>
    </row>
    <row r="71" spans="1:17">
      <c r="A71" s="79"/>
      <c r="B71" s="80">
        <v>354</v>
      </c>
      <c r="C71" s="81" t="s">
        <v>74</v>
      </c>
      <c r="D71" s="69">
        <v>694790</v>
      </c>
      <c r="E71" s="69">
        <v>36265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ref="O71:O72" si="5">SUM(D71:N71)</f>
        <v>731055</v>
      </c>
      <c r="P71" s="70">
        <f>(O71/P$92)</f>
        <v>3.4273397686836913</v>
      </c>
      <c r="Q71" s="71"/>
    </row>
    <row r="72" spans="1:17">
      <c r="A72" s="79"/>
      <c r="B72" s="80">
        <v>359</v>
      </c>
      <c r="C72" s="81" t="s">
        <v>75</v>
      </c>
      <c r="D72" s="69">
        <v>209736</v>
      </c>
      <c r="E72" s="69">
        <v>47064</v>
      </c>
      <c r="F72" s="69">
        <v>1359</v>
      </c>
      <c r="G72" s="69">
        <v>0</v>
      </c>
      <c r="H72" s="69">
        <v>0</v>
      </c>
      <c r="I72" s="69">
        <v>772677</v>
      </c>
      <c r="J72" s="69">
        <v>0</v>
      </c>
      <c r="K72" s="69">
        <v>0</v>
      </c>
      <c r="L72" s="69">
        <v>0</v>
      </c>
      <c r="M72" s="69">
        <v>0</v>
      </c>
      <c r="N72" s="69">
        <v>0</v>
      </c>
      <c r="O72" s="69">
        <f t="shared" si="5"/>
        <v>1030836</v>
      </c>
      <c r="P72" s="70">
        <f>(O72/P$92)</f>
        <v>4.8327762176454865</v>
      </c>
      <c r="Q72" s="71"/>
    </row>
    <row r="73" spans="1:17" ht="15.75">
      <c r="A73" s="72" t="s">
        <v>4</v>
      </c>
      <c r="B73" s="73"/>
      <c r="C73" s="74"/>
      <c r="D73" s="75">
        <f>SUM(D74:D83)</f>
        <v>10382401</v>
      </c>
      <c r="E73" s="75">
        <f>SUM(E74:E83)</f>
        <v>7176857</v>
      </c>
      <c r="F73" s="75">
        <f>SUM(F74:F83)</f>
        <v>205672</v>
      </c>
      <c r="G73" s="75">
        <f>SUM(G74:G83)</f>
        <v>2400532</v>
      </c>
      <c r="H73" s="75">
        <f>SUM(H74:H83)</f>
        <v>0</v>
      </c>
      <c r="I73" s="75">
        <f>SUM(I74:I83)</f>
        <v>18471247</v>
      </c>
      <c r="J73" s="75">
        <f>SUM(J74:J83)</f>
        <v>5403104</v>
      </c>
      <c r="K73" s="75">
        <f>SUM(K74:K83)</f>
        <v>130488060</v>
      </c>
      <c r="L73" s="75">
        <f>SUM(L74:L83)</f>
        <v>0</v>
      </c>
      <c r="M73" s="75">
        <f>SUM(M74:M83)</f>
        <v>0</v>
      </c>
      <c r="N73" s="75">
        <f>SUM(N74:N83)</f>
        <v>2097813</v>
      </c>
      <c r="O73" s="75">
        <f>SUM(D73:N73)</f>
        <v>176625686</v>
      </c>
      <c r="P73" s="77">
        <f>(O73/P$92)</f>
        <v>828.05840572711804</v>
      </c>
      <c r="Q73" s="78"/>
    </row>
    <row r="74" spans="1:17">
      <c r="A74" s="66"/>
      <c r="B74" s="67">
        <v>361.1</v>
      </c>
      <c r="C74" s="68" t="s">
        <v>76</v>
      </c>
      <c r="D74" s="69">
        <v>5461284</v>
      </c>
      <c r="E74" s="69">
        <v>5780532</v>
      </c>
      <c r="F74" s="69">
        <v>203894</v>
      </c>
      <c r="G74" s="69">
        <v>1918969</v>
      </c>
      <c r="H74" s="69">
        <v>0</v>
      </c>
      <c r="I74" s="69">
        <v>15494961</v>
      </c>
      <c r="J74" s="69">
        <v>906694</v>
      </c>
      <c r="K74" s="69">
        <v>22210895</v>
      </c>
      <c r="L74" s="69">
        <v>0</v>
      </c>
      <c r="M74" s="69">
        <v>0</v>
      </c>
      <c r="N74" s="69">
        <v>385597</v>
      </c>
      <c r="O74" s="69">
        <f>SUM(D74:N74)</f>
        <v>52362826</v>
      </c>
      <c r="P74" s="70">
        <f>(O74/P$92)</f>
        <v>245.48795364297402</v>
      </c>
      <c r="Q74" s="71"/>
    </row>
    <row r="75" spans="1:17">
      <c r="A75" s="66"/>
      <c r="B75" s="67">
        <v>361.3</v>
      </c>
      <c r="C75" s="68" t="s">
        <v>77</v>
      </c>
      <c r="D75" s="69">
        <v>1253942</v>
      </c>
      <c r="E75" s="69">
        <v>-75339</v>
      </c>
      <c r="F75" s="69">
        <v>0</v>
      </c>
      <c r="G75" s="69">
        <v>62002</v>
      </c>
      <c r="H75" s="69">
        <v>0</v>
      </c>
      <c r="I75" s="69">
        <v>4239799</v>
      </c>
      <c r="J75" s="69">
        <v>-109992</v>
      </c>
      <c r="K75" s="69">
        <v>0</v>
      </c>
      <c r="L75" s="69">
        <v>0</v>
      </c>
      <c r="M75" s="69">
        <v>0</v>
      </c>
      <c r="N75" s="69">
        <v>0</v>
      </c>
      <c r="O75" s="69">
        <f t="shared" ref="O75:O89" si="6">SUM(D75:N75)</f>
        <v>5370412</v>
      </c>
      <c r="P75" s="70">
        <f>(O75/P$92)</f>
        <v>25.177622233369746</v>
      </c>
      <c r="Q75" s="71"/>
    </row>
    <row r="76" spans="1:17">
      <c r="A76" s="66"/>
      <c r="B76" s="67">
        <v>361.4</v>
      </c>
      <c r="C76" s="68" t="s">
        <v>135</v>
      </c>
      <c r="D76" s="69">
        <v>-1729844</v>
      </c>
      <c r="E76" s="69">
        <v>-1117944</v>
      </c>
      <c r="F76" s="69">
        <v>0</v>
      </c>
      <c r="G76" s="69">
        <v>-32747</v>
      </c>
      <c r="H76" s="69">
        <v>0</v>
      </c>
      <c r="I76" s="69">
        <v>-2557930</v>
      </c>
      <c r="J76" s="69">
        <v>-91894</v>
      </c>
      <c r="K76" s="69">
        <v>55011209</v>
      </c>
      <c r="L76" s="69">
        <v>0</v>
      </c>
      <c r="M76" s="69">
        <v>0</v>
      </c>
      <c r="N76" s="69">
        <v>0</v>
      </c>
      <c r="O76" s="69">
        <f t="shared" si="6"/>
        <v>49480850</v>
      </c>
      <c r="P76" s="70">
        <f>(O76/P$92)</f>
        <v>231.97664333500546</v>
      </c>
      <c r="Q76" s="71"/>
    </row>
    <row r="77" spans="1:17">
      <c r="A77" s="66"/>
      <c r="B77" s="67">
        <v>362</v>
      </c>
      <c r="C77" s="68" t="s">
        <v>79</v>
      </c>
      <c r="D77" s="69">
        <v>348262</v>
      </c>
      <c r="E77" s="69">
        <v>1636228</v>
      </c>
      <c r="F77" s="69">
        <v>0</v>
      </c>
      <c r="G77" s="69">
        <v>409373</v>
      </c>
      <c r="H77" s="69">
        <v>0</v>
      </c>
      <c r="I77" s="69">
        <v>0</v>
      </c>
      <c r="J77" s="69">
        <v>46876</v>
      </c>
      <c r="K77" s="69">
        <v>0</v>
      </c>
      <c r="L77" s="69">
        <v>0</v>
      </c>
      <c r="M77" s="69">
        <v>0</v>
      </c>
      <c r="N77" s="69">
        <v>0</v>
      </c>
      <c r="O77" s="69">
        <f t="shared" si="6"/>
        <v>2440739</v>
      </c>
      <c r="P77" s="70">
        <f>(O77/P$92)</f>
        <v>11.442698346468136</v>
      </c>
      <c r="Q77" s="71"/>
    </row>
    <row r="78" spans="1:17">
      <c r="A78" s="66"/>
      <c r="B78" s="67">
        <v>364</v>
      </c>
      <c r="C78" s="68" t="s">
        <v>136</v>
      </c>
      <c r="D78" s="69">
        <v>0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32000</v>
      </c>
      <c r="K78" s="69">
        <v>0</v>
      </c>
      <c r="L78" s="69">
        <v>0</v>
      </c>
      <c r="M78" s="69">
        <v>0</v>
      </c>
      <c r="N78" s="69">
        <v>0</v>
      </c>
      <c r="O78" s="69">
        <f t="shared" si="6"/>
        <v>32000</v>
      </c>
      <c r="P78" s="70">
        <f>(O78/P$92)</f>
        <v>0.15002273782120101</v>
      </c>
      <c r="Q78" s="71"/>
    </row>
    <row r="79" spans="1:17">
      <c r="A79" s="66"/>
      <c r="B79" s="67">
        <v>365</v>
      </c>
      <c r="C79" s="68" t="s">
        <v>137</v>
      </c>
      <c r="D79" s="69">
        <v>15640</v>
      </c>
      <c r="E79" s="69">
        <v>0</v>
      </c>
      <c r="F79" s="69">
        <v>0</v>
      </c>
      <c r="G79" s="69">
        <v>0</v>
      </c>
      <c r="H79" s="69">
        <v>0</v>
      </c>
      <c r="I79" s="69">
        <v>29606</v>
      </c>
      <c r="J79" s="69">
        <v>0</v>
      </c>
      <c r="K79" s="69">
        <v>0</v>
      </c>
      <c r="L79" s="69">
        <v>0</v>
      </c>
      <c r="M79" s="69">
        <v>0</v>
      </c>
      <c r="N79" s="69">
        <v>0</v>
      </c>
      <c r="O79" s="69">
        <f t="shared" si="6"/>
        <v>45246</v>
      </c>
      <c r="P79" s="70">
        <f>(O79/P$92)</f>
        <v>0.21212277485806444</v>
      </c>
      <c r="Q79" s="71"/>
    </row>
    <row r="80" spans="1:17">
      <c r="A80" s="66"/>
      <c r="B80" s="67">
        <v>366</v>
      </c>
      <c r="C80" s="68" t="s">
        <v>82</v>
      </c>
      <c r="D80" s="69">
        <v>63451</v>
      </c>
      <c r="E80" s="69">
        <v>24127</v>
      </c>
      <c r="F80" s="69">
        <v>0</v>
      </c>
      <c r="G80" s="69">
        <v>38198</v>
      </c>
      <c r="H80" s="69">
        <v>0</v>
      </c>
      <c r="I80" s="69">
        <v>0</v>
      </c>
      <c r="J80" s="69">
        <v>0</v>
      </c>
      <c r="K80" s="69">
        <v>0</v>
      </c>
      <c r="L80" s="69">
        <v>0</v>
      </c>
      <c r="M80" s="69">
        <v>0</v>
      </c>
      <c r="N80" s="69">
        <v>0</v>
      </c>
      <c r="O80" s="69">
        <f t="shared" si="6"/>
        <v>125776</v>
      </c>
      <c r="P80" s="70">
        <f>(O80/P$92)</f>
        <v>0.58966437100623059</v>
      </c>
      <c r="Q80" s="71"/>
    </row>
    <row r="81" spans="1:120">
      <c r="A81" s="66"/>
      <c r="B81" s="67">
        <v>368</v>
      </c>
      <c r="C81" s="68" t="s">
        <v>83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53265956</v>
      </c>
      <c r="L81" s="69">
        <v>0</v>
      </c>
      <c r="M81" s="69">
        <v>0</v>
      </c>
      <c r="N81" s="69">
        <v>0</v>
      </c>
      <c r="O81" s="69">
        <f t="shared" si="6"/>
        <v>53265956</v>
      </c>
      <c r="P81" s="70">
        <f>(O81/P$92)</f>
        <v>249.72201724323844</v>
      </c>
      <c r="Q81" s="71"/>
    </row>
    <row r="82" spans="1:120">
      <c r="A82" s="66"/>
      <c r="B82" s="67">
        <v>369.3</v>
      </c>
      <c r="C82" s="68" t="s">
        <v>161</v>
      </c>
      <c r="D82" s="69">
        <v>52852</v>
      </c>
      <c r="E82" s="69">
        <v>0</v>
      </c>
      <c r="F82" s="69">
        <v>0</v>
      </c>
      <c r="G82" s="69">
        <v>0</v>
      </c>
      <c r="H82" s="69">
        <v>0</v>
      </c>
      <c r="I82" s="69">
        <v>0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f>SUM(D82:N82)</f>
        <v>52852</v>
      </c>
      <c r="P82" s="70">
        <f>(O82/P$92)</f>
        <v>0.24778130435394113</v>
      </c>
      <c r="Q82" s="71"/>
    </row>
    <row r="83" spans="1:120">
      <c r="A83" s="66"/>
      <c r="B83" s="67">
        <v>369.9</v>
      </c>
      <c r="C83" s="68" t="s">
        <v>84</v>
      </c>
      <c r="D83" s="69">
        <v>4916814</v>
      </c>
      <c r="E83" s="69">
        <v>929253</v>
      </c>
      <c r="F83" s="69">
        <v>1778</v>
      </c>
      <c r="G83" s="69">
        <v>4737</v>
      </c>
      <c r="H83" s="69">
        <v>0</v>
      </c>
      <c r="I83" s="69">
        <v>1264811</v>
      </c>
      <c r="J83" s="69">
        <v>4619420</v>
      </c>
      <c r="K83" s="69">
        <v>0</v>
      </c>
      <c r="L83" s="69">
        <v>0</v>
      </c>
      <c r="M83" s="69">
        <v>0</v>
      </c>
      <c r="N83" s="69">
        <v>1712216</v>
      </c>
      <c r="O83" s="69">
        <f t="shared" si="6"/>
        <v>13449029</v>
      </c>
      <c r="P83" s="70">
        <f>(O83/P$92)</f>
        <v>63.051879738022791</v>
      </c>
      <c r="Q83" s="71"/>
    </row>
    <row r="84" spans="1:120" ht="15.75">
      <c r="A84" s="72" t="s">
        <v>54</v>
      </c>
      <c r="B84" s="73"/>
      <c r="C84" s="74"/>
      <c r="D84" s="75">
        <f>SUM(D85:D89)</f>
        <v>4794038</v>
      </c>
      <c r="E84" s="75">
        <f>SUM(E85:E89)</f>
        <v>34674657</v>
      </c>
      <c r="F84" s="75">
        <f>SUM(F85:F89)</f>
        <v>18613845</v>
      </c>
      <c r="G84" s="75">
        <f>SUM(G85:G89)</f>
        <v>63650485</v>
      </c>
      <c r="H84" s="75">
        <f>SUM(H85:H89)</f>
        <v>0</v>
      </c>
      <c r="I84" s="75">
        <f>SUM(I85:I89)</f>
        <v>3202233</v>
      </c>
      <c r="J84" s="75">
        <f>SUM(J85:J89)</f>
        <v>490339</v>
      </c>
      <c r="K84" s="75">
        <f>SUM(K85:K89)</f>
        <v>0</v>
      </c>
      <c r="L84" s="75">
        <f>SUM(L85:L89)</f>
        <v>0</v>
      </c>
      <c r="M84" s="75">
        <f>SUM(M85:M89)</f>
        <v>0</v>
      </c>
      <c r="N84" s="75">
        <f>SUM(N85:N89)</f>
        <v>196244</v>
      </c>
      <c r="O84" s="75">
        <f t="shared" si="6"/>
        <v>125621841</v>
      </c>
      <c r="P84" s="77">
        <f>(O84/P$92)</f>
        <v>588.94164115498756</v>
      </c>
      <c r="Q84" s="71"/>
    </row>
    <row r="85" spans="1:120">
      <c r="A85" s="66"/>
      <c r="B85" s="67">
        <v>381</v>
      </c>
      <c r="C85" s="68" t="s">
        <v>85</v>
      </c>
      <c r="D85" s="69">
        <v>3804490</v>
      </c>
      <c r="E85" s="69">
        <v>34437285</v>
      </c>
      <c r="F85" s="69">
        <v>18570345</v>
      </c>
      <c r="G85" s="69">
        <v>55584719</v>
      </c>
      <c r="H85" s="69">
        <v>0</v>
      </c>
      <c r="I85" s="69">
        <v>1525435</v>
      </c>
      <c r="J85" s="69">
        <v>490339</v>
      </c>
      <c r="K85" s="69">
        <v>0</v>
      </c>
      <c r="L85" s="69">
        <v>0</v>
      </c>
      <c r="M85" s="69">
        <v>0</v>
      </c>
      <c r="N85" s="69">
        <v>0</v>
      </c>
      <c r="O85" s="69">
        <f t="shared" si="6"/>
        <v>114412613</v>
      </c>
      <c r="P85" s="70">
        <f>(O85/P$92)</f>
        <v>536.39042011054801</v>
      </c>
      <c r="Q85" s="71"/>
    </row>
    <row r="86" spans="1:120">
      <c r="A86" s="66"/>
      <c r="B86" s="67">
        <v>383.1</v>
      </c>
      <c r="C86" s="68" t="s">
        <v>193</v>
      </c>
      <c r="D86" s="69">
        <v>739197</v>
      </c>
      <c r="E86" s="69">
        <v>163915</v>
      </c>
      <c r="F86" s="69">
        <v>0</v>
      </c>
      <c r="G86" s="69">
        <v>95266</v>
      </c>
      <c r="H86" s="69">
        <v>0</v>
      </c>
      <c r="I86" s="69">
        <v>0</v>
      </c>
      <c r="J86" s="69">
        <v>0</v>
      </c>
      <c r="K86" s="69">
        <v>0</v>
      </c>
      <c r="L86" s="69">
        <v>0</v>
      </c>
      <c r="M86" s="69">
        <v>0</v>
      </c>
      <c r="N86" s="69">
        <v>158244</v>
      </c>
      <c r="O86" s="69">
        <f t="shared" si="6"/>
        <v>1156622</v>
      </c>
      <c r="P86" s="70">
        <f>(O86/P$92)</f>
        <v>5.4224874707572868</v>
      </c>
      <c r="Q86" s="71"/>
    </row>
    <row r="87" spans="1:120">
      <c r="A87" s="66"/>
      <c r="B87" s="67">
        <v>384</v>
      </c>
      <c r="C87" s="68" t="s">
        <v>86</v>
      </c>
      <c r="D87" s="69">
        <v>0</v>
      </c>
      <c r="E87" s="69">
        <v>0</v>
      </c>
      <c r="F87" s="69">
        <v>43500</v>
      </c>
      <c r="G87" s="69">
        <v>7956500</v>
      </c>
      <c r="H87" s="69">
        <v>0</v>
      </c>
      <c r="I87" s="69">
        <v>0</v>
      </c>
      <c r="J87" s="69">
        <v>0</v>
      </c>
      <c r="K87" s="69">
        <v>0</v>
      </c>
      <c r="L87" s="69">
        <v>0</v>
      </c>
      <c r="M87" s="69">
        <v>0</v>
      </c>
      <c r="N87" s="69">
        <v>0</v>
      </c>
      <c r="O87" s="69">
        <f t="shared" si="6"/>
        <v>8000000</v>
      </c>
      <c r="P87" s="70">
        <f>(O87/P$92)</f>
        <v>37.505684455300255</v>
      </c>
      <c r="Q87" s="71"/>
    </row>
    <row r="88" spans="1:120">
      <c r="A88" s="66"/>
      <c r="B88" s="67">
        <v>388.1</v>
      </c>
      <c r="C88" s="68" t="s">
        <v>87</v>
      </c>
      <c r="D88" s="69">
        <v>250351</v>
      </c>
      <c r="E88" s="69">
        <v>73457</v>
      </c>
      <c r="F88" s="69">
        <v>0</v>
      </c>
      <c r="G88" s="69">
        <v>14000</v>
      </c>
      <c r="H88" s="69">
        <v>0</v>
      </c>
      <c r="I88" s="69">
        <v>363101</v>
      </c>
      <c r="J88" s="69">
        <v>0</v>
      </c>
      <c r="K88" s="69">
        <v>0</v>
      </c>
      <c r="L88" s="69">
        <v>0</v>
      </c>
      <c r="M88" s="69">
        <v>0</v>
      </c>
      <c r="N88" s="69">
        <v>38000</v>
      </c>
      <c r="O88" s="69">
        <f t="shared" si="6"/>
        <v>738909</v>
      </c>
      <c r="P88" s="70">
        <f>(O88/P$92)</f>
        <v>3.4641609743976822</v>
      </c>
      <c r="Q88" s="71"/>
    </row>
    <row r="89" spans="1:120" ht="15.75" thickBot="1">
      <c r="A89" s="66"/>
      <c r="B89" s="67">
        <v>389.8</v>
      </c>
      <c r="C89" s="68" t="s">
        <v>89</v>
      </c>
      <c r="D89" s="69">
        <v>0</v>
      </c>
      <c r="E89" s="69">
        <v>0</v>
      </c>
      <c r="F89" s="69">
        <v>0</v>
      </c>
      <c r="G89" s="69">
        <v>0</v>
      </c>
      <c r="H89" s="69">
        <v>0</v>
      </c>
      <c r="I89" s="69">
        <v>1313697</v>
      </c>
      <c r="J89" s="69">
        <v>0</v>
      </c>
      <c r="K89" s="69">
        <v>0</v>
      </c>
      <c r="L89" s="69">
        <v>0</v>
      </c>
      <c r="M89" s="69">
        <v>0</v>
      </c>
      <c r="N89" s="69">
        <v>0</v>
      </c>
      <c r="O89" s="69">
        <f t="shared" si="6"/>
        <v>1313697</v>
      </c>
      <c r="P89" s="70">
        <f>(O89/P$92)</f>
        <v>6.1588881439843224</v>
      </c>
      <c r="Q89" s="71"/>
    </row>
    <row r="90" spans="1:120" ht="16.5" thickBot="1">
      <c r="A90" s="82" t="s">
        <v>72</v>
      </c>
      <c r="B90" s="83"/>
      <c r="C90" s="84"/>
      <c r="D90" s="85">
        <f>SUM(D5,D13,D28,D53,D70,D73,D84)</f>
        <v>243243619</v>
      </c>
      <c r="E90" s="85">
        <f>SUM(E5,E13,E28,E53,E70,E73,E84)</f>
        <v>169505786</v>
      </c>
      <c r="F90" s="85">
        <f>SUM(F5,F13,F28,F53,F70,F73,F84)</f>
        <v>19839054</v>
      </c>
      <c r="G90" s="85">
        <f>SUM(G5,G13,G28,G53,G70,G73,G84)</f>
        <v>67019001</v>
      </c>
      <c r="H90" s="85">
        <f>SUM(H5,H13,H28,H53,H70,H73,H84)</f>
        <v>0</v>
      </c>
      <c r="I90" s="85">
        <f>SUM(I5,I13,I28,I53,I70,I73,I84)</f>
        <v>213790947</v>
      </c>
      <c r="J90" s="85">
        <f>SUM(J5,J13,J28,J53,J70,J73,J84)</f>
        <v>66189618</v>
      </c>
      <c r="K90" s="85">
        <f>SUM(K5,K13,K28,K53,K70,K73,K84)</f>
        <v>130488060</v>
      </c>
      <c r="L90" s="85">
        <f>SUM(L5,L13,L28,L53,L70,L73,L84)</f>
        <v>0</v>
      </c>
      <c r="M90" s="85">
        <f>SUM(M5,M13,M28,M53,M70,M73,M84)</f>
        <v>0</v>
      </c>
      <c r="N90" s="85">
        <f>SUM(N5,N13,N28,N53,N70,N73,N84)</f>
        <v>36320760</v>
      </c>
      <c r="O90" s="85">
        <f>SUM(D90:N90)</f>
        <v>946396845</v>
      </c>
      <c r="P90" s="86">
        <f>(O90/P$92)</f>
        <v>4436.9076797577136</v>
      </c>
      <c r="Q90" s="64"/>
      <c r="R90" s="87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  <c r="BL90" s="54"/>
      <c r="BM90" s="54"/>
      <c r="BN90" s="54"/>
      <c r="BO90" s="54"/>
      <c r="BP90" s="54"/>
      <c r="BQ90" s="54"/>
      <c r="BR90" s="54"/>
      <c r="BS90" s="54"/>
      <c r="BT90" s="54"/>
      <c r="BU90" s="54"/>
      <c r="BV90" s="54"/>
      <c r="BW90" s="54"/>
      <c r="BX90" s="54"/>
      <c r="BY90" s="54"/>
      <c r="BZ90" s="54"/>
      <c r="CA90" s="54"/>
      <c r="CB90" s="54"/>
      <c r="CC90" s="54"/>
      <c r="CD90" s="54"/>
      <c r="CE90" s="54"/>
      <c r="CF90" s="54"/>
      <c r="CG90" s="54"/>
      <c r="CH90" s="54"/>
      <c r="CI90" s="54"/>
      <c r="CJ90" s="54"/>
      <c r="CK90" s="54"/>
      <c r="CL90" s="54"/>
      <c r="CM90" s="54"/>
      <c r="CN90" s="54"/>
      <c r="CO90" s="54"/>
      <c r="CP90" s="54"/>
      <c r="CQ90" s="54"/>
      <c r="CR90" s="54"/>
      <c r="CS90" s="54"/>
      <c r="CT90" s="54"/>
      <c r="CU90" s="54"/>
      <c r="CV90" s="54"/>
      <c r="CW90" s="54"/>
      <c r="CX90" s="54"/>
      <c r="CY90" s="54"/>
      <c r="CZ90" s="54"/>
      <c r="DA90" s="54"/>
      <c r="DB90" s="54"/>
      <c r="DC90" s="54"/>
      <c r="DD90" s="54"/>
      <c r="DE90" s="54"/>
      <c r="DF90" s="54"/>
      <c r="DG90" s="54"/>
      <c r="DH90" s="54"/>
      <c r="DI90" s="54"/>
      <c r="DJ90" s="54"/>
      <c r="DK90" s="54"/>
      <c r="DL90" s="54"/>
      <c r="DM90" s="54"/>
      <c r="DN90" s="54"/>
      <c r="DO90" s="54"/>
      <c r="DP90" s="54"/>
    </row>
    <row r="91" spans="1:120">
      <c r="A91" s="88"/>
      <c r="B91" s="89"/>
      <c r="C91" s="89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1"/>
    </row>
    <row r="92" spans="1:120">
      <c r="A92" s="92"/>
      <c r="B92" s="93"/>
      <c r="C92" s="93"/>
      <c r="D92" s="94"/>
      <c r="E92" s="94"/>
      <c r="F92" s="94"/>
      <c r="G92" s="94"/>
      <c r="H92" s="94"/>
      <c r="I92" s="94"/>
      <c r="J92" s="94"/>
      <c r="K92" s="94"/>
      <c r="L92" s="94"/>
      <c r="M92" s="97" t="s">
        <v>202</v>
      </c>
      <c r="N92" s="97"/>
      <c r="O92" s="97"/>
      <c r="P92" s="95">
        <v>213301</v>
      </c>
    </row>
    <row r="93" spans="1:120">
      <c r="A93" s="98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100"/>
    </row>
    <row r="94" spans="1:120" ht="15.75" customHeight="1" thickBot="1">
      <c r="A94" s="101" t="s">
        <v>109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2"/>
      <c r="P94" s="103"/>
    </row>
  </sheetData>
  <mergeCells count="10">
    <mergeCell ref="M92:O92"/>
    <mergeCell ref="A93:P93"/>
    <mergeCell ref="A94:P9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85223227</v>
      </c>
      <c r="E5" s="27">
        <f t="shared" si="0"/>
        <v>8536865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93760092</v>
      </c>
      <c r="O5" s="33">
        <f t="shared" ref="O5:O36" si="2">(N5/O$84)</f>
        <v>573.10919993398488</v>
      </c>
      <c r="P5" s="6"/>
    </row>
    <row r="6" spans="1:133">
      <c r="A6" s="12"/>
      <c r="B6" s="25">
        <v>311</v>
      </c>
      <c r="C6" s="20" t="s">
        <v>3</v>
      </c>
      <c r="D6" s="46">
        <v>71451329</v>
      </c>
      <c r="E6" s="46">
        <v>755178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72206507</v>
      </c>
      <c r="O6" s="47">
        <f t="shared" si="2"/>
        <v>441.36276505357614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4450640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4450640</v>
      </c>
      <c r="O7" s="47">
        <f t="shared" si="2"/>
        <v>27.204567265081081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3331047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3331047</v>
      </c>
      <c r="O8" s="47">
        <f t="shared" si="2"/>
        <v>20.361047439165276</v>
      </c>
      <c r="P8" s="9"/>
    </row>
    <row r="9" spans="1:133">
      <c r="A9" s="12"/>
      <c r="B9" s="25">
        <v>314.10000000000002</v>
      </c>
      <c r="C9" s="20" t="s">
        <v>156</v>
      </c>
      <c r="D9" s="46">
        <v>7229414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7229414</v>
      </c>
      <c r="O9" s="47">
        <f t="shared" si="2"/>
        <v>44.189842236199489</v>
      </c>
      <c r="P9" s="9"/>
    </row>
    <row r="10" spans="1:133">
      <c r="A10" s="12"/>
      <c r="B10" s="25">
        <v>315</v>
      </c>
      <c r="C10" s="20" t="s">
        <v>124</v>
      </c>
      <c r="D10" s="46">
        <v>5773054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5773054</v>
      </c>
      <c r="O10" s="47">
        <f t="shared" si="2"/>
        <v>35.287831832712911</v>
      </c>
      <c r="P10" s="9"/>
    </row>
    <row r="11" spans="1:133">
      <c r="A11" s="12"/>
      <c r="B11" s="25">
        <v>316</v>
      </c>
      <c r="C11" s="20" t="s">
        <v>125</v>
      </c>
      <c r="D11" s="46">
        <v>769430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769430</v>
      </c>
      <c r="O11" s="47">
        <f t="shared" si="2"/>
        <v>4.7031461072500447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16475590</v>
      </c>
      <c r="E12" s="32">
        <f t="shared" si="3"/>
        <v>7939779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28840316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53255685</v>
      </c>
      <c r="O12" s="45">
        <f t="shared" si="2"/>
        <v>325.5257367098821</v>
      </c>
      <c r="P12" s="10"/>
    </row>
    <row r="13" spans="1:133">
      <c r="A13" s="12"/>
      <c r="B13" s="25">
        <v>322</v>
      </c>
      <c r="C13" s="20" t="s">
        <v>0</v>
      </c>
      <c r="D13" s="46">
        <v>26511</v>
      </c>
      <c r="E13" s="46">
        <v>3806387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3832898</v>
      </c>
      <c r="O13" s="47">
        <f t="shared" si="2"/>
        <v>23.428615089334286</v>
      </c>
      <c r="P13" s="9"/>
    </row>
    <row r="14" spans="1:133">
      <c r="A14" s="12"/>
      <c r="B14" s="25">
        <v>323.10000000000002</v>
      </c>
      <c r="C14" s="20" t="s">
        <v>18</v>
      </c>
      <c r="D14" s="46">
        <v>5539844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5539844</v>
      </c>
      <c r="O14" s="47">
        <f t="shared" si="2"/>
        <v>33.862334121846708</v>
      </c>
      <c r="P14" s="9"/>
    </row>
    <row r="15" spans="1:133">
      <c r="A15" s="12"/>
      <c r="B15" s="25">
        <v>323.39999999999998</v>
      </c>
      <c r="C15" s="20" t="s">
        <v>19</v>
      </c>
      <c r="D15" s="46">
        <v>47257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47257</v>
      </c>
      <c r="O15" s="47">
        <f t="shared" si="2"/>
        <v>0.28885873385534139</v>
      </c>
      <c r="P15" s="9"/>
    </row>
    <row r="16" spans="1:133">
      <c r="A16" s="12"/>
      <c r="B16" s="25">
        <v>323.7</v>
      </c>
      <c r="C16" s="20" t="s">
        <v>20</v>
      </c>
      <c r="D16" s="46">
        <v>933253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933253</v>
      </c>
      <c r="O16" s="47">
        <f t="shared" si="2"/>
        <v>5.7045153087732814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695036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695036</v>
      </c>
      <c r="O17" s="47">
        <f t="shared" si="2"/>
        <v>4.2484122763586578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73144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73144</v>
      </c>
      <c r="O18" s="47">
        <f t="shared" si="2"/>
        <v>0.44709319739118208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3609533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3609533</v>
      </c>
      <c r="O19" s="47">
        <f t="shared" si="2"/>
        <v>22.063295007915695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1456083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1456083</v>
      </c>
      <c r="O20" s="47">
        <f t="shared" si="2"/>
        <v>8.9003172391029288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1114928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1114928</v>
      </c>
      <c r="O21" s="47">
        <f t="shared" si="2"/>
        <v>6.8150049816930425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642240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642240</v>
      </c>
      <c r="O22" s="47">
        <f t="shared" si="2"/>
        <v>3.9256963673372085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150266</v>
      </c>
      <c r="F23" s="46">
        <v>0</v>
      </c>
      <c r="G23" s="46">
        <v>0</v>
      </c>
      <c r="H23" s="46">
        <v>0</v>
      </c>
      <c r="I23" s="46">
        <v>24989203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25139469</v>
      </c>
      <c r="O23" s="47">
        <f t="shared" si="2"/>
        <v>153.66517521500742</v>
      </c>
      <c r="P23" s="9"/>
    </row>
    <row r="24" spans="1:16">
      <c r="A24" s="12"/>
      <c r="B24" s="25">
        <v>325.2</v>
      </c>
      <c r="C24" s="20" t="s">
        <v>28</v>
      </c>
      <c r="D24" s="46">
        <v>9928725</v>
      </c>
      <c r="E24" s="46">
        <v>1695</v>
      </c>
      <c r="F24" s="46">
        <v>0</v>
      </c>
      <c r="G24" s="46">
        <v>0</v>
      </c>
      <c r="H24" s="46">
        <v>0</v>
      </c>
      <c r="I24" s="46">
        <v>241580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10172000</v>
      </c>
      <c r="O24" s="47">
        <f t="shared" si="2"/>
        <v>62.176419171266325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SUM(D26:D46)</f>
        <v>21103755</v>
      </c>
      <c r="E25" s="32">
        <f t="shared" si="5"/>
        <v>2483141</v>
      </c>
      <c r="F25" s="32">
        <f t="shared" si="5"/>
        <v>0</v>
      </c>
      <c r="G25" s="32">
        <f t="shared" si="5"/>
        <v>271953</v>
      </c>
      <c r="H25" s="32">
        <f t="shared" si="5"/>
        <v>0</v>
      </c>
      <c r="I25" s="32">
        <f t="shared" si="5"/>
        <v>15070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22126053</v>
      </c>
      <c r="N25" s="44">
        <f t="shared" ref="N25:N32" si="6">SUM(D25:M25)</f>
        <v>45999972</v>
      </c>
      <c r="O25" s="45">
        <f t="shared" si="2"/>
        <v>281.17514165734508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1195012</v>
      </c>
      <c r="N26" s="46">
        <f t="shared" si="6"/>
        <v>1195012</v>
      </c>
      <c r="O26" s="47">
        <f t="shared" si="2"/>
        <v>7.304518976277361</v>
      </c>
      <c r="P26" s="9"/>
    </row>
    <row r="27" spans="1:16">
      <c r="A27" s="12"/>
      <c r="B27" s="25">
        <v>331.2</v>
      </c>
      <c r="C27" s="20" t="s">
        <v>30</v>
      </c>
      <c r="D27" s="46">
        <v>200378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200378</v>
      </c>
      <c r="O27" s="47">
        <f t="shared" si="2"/>
        <v>1.224811887603225</v>
      </c>
      <c r="P27" s="9"/>
    </row>
    <row r="28" spans="1:16">
      <c r="A28" s="12"/>
      <c r="B28" s="25">
        <v>331.49</v>
      </c>
      <c r="C28" s="20" t="s">
        <v>35</v>
      </c>
      <c r="D28" s="46">
        <v>0</v>
      </c>
      <c r="E28" s="46">
        <v>755556</v>
      </c>
      <c r="F28" s="46">
        <v>0</v>
      </c>
      <c r="G28" s="46">
        <v>247420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1002976</v>
      </c>
      <c r="O28" s="47">
        <f t="shared" si="2"/>
        <v>6.1306976204011026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1147758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1147758</v>
      </c>
      <c r="O29" s="47">
        <f t="shared" si="2"/>
        <v>7.0156785799424206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187008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187008</v>
      </c>
      <c r="O30" s="47">
        <f t="shared" si="2"/>
        <v>1.1430876716850347</v>
      </c>
      <c r="P30" s="9"/>
    </row>
    <row r="31" spans="1:16">
      <c r="A31" s="12"/>
      <c r="B31" s="25">
        <v>331.9</v>
      </c>
      <c r="C31" s="20" t="s">
        <v>111</v>
      </c>
      <c r="D31" s="46">
        <v>18510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18510</v>
      </c>
      <c r="O31" s="47">
        <f t="shared" si="2"/>
        <v>0.11314250087103223</v>
      </c>
      <c r="P31" s="9"/>
    </row>
    <row r="32" spans="1:16">
      <c r="A32" s="12"/>
      <c r="B32" s="25">
        <v>334.1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20931041</v>
      </c>
      <c r="N32" s="46">
        <f t="shared" si="6"/>
        <v>20931041</v>
      </c>
      <c r="O32" s="47">
        <f t="shared" si="2"/>
        <v>127.94113044700762</v>
      </c>
      <c r="P32" s="9"/>
    </row>
    <row r="33" spans="1:16">
      <c r="A33" s="12"/>
      <c r="B33" s="25">
        <v>334.69</v>
      </c>
      <c r="C33" s="20" t="s">
        <v>39</v>
      </c>
      <c r="D33" s="46">
        <v>0</v>
      </c>
      <c r="E33" s="46">
        <v>187693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187693</v>
      </c>
      <c r="O33" s="47">
        <f t="shared" si="2"/>
        <v>1.147274738843147</v>
      </c>
      <c r="P33" s="9"/>
    </row>
    <row r="34" spans="1:16">
      <c r="A34" s="12"/>
      <c r="B34" s="25">
        <v>334.7</v>
      </c>
      <c r="C34" s="20" t="s">
        <v>117</v>
      </c>
      <c r="D34" s="46">
        <v>0</v>
      </c>
      <c r="E34" s="46">
        <v>0</v>
      </c>
      <c r="F34" s="46">
        <v>0</v>
      </c>
      <c r="G34" s="46">
        <v>-3298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-3298</v>
      </c>
      <c r="O34" s="47">
        <f t="shared" si="2"/>
        <v>-2.0159047426940264E-2</v>
      </c>
      <c r="P34" s="9"/>
    </row>
    <row r="35" spans="1:16">
      <c r="A35" s="12"/>
      <c r="B35" s="25">
        <v>335.12</v>
      </c>
      <c r="C35" s="20" t="s">
        <v>126</v>
      </c>
      <c r="D35" s="46">
        <v>4723010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4723010</v>
      </c>
      <c r="O35" s="47">
        <f t="shared" si="2"/>
        <v>28.8694307422417</v>
      </c>
      <c r="P35" s="9"/>
    </row>
    <row r="36" spans="1:16">
      <c r="A36" s="12"/>
      <c r="B36" s="25">
        <v>335.14</v>
      </c>
      <c r="C36" s="20" t="s">
        <v>127</v>
      </c>
      <c r="D36" s="46">
        <v>749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749</v>
      </c>
      <c r="O36" s="47">
        <f t="shared" si="2"/>
        <v>4.5782675933226978E-3</v>
      </c>
      <c r="P36" s="9"/>
    </row>
    <row r="37" spans="1:16">
      <c r="A37" s="12"/>
      <c r="B37" s="25">
        <v>335.15</v>
      </c>
      <c r="C37" s="20" t="s">
        <v>128</v>
      </c>
      <c r="D37" s="46">
        <v>72845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72845</v>
      </c>
      <c r="O37" s="47">
        <f t="shared" ref="O37:O68" si="8">(N37/O$84)</f>
        <v>0.44526555785793309</v>
      </c>
      <c r="P37" s="9"/>
    </row>
    <row r="38" spans="1:16">
      <c r="A38" s="12"/>
      <c r="B38" s="25">
        <v>335.18</v>
      </c>
      <c r="C38" s="20" t="s">
        <v>129</v>
      </c>
      <c r="D38" s="46">
        <v>12610088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12610088</v>
      </c>
      <c r="O38" s="47">
        <f t="shared" si="8"/>
        <v>77.079248650664127</v>
      </c>
      <c r="P38" s="9"/>
    </row>
    <row r="39" spans="1:16">
      <c r="A39" s="12"/>
      <c r="B39" s="25">
        <v>335.19</v>
      </c>
      <c r="C39" s="20" t="s">
        <v>130</v>
      </c>
      <c r="D39" s="46">
        <v>2560206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2560206</v>
      </c>
      <c r="O39" s="47">
        <f t="shared" si="8"/>
        <v>15.6492765848202</v>
      </c>
      <c r="P39" s="9"/>
    </row>
    <row r="40" spans="1:16">
      <c r="A40" s="12"/>
      <c r="B40" s="25">
        <v>335.21</v>
      </c>
      <c r="C40" s="20" t="s">
        <v>41</v>
      </c>
      <c r="D40" s="46">
        <v>51168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51168</v>
      </c>
      <c r="O40" s="47">
        <f t="shared" si="8"/>
        <v>0.31276474795078207</v>
      </c>
      <c r="P40" s="9"/>
    </row>
    <row r="41" spans="1:16">
      <c r="A41" s="12"/>
      <c r="B41" s="25">
        <v>335.5</v>
      </c>
      <c r="C41" s="20" t="s">
        <v>42</v>
      </c>
      <c r="D41" s="46">
        <v>0</v>
      </c>
      <c r="E41" s="46">
        <v>205126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205126</v>
      </c>
      <c r="O41" s="47">
        <f t="shared" si="8"/>
        <v>1.2538340698904027</v>
      </c>
      <c r="P41" s="9"/>
    </row>
    <row r="42" spans="1:16">
      <c r="A42" s="12"/>
      <c r="B42" s="25">
        <v>335.9</v>
      </c>
      <c r="C42" s="20" t="s">
        <v>157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15070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15070</v>
      </c>
      <c r="O42" s="47">
        <f t="shared" si="8"/>
        <v>9.2115477478468696E-2</v>
      </c>
      <c r="P42" s="9"/>
    </row>
    <row r="43" spans="1:16">
      <c r="A43" s="12"/>
      <c r="B43" s="25">
        <v>337.2</v>
      </c>
      <c r="C43" s="20" t="s">
        <v>43</v>
      </c>
      <c r="D43" s="46">
        <v>159000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159000</v>
      </c>
      <c r="O43" s="47">
        <f t="shared" si="8"/>
        <v>0.9718885812260466</v>
      </c>
      <c r="P43" s="9"/>
    </row>
    <row r="44" spans="1:16">
      <c r="A44" s="12"/>
      <c r="B44" s="25">
        <v>337.4</v>
      </c>
      <c r="C44" s="20" t="s">
        <v>45</v>
      </c>
      <c r="D44" s="46">
        <v>35000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35000</v>
      </c>
      <c r="O44" s="47">
        <f t="shared" si="8"/>
        <v>0.21393773800573354</v>
      </c>
      <c r="P44" s="9"/>
    </row>
    <row r="45" spans="1:16">
      <c r="A45" s="12"/>
      <c r="B45" s="25">
        <v>337.7</v>
      </c>
      <c r="C45" s="20" t="s">
        <v>46</v>
      </c>
      <c r="D45" s="46">
        <v>56077</v>
      </c>
      <c r="E45" s="46">
        <v>0</v>
      </c>
      <c r="F45" s="46">
        <v>0</v>
      </c>
      <c r="G45" s="46">
        <v>27831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83908</v>
      </c>
      <c r="O45" s="47">
        <f t="shared" si="8"/>
        <v>0.51288822058814543</v>
      </c>
      <c r="P45" s="9"/>
    </row>
    <row r="46" spans="1:16">
      <c r="A46" s="12"/>
      <c r="B46" s="25">
        <v>338</v>
      </c>
      <c r="C46" s="20" t="s">
        <v>47</v>
      </c>
      <c r="D46" s="46">
        <v>616724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616724</v>
      </c>
      <c r="O46" s="47">
        <f t="shared" si="8"/>
        <v>3.7697296438242289</v>
      </c>
      <c r="P46" s="9"/>
    </row>
    <row r="47" spans="1:16" ht="15.75">
      <c r="A47" s="29" t="s">
        <v>52</v>
      </c>
      <c r="B47" s="30"/>
      <c r="C47" s="31"/>
      <c r="D47" s="32">
        <f t="shared" ref="D47:M47" si="9">SUM(D48:D63)</f>
        <v>5589987</v>
      </c>
      <c r="E47" s="32">
        <f t="shared" si="9"/>
        <v>8581557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87994582</v>
      </c>
      <c r="J47" s="32">
        <f t="shared" si="9"/>
        <v>13820940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115987066</v>
      </c>
      <c r="O47" s="45">
        <f t="shared" si="8"/>
        <v>708.97172965604921</v>
      </c>
      <c r="P47" s="10"/>
    </row>
    <row r="48" spans="1:16">
      <c r="A48" s="12"/>
      <c r="B48" s="25">
        <v>341.2</v>
      </c>
      <c r="C48" s="20" t="s">
        <v>131</v>
      </c>
      <c r="D48" s="46">
        <v>3975417</v>
      </c>
      <c r="E48" s="46">
        <v>0</v>
      </c>
      <c r="F48" s="46">
        <v>0</v>
      </c>
      <c r="G48" s="46">
        <v>0</v>
      </c>
      <c r="H48" s="46">
        <v>0</v>
      </c>
      <c r="I48" s="46">
        <v>132262</v>
      </c>
      <c r="J48" s="46">
        <v>13820940</v>
      </c>
      <c r="K48" s="46">
        <v>0</v>
      </c>
      <c r="L48" s="46">
        <v>0</v>
      </c>
      <c r="M48" s="46">
        <v>0</v>
      </c>
      <c r="N48" s="46">
        <f t="shared" ref="N48:N63" si="10">SUM(D48:M48)</f>
        <v>17928619</v>
      </c>
      <c r="O48" s="47">
        <f t="shared" si="8"/>
        <v>109.58880555504618</v>
      </c>
      <c r="P48" s="9"/>
    </row>
    <row r="49" spans="1:16">
      <c r="A49" s="12"/>
      <c r="B49" s="25">
        <v>341.3</v>
      </c>
      <c r="C49" s="20" t="s">
        <v>132</v>
      </c>
      <c r="D49" s="46">
        <v>192432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192432</v>
      </c>
      <c r="O49" s="47">
        <f t="shared" si="8"/>
        <v>1.1762419085691234</v>
      </c>
      <c r="P49" s="9"/>
    </row>
    <row r="50" spans="1:16">
      <c r="A50" s="12"/>
      <c r="B50" s="25">
        <v>341.9</v>
      </c>
      <c r="C50" s="20" t="s">
        <v>133</v>
      </c>
      <c r="D50" s="46">
        <v>540390</v>
      </c>
      <c r="E50" s="46">
        <v>173184</v>
      </c>
      <c r="F50" s="46">
        <v>0</v>
      </c>
      <c r="G50" s="46">
        <v>0</v>
      </c>
      <c r="H50" s="46">
        <v>0</v>
      </c>
      <c r="I50" s="46">
        <v>193862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907436</v>
      </c>
      <c r="O50" s="47">
        <f t="shared" si="8"/>
        <v>5.5467087207134522</v>
      </c>
      <c r="P50" s="9"/>
    </row>
    <row r="51" spans="1:16">
      <c r="A51" s="12"/>
      <c r="B51" s="25">
        <v>342.1</v>
      </c>
      <c r="C51" s="20" t="s">
        <v>59</v>
      </c>
      <c r="D51" s="46">
        <v>393557</v>
      </c>
      <c r="E51" s="46">
        <v>121975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515532</v>
      </c>
      <c r="O51" s="47">
        <f t="shared" si="8"/>
        <v>3.1511928557020519</v>
      </c>
      <c r="P51" s="9"/>
    </row>
    <row r="52" spans="1:16">
      <c r="A52" s="12"/>
      <c r="B52" s="25">
        <v>342.2</v>
      </c>
      <c r="C52" s="20" t="s">
        <v>60</v>
      </c>
      <c r="D52" s="46">
        <v>230050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230050</v>
      </c>
      <c r="O52" s="47">
        <f t="shared" si="8"/>
        <v>1.4061821893776856</v>
      </c>
      <c r="P52" s="9"/>
    </row>
    <row r="53" spans="1:16">
      <c r="A53" s="12"/>
      <c r="B53" s="25">
        <v>342.9</v>
      </c>
      <c r="C53" s="20" t="s">
        <v>113</v>
      </c>
      <c r="D53" s="46">
        <v>0</v>
      </c>
      <c r="E53" s="46">
        <v>9481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9481</v>
      </c>
      <c r="O53" s="47">
        <f t="shared" si="8"/>
        <v>5.795267697235313E-2</v>
      </c>
      <c r="P53" s="9"/>
    </row>
    <row r="54" spans="1:16">
      <c r="A54" s="12"/>
      <c r="B54" s="25">
        <v>343.5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39774328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39774328</v>
      </c>
      <c r="O54" s="47">
        <f t="shared" si="8"/>
        <v>243.12085037194603</v>
      </c>
      <c r="P54" s="9"/>
    </row>
    <row r="55" spans="1:16">
      <c r="A55" s="12"/>
      <c r="B55" s="25">
        <v>343.6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26628377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26628377</v>
      </c>
      <c r="O55" s="47">
        <f t="shared" si="8"/>
        <v>162.76613548982573</v>
      </c>
      <c r="P55" s="9"/>
    </row>
    <row r="56" spans="1:16">
      <c r="A56" s="12"/>
      <c r="B56" s="25">
        <v>343.7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5512319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5512319</v>
      </c>
      <c r="O56" s="47">
        <f t="shared" si="8"/>
        <v>33.694087372172199</v>
      </c>
      <c r="P56" s="9"/>
    </row>
    <row r="57" spans="1:16">
      <c r="A57" s="12"/>
      <c r="B57" s="25">
        <v>343.9</v>
      </c>
      <c r="C57" s="20" t="s">
        <v>64</v>
      </c>
      <c r="D57" s="46">
        <v>109747</v>
      </c>
      <c r="E57" s="46">
        <v>2963965</v>
      </c>
      <c r="F57" s="46">
        <v>0</v>
      </c>
      <c r="G57" s="46">
        <v>0</v>
      </c>
      <c r="H57" s="46">
        <v>0</v>
      </c>
      <c r="I57" s="46">
        <v>12538306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15612018</v>
      </c>
      <c r="O57" s="47">
        <f t="shared" si="8"/>
        <v>95.428566189279891</v>
      </c>
      <c r="P57" s="9"/>
    </row>
    <row r="58" spans="1:16">
      <c r="A58" s="12"/>
      <c r="B58" s="25">
        <v>347.2</v>
      </c>
      <c r="C58" s="20" t="s">
        <v>67</v>
      </c>
      <c r="D58" s="46">
        <v>140754</v>
      </c>
      <c r="E58" s="46">
        <v>410520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551274</v>
      </c>
      <c r="O58" s="47">
        <f t="shared" si="8"/>
        <v>3.3696660737535069</v>
      </c>
      <c r="P58" s="9"/>
    </row>
    <row r="59" spans="1:16">
      <c r="A59" s="12"/>
      <c r="B59" s="25">
        <v>347.3</v>
      </c>
      <c r="C59" s="20" t="s">
        <v>68</v>
      </c>
      <c r="D59" s="46">
        <v>0</v>
      </c>
      <c r="E59" s="46">
        <v>100246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100246</v>
      </c>
      <c r="O59" s="47">
        <f t="shared" si="8"/>
        <v>0.61275435668922185</v>
      </c>
      <c r="P59" s="9"/>
    </row>
    <row r="60" spans="1:16">
      <c r="A60" s="12"/>
      <c r="B60" s="25">
        <v>347.4</v>
      </c>
      <c r="C60" s="20" t="s">
        <v>69</v>
      </c>
      <c r="D60" s="46">
        <v>0</v>
      </c>
      <c r="E60" s="46">
        <v>312855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312855</v>
      </c>
      <c r="O60" s="47">
        <f t="shared" si="8"/>
        <v>1.9123283149652504</v>
      </c>
      <c r="P60" s="9"/>
    </row>
    <row r="61" spans="1:16">
      <c r="A61" s="12"/>
      <c r="B61" s="25">
        <v>347.5</v>
      </c>
      <c r="C61" s="20" t="s">
        <v>70</v>
      </c>
      <c r="D61" s="46">
        <v>0</v>
      </c>
      <c r="E61" s="46">
        <v>3308317</v>
      </c>
      <c r="F61" s="46">
        <v>0</v>
      </c>
      <c r="G61" s="46">
        <v>0</v>
      </c>
      <c r="H61" s="46">
        <v>0</v>
      </c>
      <c r="I61" s="46">
        <v>3126673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6434990</v>
      </c>
      <c r="O61" s="47">
        <f t="shared" si="8"/>
        <v>39.333920133986148</v>
      </c>
      <c r="P61" s="9"/>
    </row>
    <row r="62" spans="1:16">
      <c r="A62" s="12"/>
      <c r="B62" s="25">
        <v>347.9</v>
      </c>
      <c r="C62" s="20" t="s">
        <v>71</v>
      </c>
      <c r="D62" s="46">
        <v>0</v>
      </c>
      <c r="E62" s="46">
        <v>1181014</v>
      </c>
      <c r="F62" s="46">
        <v>0</v>
      </c>
      <c r="G62" s="46">
        <v>0</v>
      </c>
      <c r="H62" s="46">
        <v>0</v>
      </c>
      <c r="I62" s="46">
        <v>88455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1269469</v>
      </c>
      <c r="O62" s="47">
        <f t="shared" si="8"/>
        <v>7.7596378950971587</v>
      </c>
      <c r="P62" s="9"/>
    </row>
    <row r="63" spans="1:16">
      <c r="A63" s="12"/>
      <c r="B63" s="25">
        <v>349</v>
      </c>
      <c r="C63" s="20" t="s">
        <v>1</v>
      </c>
      <c r="D63" s="46">
        <v>7640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7640</v>
      </c>
      <c r="O63" s="47">
        <f t="shared" si="8"/>
        <v>4.6699551953251546E-2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632072</v>
      </c>
      <c r="E64" s="32">
        <f t="shared" si="11"/>
        <v>114640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912549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1659261</v>
      </c>
      <c r="O64" s="45">
        <f t="shared" si="8"/>
        <v>10.142244145746613</v>
      </c>
      <c r="P64" s="10"/>
    </row>
    <row r="65" spans="1:16">
      <c r="A65" s="13"/>
      <c r="B65" s="39">
        <v>351.1</v>
      </c>
      <c r="C65" s="21" t="s">
        <v>119</v>
      </c>
      <c r="D65" s="46">
        <v>949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949</v>
      </c>
      <c r="O65" s="47">
        <f t="shared" si="8"/>
        <v>5.800768953355461E-3</v>
      </c>
      <c r="P65" s="9"/>
    </row>
    <row r="66" spans="1:16">
      <c r="A66" s="13"/>
      <c r="B66" s="39">
        <v>354</v>
      </c>
      <c r="C66" s="21" t="s">
        <v>74</v>
      </c>
      <c r="D66" s="46">
        <v>429993</v>
      </c>
      <c r="E66" s="46">
        <v>14464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444457</v>
      </c>
      <c r="O66" s="47">
        <f t="shared" si="8"/>
        <v>2.7167464348804087</v>
      </c>
      <c r="P66" s="9"/>
    </row>
    <row r="67" spans="1:16">
      <c r="A67" s="13"/>
      <c r="B67" s="39">
        <v>359</v>
      </c>
      <c r="C67" s="21" t="s">
        <v>75</v>
      </c>
      <c r="D67" s="46">
        <v>201130</v>
      </c>
      <c r="E67" s="46">
        <v>100176</v>
      </c>
      <c r="F67" s="46">
        <v>0</v>
      </c>
      <c r="G67" s="46">
        <v>0</v>
      </c>
      <c r="H67" s="46">
        <v>0</v>
      </c>
      <c r="I67" s="46">
        <v>912549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1213855</v>
      </c>
      <c r="O67" s="47">
        <f t="shared" si="8"/>
        <v>7.4196969419128482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1419706</v>
      </c>
      <c r="E68" s="32">
        <f t="shared" si="13"/>
        <v>1279607</v>
      </c>
      <c r="F68" s="32">
        <f t="shared" si="13"/>
        <v>3486794</v>
      </c>
      <c r="G68" s="32">
        <f t="shared" si="13"/>
        <v>882046</v>
      </c>
      <c r="H68" s="32">
        <f t="shared" si="13"/>
        <v>0</v>
      </c>
      <c r="I68" s="32">
        <f t="shared" si="13"/>
        <v>7414153</v>
      </c>
      <c r="J68" s="32">
        <f t="shared" si="13"/>
        <v>583144</v>
      </c>
      <c r="K68" s="32">
        <f t="shared" si="13"/>
        <v>77288562</v>
      </c>
      <c r="L68" s="32">
        <f t="shared" si="13"/>
        <v>0</v>
      </c>
      <c r="M68" s="32">
        <f t="shared" si="13"/>
        <v>744220</v>
      </c>
      <c r="N68" s="32">
        <f t="shared" si="12"/>
        <v>93098232</v>
      </c>
      <c r="O68" s="45">
        <f t="shared" si="8"/>
        <v>569.06357618322852</v>
      </c>
      <c r="P68" s="10"/>
    </row>
    <row r="69" spans="1:16">
      <c r="A69" s="12"/>
      <c r="B69" s="25">
        <v>361.1</v>
      </c>
      <c r="C69" s="20" t="s">
        <v>76</v>
      </c>
      <c r="D69" s="46">
        <v>319858</v>
      </c>
      <c r="E69" s="46">
        <v>97919</v>
      </c>
      <c r="F69" s="46">
        <v>55920</v>
      </c>
      <c r="G69" s="46">
        <v>127043</v>
      </c>
      <c r="H69" s="46">
        <v>0</v>
      </c>
      <c r="I69" s="46">
        <v>7081451</v>
      </c>
      <c r="J69" s="46">
        <v>37973</v>
      </c>
      <c r="K69" s="46">
        <v>7496695</v>
      </c>
      <c r="L69" s="46">
        <v>0</v>
      </c>
      <c r="M69" s="46">
        <v>3515</v>
      </c>
      <c r="N69" s="46">
        <f t="shared" si="12"/>
        <v>15220374</v>
      </c>
      <c r="O69" s="47">
        <f t="shared" ref="O69:O82" si="14">(N69/O$84)</f>
        <v>93.034639576036525</v>
      </c>
      <c r="P69" s="9"/>
    </row>
    <row r="70" spans="1:16">
      <c r="A70" s="12"/>
      <c r="B70" s="25">
        <v>361.3</v>
      </c>
      <c r="C70" s="20" t="s">
        <v>77</v>
      </c>
      <c r="D70" s="46">
        <v>-55795</v>
      </c>
      <c r="E70" s="46">
        <v>-17792</v>
      </c>
      <c r="F70" s="46">
        <v>-264</v>
      </c>
      <c r="G70" s="46">
        <v>-25180</v>
      </c>
      <c r="H70" s="46">
        <v>0</v>
      </c>
      <c r="I70" s="46">
        <v>-195707</v>
      </c>
      <c r="J70" s="46">
        <v>-10867</v>
      </c>
      <c r="K70" s="46">
        <v>0</v>
      </c>
      <c r="L70" s="46">
        <v>0</v>
      </c>
      <c r="M70" s="46">
        <v>0</v>
      </c>
      <c r="N70" s="46">
        <f t="shared" ref="N70:N77" si="15">SUM(D70:M70)</f>
        <v>-305605</v>
      </c>
      <c r="O70" s="47">
        <f t="shared" si="14"/>
        <v>-1.8680126406640627</v>
      </c>
      <c r="P70" s="9"/>
    </row>
    <row r="71" spans="1:16">
      <c r="A71" s="12"/>
      <c r="B71" s="25">
        <v>361.4</v>
      </c>
      <c r="C71" s="20" t="s">
        <v>135</v>
      </c>
      <c r="D71" s="46">
        <v>-17256</v>
      </c>
      <c r="E71" s="46">
        <v>-4891</v>
      </c>
      <c r="F71" s="46">
        <v>-2780</v>
      </c>
      <c r="G71" s="46">
        <v>-7028</v>
      </c>
      <c r="H71" s="46">
        <v>0</v>
      </c>
      <c r="I71" s="46">
        <v>-46048</v>
      </c>
      <c r="J71" s="46">
        <v>-2534</v>
      </c>
      <c r="K71" s="46">
        <v>34251354</v>
      </c>
      <c r="L71" s="46">
        <v>0</v>
      </c>
      <c r="M71" s="46">
        <v>0</v>
      </c>
      <c r="N71" s="46">
        <f t="shared" si="15"/>
        <v>34170817</v>
      </c>
      <c r="O71" s="47">
        <f t="shared" si="14"/>
        <v>208.8693512796533</v>
      </c>
      <c r="P71" s="9"/>
    </row>
    <row r="72" spans="1:16">
      <c r="A72" s="12"/>
      <c r="B72" s="25">
        <v>362</v>
      </c>
      <c r="C72" s="20" t="s">
        <v>79</v>
      </c>
      <c r="D72" s="46">
        <v>322252</v>
      </c>
      <c r="E72" s="46">
        <v>7311</v>
      </c>
      <c r="F72" s="46">
        <v>3433918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3763481</v>
      </c>
      <c r="O72" s="47">
        <f t="shared" si="14"/>
        <v>23.004303204787316</v>
      </c>
      <c r="P72" s="9"/>
    </row>
    <row r="73" spans="1:16">
      <c r="A73" s="12"/>
      <c r="B73" s="25">
        <v>364</v>
      </c>
      <c r="C73" s="20" t="s">
        <v>136</v>
      </c>
      <c r="D73" s="46">
        <v>178820</v>
      </c>
      <c r="E73" s="46">
        <v>47990</v>
      </c>
      <c r="F73" s="46">
        <v>0</v>
      </c>
      <c r="G73" s="46">
        <v>0</v>
      </c>
      <c r="H73" s="46">
        <v>0</v>
      </c>
      <c r="I73" s="46">
        <v>249348</v>
      </c>
      <c r="J73" s="46">
        <v>17046</v>
      </c>
      <c r="K73" s="46">
        <v>0</v>
      </c>
      <c r="L73" s="46">
        <v>0</v>
      </c>
      <c r="M73" s="46">
        <v>0</v>
      </c>
      <c r="N73" s="46">
        <f t="shared" si="15"/>
        <v>493204</v>
      </c>
      <c r="O73" s="47">
        <f t="shared" si="14"/>
        <v>3.0147128038679942</v>
      </c>
      <c r="P73" s="9"/>
    </row>
    <row r="74" spans="1:16">
      <c r="A74" s="12"/>
      <c r="B74" s="25">
        <v>365</v>
      </c>
      <c r="C74" s="20" t="s">
        <v>137</v>
      </c>
      <c r="D74" s="46">
        <v>10232</v>
      </c>
      <c r="E74" s="46">
        <v>0</v>
      </c>
      <c r="F74" s="46">
        <v>0</v>
      </c>
      <c r="G74" s="46">
        <v>0</v>
      </c>
      <c r="H74" s="46">
        <v>0</v>
      </c>
      <c r="I74" s="46">
        <v>37207</v>
      </c>
      <c r="J74" s="46">
        <v>608</v>
      </c>
      <c r="K74" s="46">
        <v>0</v>
      </c>
      <c r="L74" s="46">
        <v>0</v>
      </c>
      <c r="M74" s="46">
        <v>0</v>
      </c>
      <c r="N74" s="46">
        <f t="shared" si="15"/>
        <v>48047</v>
      </c>
      <c r="O74" s="47">
        <f t="shared" si="14"/>
        <v>0.29368761422747081</v>
      </c>
      <c r="P74" s="9"/>
    </row>
    <row r="75" spans="1:16">
      <c r="A75" s="12"/>
      <c r="B75" s="25">
        <v>366</v>
      </c>
      <c r="C75" s="20" t="s">
        <v>82</v>
      </c>
      <c r="D75" s="46">
        <v>31920</v>
      </c>
      <c r="E75" s="46">
        <v>200558</v>
      </c>
      <c r="F75" s="46">
        <v>0</v>
      </c>
      <c r="G75" s="46">
        <v>31772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264250</v>
      </c>
      <c r="O75" s="47">
        <f t="shared" si="14"/>
        <v>1.6152299219432882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35512690</v>
      </c>
      <c r="L76" s="46">
        <v>0</v>
      </c>
      <c r="M76" s="46">
        <v>0</v>
      </c>
      <c r="N76" s="46">
        <f t="shared" si="15"/>
        <v>35512690</v>
      </c>
      <c r="O76" s="47">
        <f t="shared" si="14"/>
        <v>217.07155911710953</v>
      </c>
      <c r="P76" s="9"/>
    </row>
    <row r="77" spans="1:16">
      <c r="A77" s="12"/>
      <c r="B77" s="25">
        <v>369.9</v>
      </c>
      <c r="C77" s="20" t="s">
        <v>84</v>
      </c>
      <c r="D77" s="46">
        <v>629675</v>
      </c>
      <c r="E77" s="46">
        <v>948512</v>
      </c>
      <c r="F77" s="46">
        <v>0</v>
      </c>
      <c r="G77" s="46">
        <v>755439</v>
      </c>
      <c r="H77" s="46">
        <v>0</v>
      </c>
      <c r="I77" s="46">
        <v>287902</v>
      </c>
      <c r="J77" s="46">
        <v>540918</v>
      </c>
      <c r="K77" s="46">
        <v>27823</v>
      </c>
      <c r="L77" s="46">
        <v>0</v>
      </c>
      <c r="M77" s="46">
        <v>740705</v>
      </c>
      <c r="N77" s="46">
        <f t="shared" si="15"/>
        <v>3930974</v>
      </c>
      <c r="O77" s="47">
        <f t="shared" si="14"/>
        <v>24.028105306267154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SUM(D79:D81)</f>
        <v>3465498</v>
      </c>
      <c r="E78" s="32">
        <f t="shared" si="16"/>
        <v>3481682</v>
      </c>
      <c r="F78" s="32">
        <f t="shared" si="16"/>
        <v>42735189</v>
      </c>
      <c r="G78" s="32">
        <f t="shared" si="16"/>
        <v>4315839</v>
      </c>
      <c r="H78" s="32">
        <f t="shared" si="16"/>
        <v>0</v>
      </c>
      <c r="I78" s="32">
        <f t="shared" si="16"/>
        <v>123640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54121848</v>
      </c>
      <c r="O78" s="45">
        <f t="shared" si="14"/>
        <v>330.82016393743237</v>
      </c>
      <c r="P78" s="9"/>
    </row>
    <row r="79" spans="1:16">
      <c r="A79" s="12"/>
      <c r="B79" s="25">
        <v>381</v>
      </c>
      <c r="C79" s="20" t="s">
        <v>85</v>
      </c>
      <c r="D79" s="46">
        <v>3465498</v>
      </c>
      <c r="E79" s="46">
        <v>3481682</v>
      </c>
      <c r="F79" s="46">
        <v>16002189</v>
      </c>
      <c r="G79" s="46">
        <v>4315839</v>
      </c>
      <c r="H79" s="46">
        <v>0</v>
      </c>
      <c r="I79" s="46">
        <v>122502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27387710</v>
      </c>
      <c r="O79" s="47">
        <f t="shared" si="14"/>
        <v>167.40756361591451</v>
      </c>
      <c r="P79" s="9"/>
    </row>
    <row r="80" spans="1:16">
      <c r="A80" s="12"/>
      <c r="B80" s="25">
        <v>384</v>
      </c>
      <c r="C80" s="20" t="s">
        <v>86</v>
      </c>
      <c r="D80" s="46">
        <v>0</v>
      </c>
      <c r="E80" s="46">
        <v>0</v>
      </c>
      <c r="F80" s="46">
        <v>26733000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26733000</v>
      </c>
      <c r="O80" s="47">
        <f t="shared" si="14"/>
        <v>163.40564428877926</v>
      </c>
      <c r="P80" s="9"/>
    </row>
    <row r="81" spans="1:119" ht="15.75" thickBot="1">
      <c r="A81" s="12"/>
      <c r="B81" s="25">
        <v>389.4</v>
      </c>
      <c r="C81" s="20" t="s">
        <v>138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1138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1138</v>
      </c>
      <c r="O81" s="47">
        <f t="shared" si="14"/>
        <v>6.9560327385864221E-3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7">SUM(D5,D12,D25,D47,D64,D68,D78)</f>
        <v>133909835</v>
      </c>
      <c r="E82" s="15">
        <f t="shared" si="17"/>
        <v>32417271</v>
      </c>
      <c r="F82" s="15">
        <f t="shared" si="17"/>
        <v>46221983</v>
      </c>
      <c r="G82" s="15">
        <f t="shared" si="17"/>
        <v>5469838</v>
      </c>
      <c r="H82" s="15">
        <f t="shared" si="17"/>
        <v>0</v>
      </c>
      <c r="I82" s="15">
        <f t="shared" si="17"/>
        <v>125300310</v>
      </c>
      <c r="J82" s="15">
        <f t="shared" si="17"/>
        <v>14404084</v>
      </c>
      <c r="K82" s="15">
        <f t="shared" si="17"/>
        <v>77288562</v>
      </c>
      <c r="L82" s="15">
        <f t="shared" si="17"/>
        <v>0</v>
      </c>
      <c r="M82" s="15">
        <f t="shared" si="17"/>
        <v>22870273</v>
      </c>
      <c r="N82" s="15">
        <f>SUM(D82:M82)</f>
        <v>457882156</v>
      </c>
      <c r="O82" s="38">
        <f t="shared" si="14"/>
        <v>2798.8077922236689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1" t="s">
        <v>158</v>
      </c>
      <c r="M84" s="121"/>
      <c r="N84" s="121"/>
      <c r="O84" s="43">
        <v>163599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109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76027265</v>
      </c>
      <c r="E5" s="27">
        <f t="shared" si="0"/>
        <v>8104075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84131340</v>
      </c>
      <c r="O5" s="33">
        <f t="shared" ref="O5:O36" si="2">(N5/O$84)</f>
        <v>522.33105066772623</v>
      </c>
      <c r="P5" s="6"/>
    </row>
    <row r="6" spans="1:133">
      <c r="A6" s="12"/>
      <c r="B6" s="25">
        <v>311</v>
      </c>
      <c r="C6" s="20" t="s">
        <v>3</v>
      </c>
      <c r="D6" s="46">
        <v>68969225</v>
      </c>
      <c r="E6" s="46">
        <v>690036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69659261</v>
      </c>
      <c r="O6" s="47">
        <f t="shared" si="2"/>
        <v>432.48086844768392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4248132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4248132</v>
      </c>
      <c r="O7" s="47">
        <f t="shared" si="2"/>
        <v>26.374609639347113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3165907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3165907</v>
      </c>
      <c r="O8" s="47">
        <f t="shared" si="2"/>
        <v>19.655594807194433</v>
      </c>
      <c r="P8" s="9"/>
    </row>
    <row r="9" spans="1:133">
      <c r="A9" s="12"/>
      <c r="B9" s="25">
        <v>315</v>
      </c>
      <c r="C9" s="20" t="s">
        <v>124</v>
      </c>
      <c r="D9" s="46">
        <v>6280373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6280373</v>
      </c>
      <c r="O9" s="47">
        <f t="shared" si="2"/>
        <v>38.991817171522761</v>
      </c>
      <c r="P9" s="9"/>
    </row>
    <row r="10" spans="1:133">
      <c r="A10" s="12"/>
      <c r="B10" s="25">
        <v>316</v>
      </c>
      <c r="C10" s="20" t="s">
        <v>125</v>
      </c>
      <c r="D10" s="46">
        <v>777667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777667</v>
      </c>
      <c r="O10" s="47">
        <f t="shared" si="2"/>
        <v>4.8281606019780341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SUM(D12:D23)</f>
        <v>6122253</v>
      </c>
      <c r="E11" s="32">
        <f t="shared" si="3"/>
        <v>6032808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14873775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27028836</v>
      </c>
      <c r="O11" s="45">
        <f t="shared" si="2"/>
        <v>167.80905077947961</v>
      </c>
      <c r="P11" s="10"/>
    </row>
    <row r="12" spans="1:133">
      <c r="A12" s="12"/>
      <c r="B12" s="25">
        <v>322</v>
      </c>
      <c r="C12" s="20" t="s">
        <v>0</v>
      </c>
      <c r="D12" s="46">
        <v>25568</v>
      </c>
      <c r="E12" s="46">
        <v>3370729</v>
      </c>
      <c r="F12" s="46">
        <v>0</v>
      </c>
      <c r="G12" s="46">
        <v>0</v>
      </c>
      <c r="H12" s="46">
        <v>0</v>
      </c>
      <c r="I12" s="46">
        <v>4537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3400834</v>
      </c>
      <c r="O12" s="47">
        <f t="shared" si="2"/>
        <v>21.114143627886186</v>
      </c>
      <c r="P12" s="9"/>
    </row>
    <row r="13" spans="1:133">
      <c r="A13" s="12"/>
      <c r="B13" s="25">
        <v>323.10000000000002</v>
      </c>
      <c r="C13" s="20" t="s">
        <v>18</v>
      </c>
      <c r="D13" s="46">
        <v>5148353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3" si="4">SUM(D13:M13)</f>
        <v>5148353</v>
      </c>
      <c r="O13" s="47">
        <f t="shared" si="2"/>
        <v>31.963649119321534</v>
      </c>
      <c r="P13" s="9"/>
    </row>
    <row r="14" spans="1:133">
      <c r="A14" s="12"/>
      <c r="B14" s="25">
        <v>323.39999999999998</v>
      </c>
      <c r="C14" s="20" t="s">
        <v>19</v>
      </c>
      <c r="D14" s="46">
        <v>34216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34216</v>
      </c>
      <c r="O14" s="47">
        <f t="shared" si="2"/>
        <v>0.21243069740297638</v>
      </c>
      <c r="P14" s="9"/>
    </row>
    <row r="15" spans="1:133">
      <c r="A15" s="12"/>
      <c r="B15" s="25">
        <v>323.7</v>
      </c>
      <c r="C15" s="20" t="s">
        <v>20</v>
      </c>
      <c r="D15" s="46">
        <v>914116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914116</v>
      </c>
      <c r="O15" s="47">
        <f t="shared" si="2"/>
        <v>5.6753068560678965</v>
      </c>
      <c r="P15" s="9"/>
    </row>
    <row r="16" spans="1:133">
      <c r="A16" s="12"/>
      <c r="B16" s="25">
        <v>324.11</v>
      </c>
      <c r="C16" s="20" t="s">
        <v>21</v>
      </c>
      <c r="D16" s="46">
        <v>0</v>
      </c>
      <c r="E16" s="46">
        <v>529724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529724</v>
      </c>
      <c r="O16" s="47">
        <f t="shared" si="2"/>
        <v>3.2888016936840732</v>
      </c>
      <c r="P16" s="9"/>
    </row>
    <row r="17" spans="1:16">
      <c r="A17" s="12"/>
      <c r="B17" s="25">
        <v>324.12</v>
      </c>
      <c r="C17" s="20" t="s">
        <v>22</v>
      </c>
      <c r="D17" s="46">
        <v>0</v>
      </c>
      <c r="E17" s="46">
        <v>33060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33060</v>
      </c>
      <c r="O17" s="47">
        <f t="shared" si="2"/>
        <v>0.20525364905723634</v>
      </c>
      <c r="P17" s="9"/>
    </row>
    <row r="18" spans="1:16">
      <c r="A18" s="12"/>
      <c r="B18" s="25">
        <v>324.20999999999998</v>
      </c>
      <c r="C18" s="20" t="s">
        <v>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2839284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2839284</v>
      </c>
      <c r="O18" s="47">
        <f t="shared" si="2"/>
        <v>17.627749597998374</v>
      </c>
      <c r="P18" s="9"/>
    </row>
    <row r="19" spans="1:16">
      <c r="A19" s="12"/>
      <c r="B19" s="25">
        <v>324.31</v>
      </c>
      <c r="C19" s="20" t="s">
        <v>24</v>
      </c>
      <c r="D19" s="46">
        <v>0</v>
      </c>
      <c r="E19" s="46">
        <v>1097862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1097862</v>
      </c>
      <c r="O19" s="47">
        <f t="shared" si="2"/>
        <v>6.8160974489194075</v>
      </c>
      <c r="P19" s="9"/>
    </row>
    <row r="20" spans="1:16">
      <c r="A20" s="12"/>
      <c r="B20" s="25">
        <v>324.32</v>
      </c>
      <c r="C20" s="20" t="s">
        <v>25</v>
      </c>
      <c r="D20" s="46">
        <v>0</v>
      </c>
      <c r="E20" s="46">
        <v>518501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518501</v>
      </c>
      <c r="O20" s="47">
        <f t="shared" si="2"/>
        <v>3.2191234812409588</v>
      </c>
      <c r="P20" s="9"/>
    </row>
    <row r="21" spans="1:16">
      <c r="A21" s="12"/>
      <c r="B21" s="25">
        <v>324.61</v>
      </c>
      <c r="C21" s="20" t="s">
        <v>26</v>
      </c>
      <c r="D21" s="46">
        <v>0</v>
      </c>
      <c r="E21" s="46">
        <v>489485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489485</v>
      </c>
      <c r="O21" s="47">
        <f t="shared" si="2"/>
        <v>3.0389770843551522</v>
      </c>
      <c r="P21" s="9"/>
    </row>
    <row r="22" spans="1:16">
      <c r="A22" s="12"/>
      <c r="B22" s="25">
        <v>325.10000000000002</v>
      </c>
      <c r="C22" s="20" t="s">
        <v>27</v>
      </c>
      <c r="D22" s="46">
        <v>0</v>
      </c>
      <c r="E22" s="46">
        <v>147915</v>
      </c>
      <c r="F22" s="46">
        <v>0</v>
      </c>
      <c r="G22" s="46">
        <v>0</v>
      </c>
      <c r="H22" s="46">
        <v>0</v>
      </c>
      <c r="I22" s="46">
        <v>11671263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11819178</v>
      </c>
      <c r="O22" s="47">
        <f t="shared" si="2"/>
        <v>73.379595080369285</v>
      </c>
      <c r="P22" s="9"/>
    </row>
    <row r="23" spans="1:16">
      <c r="A23" s="12"/>
      <c r="B23" s="25">
        <v>325.2</v>
      </c>
      <c r="C23" s="20" t="s">
        <v>28</v>
      </c>
      <c r="D23" s="46">
        <v>0</v>
      </c>
      <c r="E23" s="46">
        <v>-154468</v>
      </c>
      <c r="F23" s="46">
        <v>0</v>
      </c>
      <c r="G23" s="46">
        <v>0</v>
      </c>
      <c r="H23" s="46">
        <v>0</v>
      </c>
      <c r="I23" s="46">
        <v>358691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204223</v>
      </c>
      <c r="O23" s="47">
        <f t="shared" si="2"/>
        <v>1.2679224431765268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SUM(D25:D46)</f>
        <v>19615157</v>
      </c>
      <c r="E24" s="32">
        <f t="shared" si="5"/>
        <v>3270688</v>
      </c>
      <c r="F24" s="32">
        <f t="shared" si="5"/>
        <v>0</v>
      </c>
      <c r="G24" s="32">
        <f t="shared" si="5"/>
        <v>517428</v>
      </c>
      <c r="H24" s="32">
        <f t="shared" si="5"/>
        <v>0</v>
      </c>
      <c r="I24" s="32">
        <f t="shared" si="5"/>
        <v>42625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20022716</v>
      </c>
      <c r="N24" s="44">
        <f t="shared" ref="N24:N31" si="6">SUM(D24:M24)</f>
        <v>43468614</v>
      </c>
      <c r="O24" s="45">
        <f t="shared" si="2"/>
        <v>269.87573027708623</v>
      </c>
      <c r="P24" s="10"/>
    </row>
    <row r="25" spans="1:16">
      <c r="A25" s="12"/>
      <c r="B25" s="25">
        <v>331.1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1154847</v>
      </c>
      <c r="N25" s="46">
        <f t="shared" si="6"/>
        <v>1154847</v>
      </c>
      <c r="O25" s="47">
        <f t="shared" si="2"/>
        <v>7.169889922952275</v>
      </c>
      <c r="P25" s="9"/>
    </row>
    <row r="26" spans="1:16">
      <c r="A26" s="12"/>
      <c r="B26" s="25">
        <v>331.2</v>
      </c>
      <c r="C26" s="20" t="s">
        <v>30</v>
      </c>
      <c r="D26" s="46">
        <v>239048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239048</v>
      </c>
      <c r="O26" s="47">
        <f t="shared" si="2"/>
        <v>1.4841341288516101</v>
      </c>
      <c r="P26" s="9"/>
    </row>
    <row r="27" spans="1:16">
      <c r="A27" s="12"/>
      <c r="B27" s="25">
        <v>331.49</v>
      </c>
      <c r="C27" s="20" t="s">
        <v>35</v>
      </c>
      <c r="D27" s="46">
        <v>0</v>
      </c>
      <c r="E27" s="46">
        <v>778760</v>
      </c>
      <c r="F27" s="46">
        <v>0</v>
      </c>
      <c r="G27" s="46">
        <v>350037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1128797</v>
      </c>
      <c r="O27" s="47">
        <f t="shared" si="2"/>
        <v>7.0081579943999159</v>
      </c>
      <c r="P27" s="9"/>
    </row>
    <row r="28" spans="1:16">
      <c r="A28" s="12"/>
      <c r="B28" s="25">
        <v>331.5</v>
      </c>
      <c r="C28" s="20" t="s">
        <v>32</v>
      </c>
      <c r="D28" s="46">
        <v>1619</v>
      </c>
      <c r="E28" s="46">
        <v>1816962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1818581</v>
      </c>
      <c r="O28" s="47">
        <f t="shared" si="2"/>
        <v>11.290695292079793</v>
      </c>
      <c r="P28" s="9"/>
    </row>
    <row r="29" spans="1:16">
      <c r="A29" s="12"/>
      <c r="B29" s="25">
        <v>331.69</v>
      </c>
      <c r="C29" s="20" t="s">
        <v>36</v>
      </c>
      <c r="D29" s="46">
        <v>0</v>
      </c>
      <c r="E29" s="46">
        <v>191200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191200</v>
      </c>
      <c r="O29" s="47">
        <f t="shared" si="2"/>
        <v>1.1870688959390074</v>
      </c>
      <c r="P29" s="9"/>
    </row>
    <row r="30" spans="1:16">
      <c r="A30" s="12"/>
      <c r="B30" s="25">
        <v>331.9</v>
      </c>
      <c r="C30" s="20" t="s">
        <v>111</v>
      </c>
      <c r="D30" s="46">
        <v>16831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16831</v>
      </c>
      <c r="O30" s="47">
        <f t="shared" si="2"/>
        <v>0.10449558884701587</v>
      </c>
      <c r="P30" s="9"/>
    </row>
    <row r="31" spans="1:16">
      <c r="A31" s="12"/>
      <c r="B31" s="25">
        <v>334.1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18867869</v>
      </c>
      <c r="N31" s="46">
        <f t="shared" si="6"/>
        <v>18867869</v>
      </c>
      <c r="O31" s="47">
        <f t="shared" si="2"/>
        <v>117.14152940665181</v>
      </c>
      <c r="P31" s="9"/>
    </row>
    <row r="32" spans="1:16">
      <c r="A32" s="12"/>
      <c r="B32" s="25">
        <v>334.69</v>
      </c>
      <c r="C32" s="20" t="s">
        <v>39</v>
      </c>
      <c r="D32" s="46">
        <v>0</v>
      </c>
      <c r="E32" s="46">
        <v>177458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7">SUM(D32:M32)</f>
        <v>177458</v>
      </c>
      <c r="O32" s="47">
        <f t="shared" si="2"/>
        <v>1.1017514233030565</v>
      </c>
      <c r="P32" s="9"/>
    </row>
    <row r="33" spans="1:16">
      <c r="A33" s="12"/>
      <c r="B33" s="25">
        <v>334.7</v>
      </c>
      <c r="C33" s="20" t="s">
        <v>117</v>
      </c>
      <c r="D33" s="46">
        <v>0</v>
      </c>
      <c r="E33" s="46">
        <v>0</v>
      </c>
      <c r="F33" s="46">
        <v>0</v>
      </c>
      <c r="G33" s="46">
        <v>3500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3500</v>
      </c>
      <c r="O33" s="47">
        <f t="shared" si="2"/>
        <v>2.172981765578727E-2</v>
      </c>
      <c r="P33" s="9"/>
    </row>
    <row r="34" spans="1:16">
      <c r="A34" s="12"/>
      <c r="B34" s="25">
        <v>335.12</v>
      </c>
      <c r="C34" s="20" t="s">
        <v>126</v>
      </c>
      <c r="D34" s="46">
        <v>4279036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4279036</v>
      </c>
      <c r="O34" s="47">
        <f t="shared" si="2"/>
        <v>26.566477720728383</v>
      </c>
      <c r="P34" s="9"/>
    </row>
    <row r="35" spans="1:16">
      <c r="A35" s="12"/>
      <c r="B35" s="25">
        <v>335.14</v>
      </c>
      <c r="C35" s="20" t="s">
        <v>127</v>
      </c>
      <c r="D35" s="46">
        <v>606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606</v>
      </c>
      <c r="O35" s="47">
        <f t="shared" si="2"/>
        <v>3.7623627141163104E-3</v>
      </c>
      <c r="P35" s="9"/>
    </row>
    <row r="36" spans="1:16">
      <c r="A36" s="12"/>
      <c r="B36" s="25">
        <v>335.15</v>
      </c>
      <c r="C36" s="20" t="s">
        <v>128</v>
      </c>
      <c r="D36" s="46">
        <v>59659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59659</v>
      </c>
      <c r="O36" s="47">
        <f t="shared" si="2"/>
        <v>0.37039405472188935</v>
      </c>
      <c r="P36" s="9"/>
    </row>
    <row r="37" spans="1:16">
      <c r="A37" s="12"/>
      <c r="B37" s="25">
        <v>335.18</v>
      </c>
      <c r="C37" s="20" t="s">
        <v>129</v>
      </c>
      <c r="D37" s="46">
        <v>11504105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11504105</v>
      </c>
      <c r="O37" s="47">
        <f t="shared" ref="O37:O68" si="8">(N37/O$84)</f>
        <v>71.423458269437319</v>
      </c>
      <c r="P37" s="9"/>
    </row>
    <row r="38" spans="1:16">
      <c r="A38" s="12"/>
      <c r="B38" s="25">
        <v>335.19</v>
      </c>
      <c r="C38" s="20" t="s">
        <v>130</v>
      </c>
      <c r="D38" s="46">
        <v>2527329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2527329</v>
      </c>
      <c r="O38" s="47">
        <f t="shared" si="8"/>
        <v>15.690970950338054</v>
      </c>
      <c r="P38" s="9"/>
    </row>
    <row r="39" spans="1:16">
      <c r="A39" s="12"/>
      <c r="B39" s="25">
        <v>335.21</v>
      </c>
      <c r="C39" s="20" t="s">
        <v>41</v>
      </c>
      <c r="D39" s="46">
        <v>47796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47796</v>
      </c>
      <c r="O39" s="47">
        <f t="shared" si="8"/>
        <v>0.29674238990743096</v>
      </c>
      <c r="P39" s="9"/>
    </row>
    <row r="40" spans="1:16">
      <c r="A40" s="12"/>
      <c r="B40" s="25">
        <v>335.5</v>
      </c>
      <c r="C40" s="20" t="s">
        <v>42</v>
      </c>
      <c r="D40" s="46">
        <v>0</v>
      </c>
      <c r="E40" s="46">
        <v>306308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306308</v>
      </c>
      <c r="O40" s="47">
        <f t="shared" si="8"/>
        <v>1.9017191390025392</v>
      </c>
      <c r="P40" s="9"/>
    </row>
    <row r="41" spans="1:16">
      <c r="A41" s="12"/>
      <c r="B41" s="25">
        <v>337.1</v>
      </c>
      <c r="C41" s="20" t="s">
        <v>118</v>
      </c>
      <c r="D41" s="46">
        <v>1950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7" si="9">SUM(D41:M41)</f>
        <v>1950</v>
      </c>
      <c r="O41" s="47">
        <f t="shared" si="8"/>
        <v>1.2106612693938623E-2</v>
      </c>
      <c r="P41" s="9"/>
    </row>
    <row r="42" spans="1:16">
      <c r="A42" s="12"/>
      <c r="B42" s="25">
        <v>337.2</v>
      </c>
      <c r="C42" s="20" t="s">
        <v>43</v>
      </c>
      <c r="D42" s="46">
        <v>180518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180518</v>
      </c>
      <c r="O42" s="47">
        <f t="shared" si="8"/>
        <v>1.1207494924535448</v>
      </c>
      <c r="P42" s="9"/>
    </row>
    <row r="43" spans="1:16">
      <c r="A43" s="12"/>
      <c r="B43" s="25">
        <v>337.3</v>
      </c>
      <c r="C43" s="20" t="s">
        <v>44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42625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42625</v>
      </c>
      <c r="O43" s="47">
        <f t="shared" si="8"/>
        <v>0.26463813645083784</v>
      </c>
      <c r="P43" s="9"/>
    </row>
    <row r="44" spans="1:16">
      <c r="A44" s="12"/>
      <c r="B44" s="25">
        <v>337.4</v>
      </c>
      <c r="C44" s="20" t="s">
        <v>45</v>
      </c>
      <c r="D44" s="46">
        <v>79767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79767</v>
      </c>
      <c r="O44" s="47">
        <f t="shared" si="8"/>
        <v>0.49523496141405238</v>
      </c>
      <c r="P44" s="9"/>
    </row>
    <row r="45" spans="1:16">
      <c r="A45" s="12"/>
      <c r="B45" s="25">
        <v>337.7</v>
      </c>
      <c r="C45" s="20" t="s">
        <v>46</v>
      </c>
      <c r="D45" s="46">
        <v>49604</v>
      </c>
      <c r="E45" s="46">
        <v>0</v>
      </c>
      <c r="F45" s="46">
        <v>0</v>
      </c>
      <c r="G45" s="46">
        <v>163891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213495</v>
      </c>
      <c r="O45" s="47">
        <f t="shared" si="8"/>
        <v>1.3254878344063725</v>
      </c>
      <c r="P45" s="9"/>
    </row>
    <row r="46" spans="1:16">
      <c r="A46" s="12"/>
      <c r="B46" s="25">
        <v>338</v>
      </c>
      <c r="C46" s="20" t="s">
        <v>47</v>
      </c>
      <c r="D46" s="46">
        <v>627289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627289</v>
      </c>
      <c r="O46" s="47">
        <f t="shared" si="8"/>
        <v>3.8945358821374692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SUM(D48:D63)</f>
        <v>5300623</v>
      </c>
      <c r="E47" s="32">
        <f t="shared" si="10"/>
        <v>8163956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89827982</v>
      </c>
      <c r="J47" s="32">
        <f t="shared" si="10"/>
        <v>11541750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114834311</v>
      </c>
      <c r="O47" s="45">
        <f t="shared" si="8"/>
        <v>712.95103961656184</v>
      </c>
      <c r="P47" s="10"/>
    </row>
    <row r="48" spans="1:16">
      <c r="A48" s="12"/>
      <c r="B48" s="25">
        <v>341.2</v>
      </c>
      <c r="C48" s="20" t="s">
        <v>131</v>
      </c>
      <c r="D48" s="46">
        <v>3703051</v>
      </c>
      <c r="E48" s="46">
        <v>0</v>
      </c>
      <c r="F48" s="46">
        <v>0</v>
      </c>
      <c r="G48" s="46">
        <v>0</v>
      </c>
      <c r="H48" s="46">
        <v>0</v>
      </c>
      <c r="I48" s="46">
        <v>227273</v>
      </c>
      <c r="J48" s="46">
        <v>11541750</v>
      </c>
      <c r="K48" s="46">
        <v>0</v>
      </c>
      <c r="L48" s="46">
        <v>0</v>
      </c>
      <c r="M48" s="46">
        <v>0</v>
      </c>
      <c r="N48" s="46">
        <f t="shared" ref="N48:N63" si="11">SUM(D48:M48)</f>
        <v>15472074</v>
      </c>
      <c r="O48" s="47">
        <f t="shared" si="8"/>
        <v>96.058670507670627</v>
      </c>
      <c r="P48" s="9"/>
    </row>
    <row r="49" spans="1:16">
      <c r="A49" s="12"/>
      <c r="B49" s="25">
        <v>341.3</v>
      </c>
      <c r="C49" s="20" t="s">
        <v>132</v>
      </c>
      <c r="D49" s="46">
        <v>173655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173655</v>
      </c>
      <c r="O49" s="47">
        <f t="shared" si="8"/>
        <v>1.0781404242902111</v>
      </c>
      <c r="P49" s="9"/>
    </row>
    <row r="50" spans="1:16">
      <c r="A50" s="12"/>
      <c r="B50" s="25">
        <v>341.9</v>
      </c>
      <c r="C50" s="20" t="s">
        <v>133</v>
      </c>
      <c r="D50" s="46">
        <v>597962</v>
      </c>
      <c r="E50" s="46">
        <v>0</v>
      </c>
      <c r="F50" s="46">
        <v>0</v>
      </c>
      <c r="G50" s="46">
        <v>0</v>
      </c>
      <c r="H50" s="46">
        <v>0</v>
      </c>
      <c r="I50" s="46">
        <v>161781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759743</v>
      </c>
      <c r="O50" s="47">
        <f t="shared" si="8"/>
        <v>4.7168791015030829</v>
      </c>
      <c r="P50" s="9"/>
    </row>
    <row r="51" spans="1:16">
      <c r="A51" s="12"/>
      <c r="B51" s="25">
        <v>342.1</v>
      </c>
      <c r="C51" s="20" t="s">
        <v>59</v>
      </c>
      <c r="D51" s="46">
        <v>352202</v>
      </c>
      <c r="E51" s="46">
        <v>105546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457748</v>
      </c>
      <c r="O51" s="47">
        <f t="shared" si="8"/>
        <v>2.8419373063718032</v>
      </c>
      <c r="P51" s="9"/>
    </row>
    <row r="52" spans="1:16">
      <c r="A52" s="12"/>
      <c r="B52" s="25">
        <v>342.2</v>
      </c>
      <c r="C52" s="20" t="s">
        <v>60</v>
      </c>
      <c r="D52" s="46">
        <v>181491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181491</v>
      </c>
      <c r="O52" s="47">
        <f t="shared" si="8"/>
        <v>1.1267903817618536</v>
      </c>
      <c r="P52" s="9"/>
    </row>
    <row r="53" spans="1:16">
      <c r="A53" s="12"/>
      <c r="B53" s="25">
        <v>342.9</v>
      </c>
      <c r="C53" s="20" t="s">
        <v>113</v>
      </c>
      <c r="D53" s="46">
        <v>0</v>
      </c>
      <c r="E53" s="46">
        <v>8679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8679</v>
      </c>
      <c r="O53" s="47">
        <f t="shared" si="8"/>
        <v>5.388373926702221E-2</v>
      </c>
      <c r="P53" s="9"/>
    </row>
    <row r="54" spans="1:16">
      <c r="A54" s="12"/>
      <c r="B54" s="25">
        <v>343.6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27521015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27521015</v>
      </c>
      <c r="O54" s="47">
        <f t="shared" si="8"/>
        <v>170.86475361491037</v>
      </c>
      <c r="P54" s="9"/>
    </row>
    <row r="55" spans="1:16">
      <c r="A55" s="12"/>
      <c r="B55" s="25">
        <v>343.7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5406897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5406897</v>
      </c>
      <c r="O55" s="47">
        <f t="shared" si="8"/>
        <v>33.568824541035205</v>
      </c>
      <c r="P55" s="9"/>
    </row>
    <row r="56" spans="1:16">
      <c r="A56" s="12"/>
      <c r="B56" s="25">
        <v>343.8</v>
      </c>
      <c r="C56" s="20" t="s">
        <v>134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40867446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40867446</v>
      </c>
      <c r="O56" s="47">
        <f t="shared" si="8"/>
        <v>253.72632846792368</v>
      </c>
      <c r="P56" s="9"/>
    </row>
    <row r="57" spans="1:16">
      <c r="A57" s="12"/>
      <c r="B57" s="25">
        <v>343.9</v>
      </c>
      <c r="C57" s="20" t="s">
        <v>64</v>
      </c>
      <c r="D57" s="46">
        <v>118220</v>
      </c>
      <c r="E57" s="46">
        <v>2882793</v>
      </c>
      <c r="F57" s="46">
        <v>0</v>
      </c>
      <c r="G57" s="46">
        <v>0</v>
      </c>
      <c r="H57" s="46">
        <v>0</v>
      </c>
      <c r="I57" s="46">
        <v>13060974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16061987</v>
      </c>
      <c r="O57" s="47">
        <f t="shared" si="8"/>
        <v>99.721156771321603</v>
      </c>
      <c r="P57" s="9"/>
    </row>
    <row r="58" spans="1:16">
      <c r="A58" s="12"/>
      <c r="B58" s="25">
        <v>347.2</v>
      </c>
      <c r="C58" s="20" t="s">
        <v>67</v>
      </c>
      <c r="D58" s="46">
        <v>135419</v>
      </c>
      <c r="E58" s="46">
        <v>425079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560498</v>
      </c>
      <c r="O58" s="47">
        <f t="shared" si="8"/>
        <v>3.4798626675524154</v>
      </c>
      <c r="P58" s="9"/>
    </row>
    <row r="59" spans="1:16">
      <c r="A59" s="12"/>
      <c r="B59" s="25">
        <v>347.3</v>
      </c>
      <c r="C59" s="20" t="s">
        <v>68</v>
      </c>
      <c r="D59" s="46">
        <v>0</v>
      </c>
      <c r="E59" s="46">
        <v>112236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112236</v>
      </c>
      <c r="O59" s="47">
        <f t="shared" si="8"/>
        <v>0.69681937554712581</v>
      </c>
      <c r="P59" s="9"/>
    </row>
    <row r="60" spans="1:16">
      <c r="A60" s="12"/>
      <c r="B60" s="25">
        <v>347.4</v>
      </c>
      <c r="C60" s="20" t="s">
        <v>69</v>
      </c>
      <c r="D60" s="46">
        <v>0</v>
      </c>
      <c r="E60" s="46">
        <v>273950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273950</v>
      </c>
      <c r="O60" s="47">
        <f t="shared" si="8"/>
        <v>1.7008238705151209</v>
      </c>
      <c r="P60" s="9"/>
    </row>
    <row r="61" spans="1:16">
      <c r="A61" s="12"/>
      <c r="B61" s="25">
        <v>347.5</v>
      </c>
      <c r="C61" s="20" t="s">
        <v>70</v>
      </c>
      <c r="D61" s="46">
        <v>0</v>
      </c>
      <c r="E61" s="46">
        <v>3148372</v>
      </c>
      <c r="F61" s="46">
        <v>0</v>
      </c>
      <c r="G61" s="46">
        <v>0</v>
      </c>
      <c r="H61" s="46">
        <v>0</v>
      </c>
      <c r="I61" s="46">
        <v>2491805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5640177</v>
      </c>
      <c r="O61" s="47">
        <f t="shared" si="8"/>
        <v>35.017147930390081</v>
      </c>
      <c r="P61" s="9"/>
    </row>
    <row r="62" spans="1:16">
      <c r="A62" s="12"/>
      <c r="B62" s="25">
        <v>347.9</v>
      </c>
      <c r="C62" s="20" t="s">
        <v>71</v>
      </c>
      <c r="D62" s="46">
        <v>0</v>
      </c>
      <c r="E62" s="46">
        <v>1207301</v>
      </c>
      <c r="F62" s="46">
        <v>0</v>
      </c>
      <c r="G62" s="46">
        <v>0</v>
      </c>
      <c r="H62" s="46">
        <v>0</v>
      </c>
      <c r="I62" s="46">
        <v>90791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1298092</v>
      </c>
      <c r="O62" s="47">
        <f t="shared" si="8"/>
        <v>8.0592292744103453</v>
      </c>
      <c r="P62" s="9"/>
    </row>
    <row r="63" spans="1:16">
      <c r="A63" s="12"/>
      <c r="B63" s="25">
        <v>349</v>
      </c>
      <c r="C63" s="20" t="s">
        <v>1</v>
      </c>
      <c r="D63" s="46">
        <v>38623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38623</v>
      </c>
      <c r="O63" s="47">
        <f t="shared" si="8"/>
        <v>0.23979164209127765</v>
      </c>
      <c r="P63" s="9"/>
    </row>
    <row r="64" spans="1:16" ht="15.75">
      <c r="A64" s="29" t="s">
        <v>53</v>
      </c>
      <c r="B64" s="30"/>
      <c r="C64" s="31"/>
      <c r="D64" s="32">
        <f t="shared" ref="D64:M64" si="12">SUM(D65:D67)</f>
        <v>657759</v>
      </c>
      <c r="E64" s="32">
        <f t="shared" si="12"/>
        <v>153606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1187156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1998521</v>
      </c>
      <c r="O64" s="45">
        <f t="shared" si="8"/>
        <v>12.407856260360466</v>
      </c>
      <c r="P64" s="10"/>
    </row>
    <row r="65" spans="1:16">
      <c r="A65" s="13"/>
      <c r="B65" s="39">
        <v>351.1</v>
      </c>
      <c r="C65" s="21" t="s">
        <v>119</v>
      </c>
      <c r="D65" s="46">
        <v>201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201</v>
      </c>
      <c r="O65" s="47">
        <f t="shared" si="8"/>
        <v>1.2479123853752119E-3</v>
      </c>
      <c r="P65" s="9"/>
    </row>
    <row r="66" spans="1:16">
      <c r="A66" s="13"/>
      <c r="B66" s="39">
        <v>354</v>
      </c>
      <c r="C66" s="21" t="s">
        <v>74</v>
      </c>
      <c r="D66" s="46">
        <v>459897</v>
      </c>
      <c r="E66" s="46">
        <v>15242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475139</v>
      </c>
      <c r="O66" s="47">
        <f t="shared" si="8"/>
        <v>2.9499096660437454</v>
      </c>
      <c r="P66" s="9"/>
    </row>
    <row r="67" spans="1:16">
      <c r="A67" s="13"/>
      <c r="B67" s="39">
        <v>359</v>
      </c>
      <c r="C67" s="21" t="s">
        <v>75</v>
      </c>
      <c r="D67" s="46">
        <v>197661</v>
      </c>
      <c r="E67" s="46">
        <v>138364</v>
      </c>
      <c r="F67" s="46">
        <v>0</v>
      </c>
      <c r="G67" s="46">
        <v>0</v>
      </c>
      <c r="H67" s="46">
        <v>0</v>
      </c>
      <c r="I67" s="46">
        <v>1187156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1523181</v>
      </c>
      <c r="O67" s="47">
        <f t="shared" si="8"/>
        <v>9.4566986819313463</v>
      </c>
      <c r="P67" s="9"/>
    </row>
    <row r="68" spans="1:16" ht="15.75">
      <c r="A68" s="29" t="s">
        <v>4</v>
      </c>
      <c r="B68" s="30"/>
      <c r="C68" s="31"/>
      <c r="D68" s="32">
        <f t="shared" ref="D68:M68" si="14">SUM(D69:D77)</f>
        <v>2688982</v>
      </c>
      <c r="E68" s="32">
        <f t="shared" si="14"/>
        <v>2059390</v>
      </c>
      <c r="F68" s="32">
        <f t="shared" si="14"/>
        <v>2966680</v>
      </c>
      <c r="G68" s="32">
        <f t="shared" si="14"/>
        <v>96259</v>
      </c>
      <c r="H68" s="32">
        <f t="shared" si="14"/>
        <v>0</v>
      </c>
      <c r="I68" s="32">
        <f t="shared" si="14"/>
        <v>7942523</v>
      </c>
      <c r="J68" s="32">
        <f t="shared" si="14"/>
        <v>658169</v>
      </c>
      <c r="K68" s="32">
        <f t="shared" si="14"/>
        <v>82398045</v>
      </c>
      <c r="L68" s="32">
        <f t="shared" si="14"/>
        <v>0</v>
      </c>
      <c r="M68" s="32">
        <f t="shared" si="14"/>
        <v>719342</v>
      </c>
      <c r="N68" s="32">
        <f t="shared" si="13"/>
        <v>99529390</v>
      </c>
      <c r="O68" s="45">
        <f t="shared" si="8"/>
        <v>617.93014174049631</v>
      </c>
      <c r="P68" s="10"/>
    </row>
    <row r="69" spans="1:16">
      <c r="A69" s="12"/>
      <c r="B69" s="25">
        <v>361.1</v>
      </c>
      <c r="C69" s="20" t="s">
        <v>76</v>
      </c>
      <c r="D69" s="46">
        <v>345471</v>
      </c>
      <c r="E69" s="46">
        <v>109157</v>
      </c>
      <c r="F69" s="46">
        <v>59608</v>
      </c>
      <c r="G69" s="46">
        <v>193149</v>
      </c>
      <c r="H69" s="46">
        <v>0</v>
      </c>
      <c r="I69" s="46">
        <v>7913880</v>
      </c>
      <c r="J69" s="46">
        <v>48744</v>
      </c>
      <c r="K69" s="46">
        <v>5686322</v>
      </c>
      <c r="L69" s="46">
        <v>0</v>
      </c>
      <c r="M69" s="46">
        <v>4047</v>
      </c>
      <c r="N69" s="46">
        <f t="shared" si="13"/>
        <v>14360378</v>
      </c>
      <c r="O69" s="47">
        <f t="shared" ref="O69:O82" si="15">(N69/O$84)</f>
        <v>89.156684402336893</v>
      </c>
      <c r="P69" s="9"/>
    </row>
    <row r="70" spans="1:16">
      <c r="A70" s="12"/>
      <c r="B70" s="25">
        <v>361.3</v>
      </c>
      <c r="C70" s="20" t="s">
        <v>77</v>
      </c>
      <c r="D70" s="46">
        <v>-151827</v>
      </c>
      <c r="E70" s="46">
        <v>-43126</v>
      </c>
      <c r="F70" s="46">
        <v>-3934</v>
      </c>
      <c r="G70" s="46">
        <v>-142483</v>
      </c>
      <c r="H70" s="46">
        <v>0</v>
      </c>
      <c r="I70" s="46">
        <v>-540252</v>
      </c>
      <c r="J70" s="46">
        <v>-37678</v>
      </c>
      <c r="K70" s="46">
        <v>0</v>
      </c>
      <c r="L70" s="46">
        <v>0</v>
      </c>
      <c r="M70" s="46">
        <v>0</v>
      </c>
      <c r="N70" s="46">
        <f t="shared" ref="N70:N77" si="16">SUM(D70:M70)</f>
        <v>-919300</v>
      </c>
      <c r="O70" s="47">
        <f t="shared" si="15"/>
        <v>-5.7074918202757825</v>
      </c>
      <c r="P70" s="9"/>
    </row>
    <row r="71" spans="1:16">
      <c r="A71" s="12"/>
      <c r="B71" s="25">
        <v>361.4</v>
      </c>
      <c r="C71" s="20" t="s">
        <v>135</v>
      </c>
      <c r="D71" s="46">
        <v>-51300</v>
      </c>
      <c r="E71" s="46">
        <v>-10123</v>
      </c>
      <c r="F71" s="46">
        <v>-2485</v>
      </c>
      <c r="G71" s="46">
        <v>-35028</v>
      </c>
      <c r="H71" s="46">
        <v>0</v>
      </c>
      <c r="I71" s="46">
        <v>-135186</v>
      </c>
      <c r="J71" s="46">
        <v>-8270</v>
      </c>
      <c r="K71" s="46">
        <v>42572501</v>
      </c>
      <c r="L71" s="46">
        <v>0</v>
      </c>
      <c r="M71" s="46">
        <v>0</v>
      </c>
      <c r="N71" s="46">
        <f t="shared" si="16"/>
        <v>42330109</v>
      </c>
      <c r="O71" s="47">
        <f t="shared" si="15"/>
        <v>262.80729997702849</v>
      </c>
      <c r="P71" s="9"/>
    </row>
    <row r="72" spans="1:16">
      <c r="A72" s="12"/>
      <c r="B72" s="25">
        <v>362</v>
      </c>
      <c r="C72" s="20" t="s">
        <v>79</v>
      </c>
      <c r="D72" s="46">
        <v>361364</v>
      </c>
      <c r="E72" s="46">
        <v>12193</v>
      </c>
      <c r="F72" s="46">
        <v>2913491</v>
      </c>
      <c r="G72" s="46">
        <v>850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3287898</v>
      </c>
      <c r="O72" s="47">
        <f t="shared" si="15"/>
        <v>20.412978288807903</v>
      </c>
      <c r="P72" s="9"/>
    </row>
    <row r="73" spans="1:16">
      <c r="A73" s="12"/>
      <c r="B73" s="25">
        <v>364</v>
      </c>
      <c r="C73" s="20" t="s">
        <v>136</v>
      </c>
      <c r="D73" s="46">
        <v>25426</v>
      </c>
      <c r="E73" s="46">
        <v>1270</v>
      </c>
      <c r="F73" s="46">
        <v>0</v>
      </c>
      <c r="G73" s="46">
        <v>0</v>
      </c>
      <c r="H73" s="46">
        <v>0</v>
      </c>
      <c r="I73" s="46">
        <v>137565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164261</v>
      </c>
      <c r="O73" s="47">
        <f t="shared" si="15"/>
        <v>1.0198175937020779</v>
      </c>
      <c r="P73" s="9"/>
    </row>
    <row r="74" spans="1:16">
      <c r="A74" s="12"/>
      <c r="B74" s="25">
        <v>365</v>
      </c>
      <c r="C74" s="20" t="s">
        <v>137</v>
      </c>
      <c r="D74" s="46">
        <v>19058</v>
      </c>
      <c r="E74" s="46">
        <v>0</v>
      </c>
      <c r="F74" s="46">
        <v>0</v>
      </c>
      <c r="G74" s="46">
        <v>0</v>
      </c>
      <c r="H74" s="46">
        <v>0</v>
      </c>
      <c r="I74" s="46">
        <v>53076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72134</v>
      </c>
      <c r="O74" s="47">
        <f t="shared" si="15"/>
        <v>0.44784533336644544</v>
      </c>
      <c r="P74" s="9"/>
    </row>
    <row r="75" spans="1:16">
      <c r="A75" s="12"/>
      <c r="B75" s="25">
        <v>366</v>
      </c>
      <c r="C75" s="20" t="s">
        <v>82</v>
      </c>
      <c r="D75" s="46">
        <v>52111</v>
      </c>
      <c r="E75" s="46">
        <v>170158</v>
      </c>
      <c r="F75" s="46">
        <v>0</v>
      </c>
      <c r="G75" s="46">
        <v>31377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253646</v>
      </c>
      <c r="O75" s="47">
        <f t="shared" si="15"/>
        <v>1.5747660940342338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34139222</v>
      </c>
      <c r="L76" s="46">
        <v>0</v>
      </c>
      <c r="M76" s="46">
        <v>0</v>
      </c>
      <c r="N76" s="46">
        <f t="shared" si="16"/>
        <v>34139222</v>
      </c>
      <c r="O76" s="47">
        <f t="shared" si="15"/>
        <v>211.95401970584035</v>
      </c>
      <c r="P76" s="9"/>
    </row>
    <row r="77" spans="1:16">
      <c r="A77" s="12"/>
      <c r="B77" s="25">
        <v>369.9</v>
      </c>
      <c r="C77" s="20" t="s">
        <v>84</v>
      </c>
      <c r="D77" s="46">
        <v>2088679</v>
      </c>
      <c r="E77" s="46">
        <v>1819861</v>
      </c>
      <c r="F77" s="46">
        <v>0</v>
      </c>
      <c r="G77" s="46">
        <v>48394</v>
      </c>
      <c r="H77" s="46">
        <v>0</v>
      </c>
      <c r="I77" s="46">
        <v>513440</v>
      </c>
      <c r="J77" s="46">
        <v>655373</v>
      </c>
      <c r="K77" s="46">
        <v>0</v>
      </c>
      <c r="L77" s="46">
        <v>0</v>
      </c>
      <c r="M77" s="46">
        <v>715295</v>
      </c>
      <c r="N77" s="46">
        <f t="shared" si="16"/>
        <v>5841042</v>
      </c>
      <c r="O77" s="47">
        <f t="shared" si="15"/>
        <v>36.26422216565571</v>
      </c>
      <c r="P77" s="9"/>
    </row>
    <row r="78" spans="1:16" ht="15.75">
      <c r="A78" s="29" t="s">
        <v>54</v>
      </c>
      <c r="B78" s="30"/>
      <c r="C78" s="31"/>
      <c r="D78" s="32">
        <f t="shared" ref="D78:M78" si="17">SUM(D79:D81)</f>
        <v>4831345</v>
      </c>
      <c r="E78" s="32">
        <f t="shared" si="17"/>
        <v>3385855</v>
      </c>
      <c r="F78" s="32">
        <f t="shared" si="17"/>
        <v>15515003</v>
      </c>
      <c r="G78" s="32">
        <f t="shared" si="17"/>
        <v>228430</v>
      </c>
      <c r="H78" s="32">
        <f t="shared" si="17"/>
        <v>0</v>
      </c>
      <c r="I78" s="32">
        <f t="shared" si="17"/>
        <v>851132</v>
      </c>
      <c r="J78" s="32">
        <f t="shared" si="17"/>
        <v>661208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>SUM(D78:M78)</f>
        <v>25472973</v>
      </c>
      <c r="O78" s="45">
        <f t="shared" si="15"/>
        <v>158.14944526879785</v>
      </c>
      <c r="P78" s="9"/>
    </row>
    <row r="79" spans="1:16">
      <c r="A79" s="12"/>
      <c r="B79" s="25">
        <v>381</v>
      </c>
      <c r="C79" s="20" t="s">
        <v>85</v>
      </c>
      <c r="D79" s="46">
        <v>4831345</v>
      </c>
      <c r="E79" s="46">
        <v>3385855</v>
      </c>
      <c r="F79" s="46">
        <v>15515003</v>
      </c>
      <c r="G79" s="46">
        <v>228430</v>
      </c>
      <c r="H79" s="46">
        <v>0</v>
      </c>
      <c r="I79" s="46">
        <v>391069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24351702</v>
      </c>
      <c r="O79" s="47">
        <f t="shared" si="15"/>
        <v>151.18801259087721</v>
      </c>
      <c r="P79" s="9"/>
    </row>
    <row r="80" spans="1:16">
      <c r="A80" s="12"/>
      <c r="B80" s="25">
        <v>389.4</v>
      </c>
      <c r="C80" s="20" t="s">
        <v>138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257</v>
      </c>
      <c r="J80" s="46">
        <v>0</v>
      </c>
      <c r="K80" s="46">
        <v>0</v>
      </c>
      <c r="L80" s="46">
        <v>0</v>
      </c>
      <c r="M80" s="46">
        <v>0</v>
      </c>
      <c r="N80" s="46">
        <f>SUM(D80:M80)</f>
        <v>257</v>
      </c>
      <c r="O80" s="47">
        <f t="shared" si="15"/>
        <v>1.5955894678678082E-3</v>
      </c>
      <c r="P80" s="9"/>
    </row>
    <row r="81" spans="1:119" ht="15.75" thickBot="1">
      <c r="A81" s="12"/>
      <c r="B81" s="25">
        <v>389.8</v>
      </c>
      <c r="C81" s="20" t="s">
        <v>139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459806</v>
      </c>
      <c r="J81" s="46">
        <v>661208</v>
      </c>
      <c r="K81" s="46">
        <v>0</v>
      </c>
      <c r="L81" s="46">
        <v>0</v>
      </c>
      <c r="M81" s="46">
        <v>0</v>
      </c>
      <c r="N81" s="46">
        <f>SUM(D81:M81)</f>
        <v>1121014</v>
      </c>
      <c r="O81" s="47">
        <f t="shared" si="15"/>
        <v>6.9598370884527752</v>
      </c>
      <c r="P81" s="9"/>
    </row>
    <row r="82" spans="1:119" ht="16.5" thickBot="1">
      <c r="A82" s="14" t="s">
        <v>72</v>
      </c>
      <c r="B82" s="23"/>
      <c r="C82" s="22"/>
      <c r="D82" s="15">
        <f t="shared" ref="D82:M82" si="18">SUM(D5,D11,D24,D47,D64,D68,D78)</f>
        <v>115243384</v>
      </c>
      <c r="E82" s="15">
        <f t="shared" si="18"/>
        <v>31170378</v>
      </c>
      <c r="F82" s="15">
        <f t="shared" si="18"/>
        <v>18481683</v>
      </c>
      <c r="G82" s="15">
        <f t="shared" si="18"/>
        <v>842117</v>
      </c>
      <c r="H82" s="15">
        <f t="shared" si="18"/>
        <v>0</v>
      </c>
      <c r="I82" s="15">
        <f t="shared" si="18"/>
        <v>114725193</v>
      </c>
      <c r="J82" s="15">
        <f t="shared" si="18"/>
        <v>12861127</v>
      </c>
      <c r="K82" s="15">
        <f t="shared" si="18"/>
        <v>82398045</v>
      </c>
      <c r="L82" s="15">
        <f t="shared" si="18"/>
        <v>0</v>
      </c>
      <c r="M82" s="15">
        <f t="shared" si="18"/>
        <v>20742058</v>
      </c>
      <c r="N82" s="15">
        <f>SUM(D82:M82)</f>
        <v>396463985</v>
      </c>
      <c r="O82" s="38">
        <f t="shared" si="15"/>
        <v>2461.4543146105084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21" t="s">
        <v>140</v>
      </c>
      <c r="M84" s="121"/>
      <c r="N84" s="121"/>
      <c r="O84" s="43">
        <v>161069</v>
      </c>
    </row>
    <row r="85" spans="1:119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  <row r="86" spans="1:119" ht="15.75" customHeight="1" thickBot="1">
      <c r="A86" s="123" t="s">
        <v>109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3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73193195</v>
      </c>
      <c r="E5" s="27">
        <f t="shared" si="0"/>
        <v>7634542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2" si="1">SUM(D5:M5)</f>
        <v>80827737</v>
      </c>
      <c r="O5" s="33">
        <f t="shared" ref="O5:O36" si="2">(N5/O$89)</f>
        <v>504.59307421465314</v>
      </c>
      <c r="P5" s="6"/>
    </row>
    <row r="6" spans="1:133">
      <c r="A6" s="12"/>
      <c r="B6" s="25">
        <v>311</v>
      </c>
      <c r="C6" s="20" t="s">
        <v>3</v>
      </c>
      <c r="D6" s="46">
        <v>66300746</v>
      </c>
      <c r="E6" s="46">
        <v>685754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66986500</v>
      </c>
      <c r="O6" s="47">
        <f t="shared" si="2"/>
        <v>418.18471258053239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3987475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3987475</v>
      </c>
      <c r="O7" s="47">
        <f t="shared" si="2"/>
        <v>24.893091694551266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2961313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2961313</v>
      </c>
      <c r="O8" s="47">
        <f t="shared" si="2"/>
        <v>18.486946261798931</v>
      </c>
      <c r="P8" s="9"/>
    </row>
    <row r="9" spans="1:133">
      <c r="A9" s="12"/>
      <c r="B9" s="25">
        <v>315</v>
      </c>
      <c r="C9" s="20" t="s">
        <v>15</v>
      </c>
      <c r="D9" s="46">
        <v>6017787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6017787</v>
      </c>
      <c r="O9" s="47">
        <f t="shared" si="2"/>
        <v>37.56796558957199</v>
      </c>
      <c r="P9" s="9"/>
    </row>
    <row r="10" spans="1:133">
      <c r="A10" s="12"/>
      <c r="B10" s="25">
        <v>316</v>
      </c>
      <c r="C10" s="20" t="s">
        <v>16</v>
      </c>
      <c r="D10" s="46">
        <v>874662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874662</v>
      </c>
      <c r="O10" s="47">
        <f t="shared" si="2"/>
        <v>5.4603580881985714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SUM(D12:D23)</f>
        <v>6358549</v>
      </c>
      <c r="E11" s="32">
        <f t="shared" si="3"/>
        <v>4463541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12630271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23452361</v>
      </c>
      <c r="O11" s="45">
        <f t="shared" si="2"/>
        <v>146.40888603106427</v>
      </c>
      <c r="P11" s="10"/>
    </row>
    <row r="12" spans="1:133">
      <c r="A12" s="12"/>
      <c r="B12" s="25">
        <v>322</v>
      </c>
      <c r="C12" s="20" t="s">
        <v>0</v>
      </c>
      <c r="D12" s="46">
        <v>24642</v>
      </c>
      <c r="E12" s="46">
        <v>2786670</v>
      </c>
      <c r="F12" s="46">
        <v>0</v>
      </c>
      <c r="G12" s="46">
        <v>0</v>
      </c>
      <c r="H12" s="46">
        <v>0</v>
      </c>
      <c r="I12" s="46">
        <v>5286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2816598</v>
      </c>
      <c r="O12" s="47">
        <f t="shared" si="2"/>
        <v>17.583516456075515</v>
      </c>
      <c r="P12" s="9"/>
    </row>
    <row r="13" spans="1:133">
      <c r="A13" s="12"/>
      <c r="B13" s="25">
        <v>323.10000000000002</v>
      </c>
      <c r="C13" s="20" t="s">
        <v>18</v>
      </c>
      <c r="D13" s="46">
        <v>5429804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23" si="4">SUM(D13:M13)</f>
        <v>5429804</v>
      </c>
      <c r="O13" s="47">
        <f t="shared" si="2"/>
        <v>33.897293112920138</v>
      </c>
      <c r="P13" s="9"/>
    </row>
    <row r="14" spans="1:133">
      <c r="A14" s="12"/>
      <c r="B14" s="25">
        <v>323.39999999999998</v>
      </c>
      <c r="C14" s="20" t="s">
        <v>19</v>
      </c>
      <c r="D14" s="46">
        <v>30281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30281</v>
      </c>
      <c r="O14" s="47">
        <f t="shared" si="2"/>
        <v>0.18903885531638615</v>
      </c>
      <c r="P14" s="9"/>
    </row>
    <row r="15" spans="1:133">
      <c r="A15" s="12"/>
      <c r="B15" s="25">
        <v>323.7</v>
      </c>
      <c r="C15" s="20" t="s">
        <v>20</v>
      </c>
      <c r="D15" s="46">
        <v>873822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873822</v>
      </c>
      <c r="O15" s="47">
        <f t="shared" si="2"/>
        <v>5.4551141187634222</v>
      </c>
      <c r="P15" s="9"/>
    </row>
    <row r="16" spans="1:133">
      <c r="A16" s="12"/>
      <c r="B16" s="25">
        <v>324.11</v>
      </c>
      <c r="C16" s="20" t="s">
        <v>21</v>
      </c>
      <c r="D16" s="46">
        <v>0</v>
      </c>
      <c r="E16" s="46">
        <v>373765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373765</v>
      </c>
      <c r="O16" s="47">
        <f t="shared" si="2"/>
        <v>2.3333478999150978</v>
      </c>
      <c r="P16" s="9"/>
    </row>
    <row r="17" spans="1:16">
      <c r="A17" s="12"/>
      <c r="B17" s="25">
        <v>324.12</v>
      </c>
      <c r="C17" s="20" t="s">
        <v>22</v>
      </c>
      <c r="D17" s="46">
        <v>0</v>
      </c>
      <c r="E17" s="46">
        <v>10947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10947</v>
      </c>
      <c r="O17" s="47">
        <f t="shared" si="2"/>
        <v>6.8340158817360039E-2</v>
      </c>
      <c r="P17" s="9"/>
    </row>
    <row r="18" spans="1:16">
      <c r="A18" s="12"/>
      <c r="B18" s="25">
        <v>324.20999999999998</v>
      </c>
      <c r="C18" s="20" t="s">
        <v>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1958372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1958372</v>
      </c>
      <c r="O18" s="47">
        <f t="shared" si="2"/>
        <v>12.225765369824702</v>
      </c>
      <c r="P18" s="9"/>
    </row>
    <row r="19" spans="1:16">
      <c r="A19" s="12"/>
      <c r="B19" s="25">
        <v>324.31</v>
      </c>
      <c r="C19" s="20" t="s">
        <v>24</v>
      </c>
      <c r="D19" s="46">
        <v>0</v>
      </c>
      <c r="E19" s="46">
        <v>757221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757221</v>
      </c>
      <c r="O19" s="47">
        <f t="shared" si="2"/>
        <v>4.7271949757778557</v>
      </c>
      <c r="P19" s="9"/>
    </row>
    <row r="20" spans="1:16">
      <c r="A20" s="12"/>
      <c r="B20" s="25">
        <v>324.32</v>
      </c>
      <c r="C20" s="20" t="s">
        <v>25</v>
      </c>
      <c r="D20" s="46">
        <v>0</v>
      </c>
      <c r="E20" s="46">
        <v>178360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178360</v>
      </c>
      <c r="O20" s="47">
        <f t="shared" si="2"/>
        <v>1.1134695100634271</v>
      </c>
      <c r="P20" s="9"/>
    </row>
    <row r="21" spans="1:16">
      <c r="A21" s="12"/>
      <c r="B21" s="25">
        <v>324.61</v>
      </c>
      <c r="C21" s="20" t="s">
        <v>26</v>
      </c>
      <c r="D21" s="46">
        <v>0</v>
      </c>
      <c r="E21" s="46">
        <v>344535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344535</v>
      </c>
      <c r="O21" s="47">
        <f t="shared" si="2"/>
        <v>2.1508702492134044</v>
      </c>
      <c r="P21" s="9"/>
    </row>
    <row r="22" spans="1:16">
      <c r="A22" s="12"/>
      <c r="B22" s="25">
        <v>325.10000000000002</v>
      </c>
      <c r="C22" s="20" t="s">
        <v>27</v>
      </c>
      <c r="D22" s="46">
        <v>0</v>
      </c>
      <c r="E22" s="46">
        <v>145951</v>
      </c>
      <c r="F22" s="46">
        <v>0</v>
      </c>
      <c r="G22" s="46">
        <v>0</v>
      </c>
      <c r="H22" s="46">
        <v>0</v>
      </c>
      <c r="I22" s="46">
        <v>10290814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10436765</v>
      </c>
      <c r="O22" s="47">
        <f t="shared" si="2"/>
        <v>65.154853168855823</v>
      </c>
      <c r="P22" s="9"/>
    </row>
    <row r="23" spans="1:16">
      <c r="A23" s="12"/>
      <c r="B23" s="25">
        <v>325.2</v>
      </c>
      <c r="C23" s="20" t="s">
        <v>28</v>
      </c>
      <c r="D23" s="46">
        <v>0</v>
      </c>
      <c r="E23" s="46">
        <v>-133908</v>
      </c>
      <c r="F23" s="46">
        <v>0</v>
      </c>
      <c r="G23" s="46">
        <v>0</v>
      </c>
      <c r="H23" s="46">
        <v>0</v>
      </c>
      <c r="I23" s="46">
        <v>375799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241891</v>
      </c>
      <c r="O23" s="47">
        <f t="shared" si="2"/>
        <v>1.5100821555211508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SUM(D25:D48)</f>
        <v>18413375</v>
      </c>
      <c r="E24" s="32">
        <f t="shared" si="5"/>
        <v>5031261</v>
      </c>
      <c r="F24" s="32">
        <f t="shared" si="5"/>
        <v>0</v>
      </c>
      <c r="G24" s="32">
        <f t="shared" si="5"/>
        <v>535879</v>
      </c>
      <c r="H24" s="32">
        <f t="shared" si="5"/>
        <v>0</v>
      </c>
      <c r="I24" s="32">
        <f t="shared" si="5"/>
        <v>14000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18425146</v>
      </c>
      <c r="N24" s="44">
        <f>SUM(D24:M24)</f>
        <v>42419661</v>
      </c>
      <c r="O24" s="45">
        <f t="shared" si="2"/>
        <v>264.81834015881736</v>
      </c>
      <c r="P24" s="10"/>
    </row>
    <row r="25" spans="1:16">
      <c r="A25" s="12"/>
      <c r="B25" s="25">
        <v>331.1</v>
      </c>
      <c r="C25" s="20" t="s">
        <v>29</v>
      </c>
      <c r="D25" s="46">
        <v>3029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735643</v>
      </c>
      <c r="N25" s="46">
        <f>SUM(D25:M25)</f>
        <v>738672</v>
      </c>
      <c r="O25" s="47">
        <f t="shared" si="2"/>
        <v>4.6113968935723921</v>
      </c>
      <c r="P25" s="9"/>
    </row>
    <row r="26" spans="1:16">
      <c r="A26" s="12"/>
      <c r="B26" s="25">
        <v>331.2</v>
      </c>
      <c r="C26" s="20" t="s">
        <v>30</v>
      </c>
      <c r="D26" s="46">
        <v>119343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119343</v>
      </c>
      <c r="O26" s="47">
        <f t="shared" si="2"/>
        <v>0.74503695749887633</v>
      </c>
      <c r="P26" s="9"/>
    </row>
    <row r="27" spans="1:16">
      <c r="A27" s="12"/>
      <c r="B27" s="25">
        <v>331.49</v>
      </c>
      <c r="C27" s="20" t="s">
        <v>35</v>
      </c>
      <c r="D27" s="46">
        <v>0</v>
      </c>
      <c r="E27" s="46">
        <v>825103</v>
      </c>
      <c r="F27" s="46">
        <v>0</v>
      </c>
      <c r="G27" s="46">
        <v>214260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1039363</v>
      </c>
      <c r="O27" s="47">
        <f t="shared" si="2"/>
        <v>6.4885569095540125</v>
      </c>
      <c r="P27" s="9"/>
    </row>
    <row r="28" spans="1:16">
      <c r="A28" s="12"/>
      <c r="B28" s="25">
        <v>331.5</v>
      </c>
      <c r="C28" s="20" t="s">
        <v>32</v>
      </c>
      <c r="D28" s="46">
        <v>0</v>
      </c>
      <c r="E28" s="46">
        <v>3812862</v>
      </c>
      <c r="F28" s="46">
        <v>0</v>
      </c>
      <c r="G28" s="46">
        <v>105803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3918665</v>
      </c>
      <c r="O28" s="47">
        <f t="shared" si="2"/>
        <v>24.46352319832193</v>
      </c>
      <c r="P28" s="9"/>
    </row>
    <row r="29" spans="1:16">
      <c r="A29" s="12"/>
      <c r="B29" s="25">
        <v>331.69</v>
      </c>
      <c r="C29" s="20" t="s">
        <v>36</v>
      </c>
      <c r="D29" s="46">
        <v>0</v>
      </c>
      <c r="E29" s="46">
        <v>203589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203589</v>
      </c>
      <c r="O29" s="47">
        <f t="shared" si="2"/>
        <v>1.2709696349198423</v>
      </c>
      <c r="P29" s="9"/>
    </row>
    <row r="30" spans="1:16">
      <c r="A30" s="12"/>
      <c r="B30" s="25">
        <v>331.9</v>
      </c>
      <c r="C30" s="20" t="s">
        <v>111</v>
      </c>
      <c r="D30" s="46">
        <v>13327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13327</v>
      </c>
      <c r="O30" s="47">
        <f t="shared" si="2"/>
        <v>8.3198072216950511E-2</v>
      </c>
      <c r="P30" s="9"/>
    </row>
    <row r="31" spans="1:16">
      <c r="A31" s="12"/>
      <c r="B31" s="25">
        <v>334.1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17689503</v>
      </c>
      <c r="N31" s="46">
        <f t="shared" si="6"/>
        <v>17689503</v>
      </c>
      <c r="O31" s="47">
        <f t="shared" si="2"/>
        <v>110.43239649403186</v>
      </c>
      <c r="P31" s="9"/>
    </row>
    <row r="32" spans="1:16">
      <c r="A32" s="12"/>
      <c r="B32" s="25">
        <v>334.2</v>
      </c>
      <c r="C32" s="20" t="s">
        <v>116</v>
      </c>
      <c r="D32" s="46">
        <v>104433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104433</v>
      </c>
      <c r="O32" s="47">
        <f t="shared" si="2"/>
        <v>0.6519565000249713</v>
      </c>
      <c r="P32" s="9"/>
    </row>
    <row r="33" spans="1:16">
      <c r="A33" s="12"/>
      <c r="B33" s="25">
        <v>334.49</v>
      </c>
      <c r="C33" s="20" t="s">
        <v>103</v>
      </c>
      <c r="D33" s="46">
        <v>0</v>
      </c>
      <c r="E33" s="46">
        <v>0</v>
      </c>
      <c r="F33" s="46">
        <v>0</v>
      </c>
      <c r="G33" s="46">
        <v>8643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2" si="7">SUM(D33:M33)</f>
        <v>8643</v>
      </c>
      <c r="O33" s="47">
        <f t="shared" si="2"/>
        <v>5.3956699795235478E-2</v>
      </c>
      <c r="P33" s="9"/>
    </row>
    <row r="34" spans="1:16">
      <c r="A34" s="12"/>
      <c r="B34" s="25">
        <v>334.5</v>
      </c>
      <c r="C34" s="20" t="s">
        <v>38</v>
      </c>
      <c r="D34" s="46">
        <v>0</v>
      </c>
      <c r="E34" s="46">
        <v>0</v>
      </c>
      <c r="F34" s="46">
        <v>0</v>
      </c>
      <c r="G34" s="46">
        <v>4595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4595</v>
      </c>
      <c r="O34" s="47">
        <f t="shared" si="2"/>
        <v>2.8685761374419416E-2</v>
      </c>
      <c r="P34" s="9"/>
    </row>
    <row r="35" spans="1:16">
      <c r="A35" s="12"/>
      <c r="B35" s="25">
        <v>334.69</v>
      </c>
      <c r="C35" s="20" t="s">
        <v>39</v>
      </c>
      <c r="D35" s="46">
        <v>0</v>
      </c>
      <c r="E35" s="46">
        <v>189707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189707</v>
      </c>
      <c r="O35" s="47">
        <f t="shared" si="2"/>
        <v>1.1843067971832393</v>
      </c>
      <c r="P35" s="9"/>
    </row>
    <row r="36" spans="1:16">
      <c r="A36" s="12"/>
      <c r="B36" s="25">
        <v>334.7</v>
      </c>
      <c r="C36" s="20" t="s">
        <v>117</v>
      </c>
      <c r="D36" s="46">
        <v>0</v>
      </c>
      <c r="E36" s="46">
        <v>0</v>
      </c>
      <c r="F36" s="46">
        <v>0</v>
      </c>
      <c r="G36" s="46">
        <v>77770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77770</v>
      </c>
      <c r="O36" s="47">
        <f t="shared" si="2"/>
        <v>0.48550417020426512</v>
      </c>
      <c r="P36" s="9"/>
    </row>
    <row r="37" spans="1:16">
      <c r="A37" s="12"/>
      <c r="B37" s="25">
        <v>335.12</v>
      </c>
      <c r="C37" s="20" t="s">
        <v>104</v>
      </c>
      <c r="D37" s="46">
        <v>3821991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3821991</v>
      </c>
      <c r="O37" s="47">
        <f t="shared" ref="O37:O68" si="8">(N37/O$89)</f>
        <v>23.860004744543776</v>
      </c>
      <c r="P37" s="9"/>
    </row>
    <row r="38" spans="1:16">
      <c r="A38" s="12"/>
      <c r="B38" s="25">
        <v>335.14</v>
      </c>
      <c r="C38" s="20" t="s">
        <v>105</v>
      </c>
      <c r="D38" s="46">
        <v>585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585</v>
      </c>
      <c r="O38" s="47">
        <f t="shared" si="8"/>
        <v>3.6520501423363133E-3</v>
      </c>
      <c r="P38" s="9"/>
    </row>
    <row r="39" spans="1:16">
      <c r="A39" s="12"/>
      <c r="B39" s="25">
        <v>335.15</v>
      </c>
      <c r="C39" s="20" t="s">
        <v>40</v>
      </c>
      <c r="D39" s="46">
        <v>72585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72585</v>
      </c>
      <c r="O39" s="47">
        <f t="shared" si="8"/>
        <v>0.45313514458372872</v>
      </c>
      <c r="P39" s="9"/>
    </row>
    <row r="40" spans="1:16">
      <c r="A40" s="12"/>
      <c r="B40" s="25">
        <v>335.18</v>
      </c>
      <c r="C40" s="20" t="s">
        <v>106</v>
      </c>
      <c r="D40" s="46">
        <v>10655716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10655716</v>
      </c>
      <c r="O40" s="47">
        <f t="shared" si="8"/>
        <v>66.521725016231329</v>
      </c>
      <c r="P40" s="9"/>
    </row>
    <row r="41" spans="1:16">
      <c r="A41" s="12"/>
      <c r="B41" s="25">
        <v>335.19</v>
      </c>
      <c r="C41" s="20" t="s">
        <v>55</v>
      </c>
      <c r="D41" s="46">
        <v>2422055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2422055</v>
      </c>
      <c r="O41" s="47">
        <f t="shared" si="8"/>
        <v>15.120455226489536</v>
      </c>
      <c r="P41" s="9"/>
    </row>
    <row r="42" spans="1:16">
      <c r="A42" s="12"/>
      <c r="B42" s="25">
        <v>335.21</v>
      </c>
      <c r="C42" s="20" t="s">
        <v>41</v>
      </c>
      <c r="D42" s="46">
        <v>37915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37915</v>
      </c>
      <c r="O42" s="47">
        <f t="shared" si="8"/>
        <v>0.236696548968686</v>
      </c>
      <c r="P42" s="9"/>
    </row>
    <row r="43" spans="1:16">
      <c r="A43" s="12"/>
      <c r="B43" s="25">
        <v>337.1</v>
      </c>
      <c r="C43" s="20" t="s">
        <v>118</v>
      </c>
      <c r="D43" s="46">
        <v>15070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9">SUM(D43:M43)</f>
        <v>15070</v>
      </c>
      <c r="O43" s="47">
        <f t="shared" si="8"/>
        <v>9.407930879488588E-2</v>
      </c>
      <c r="P43" s="9"/>
    </row>
    <row r="44" spans="1:16">
      <c r="A44" s="12"/>
      <c r="B44" s="25">
        <v>337.2</v>
      </c>
      <c r="C44" s="20" t="s">
        <v>43</v>
      </c>
      <c r="D44" s="46">
        <v>208351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208351</v>
      </c>
      <c r="O44" s="47">
        <f t="shared" si="8"/>
        <v>1.3006979473605353</v>
      </c>
      <c r="P44" s="9"/>
    </row>
    <row r="45" spans="1:16">
      <c r="A45" s="12"/>
      <c r="B45" s="25">
        <v>337.4</v>
      </c>
      <c r="C45" s="20" t="s">
        <v>45</v>
      </c>
      <c r="D45" s="46">
        <v>77248</v>
      </c>
      <c r="E45" s="46">
        <v>0</v>
      </c>
      <c r="F45" s="46">
        <v>0</v>
      </c>
      <c r="G45" s="46">
        <v>124808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202056</v>
      </c>
      <c r="O45" s="47">
        <f t="shared" si="8"/>
        <v>1.2613993907006942</v>
      </c>
      <c r="P45" s="9"/>
    </row>
    <row r="46" spans="1:16">
      <c r="A46" s="12"/>
      <c r="B46" s="25">
        <v>337.7</v>
      </c>
      <c r="C46" s="20" t="s">
        <v>46</v>
      </c>
      <c r="D46" s="46">
        <v>47563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47563</v>
      </c>
      <c r="O46" s="47">
        <f t="shared" si="8"/>
        <v>0.29692728362383258</v>
      </c>
      <c r="P46" s="9"/>
    </row>
    <row r="47" spans="1:16">
      <c r="A47" s="12"/>
      <c r="B47" s="25">
        <v>337.9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14000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14000</v>
      </c>
      <c r="O47" s="47">
        <f t="shared" si="8"/>
        <v>8.73994905858263E-2</v>
      </c>
      <c r="P47" s="9"/>
    </row>
    <row r="48" spans="1:16">
      <c r="A48" s="12"/>
      <c r="B48" s="25">
        <v>338</v>
      </c>
      <c r="C48" s="20" t="s">
        <v>47</v>
      </c>
      <c r="D48" s="46">
        <v>814164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814164</v>
      </c>
      <c r="O48" s="47">
        <f t="shared" si="8"/>
        <v>5.0826799180941915</v>
      </c>
      <c r="P48" s="9"/>
    </row>
    <row r="49" spans="1:16" ht="15.75">
      <c r="A49" s="29" t="s">
        <v>52</v>
      </c>
      <c r="B49" s="30"/>
      <c r="C49" s="31"/>
      <c r="D49" s="32">
        <f t="shared" ref="D49:M49" si="10">SUM(D50:D65)</f>
        <v>5177068</v>
      </c>
      <c r="E49" s="32">
        <f t="shared" si="10"/>
        <v>8553633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83553446</v>
      </c>
      <c r="J49" s="32">
        <f t="shared" si="10"/>
        <v>9328976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106613123</v>
      </c>
      <c r="O49" s="45">
        <f t="shared" si="8"/>
        <v>665.56661714028871</v>
      </c>
      <c r="P49" s="10"/>
    </row>
    <row r="50" spans="1:16">
      <c r="A50" s="12"/>
      <c r="B50" s="25">
        <v>341.2</v>
      </c>
      <c r="C50" s="20" t="s">
        <v>56</v>
      </c>
      <c r="D50" s="46">
        <v>3582242</v>
      </c>
      <c r="E50" s="46">
        <v>0</v>
      </c>
      <c r="F50" s="46">
        <v>0</v>
      </c>
      <c r="G50" s="46">
        <v>0</v>
      </c>
      <c r="H50" s="46">
        <v>0</v>
      </c>
      <c r="I50" s="46">
        <v>473037</v>
      </c>
      <c r="J50" s="46">
        <v>9328976</v>
      </c>
      <c r="K50" s="46">
        <v>0</v>
      </c>
      <c r="L50" s="46">
        <v>0</v>
      </c>
      <c r="M50" s="46">
        <v>0</v>
      </c>
      <c r="N50" s="46">
        <f t="shared" ref="N50:N65" si="11">SUM(D50:M50)</f>
        <v>13384255</v>
      </c>
      <c r="O50" s="47">
        <f t="shared" si="8"/>
        <v>83.555504919342752</v>
      </c>
      <c r="P50" s="9"/>
    </row>
    <row r="51" spans="1:16">
      <c r="A51" s="12"/>
      <c r="B51" s="25">
        <v>341.3</v>
      </c>
      <c r="C51" s="20" t="s">
        <v>57</v>
      </c>
      <c r="D51" s="46">
        <v>153696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153696</v>
      </c>
      <c r="O51" s="47">
        <f t="shared" si="8"/>
        <v>0.95949657893422569</v>
      </c>
      <c r="P51" s="9"/>
    </row>
    <row r="52" spans="1:16">
      <c r="A52" s="12"/>
      <c r="B52" s="25">
        <v>341.9</v>
      </c>
      <c r="C52" s="20" t="s">
        <v>58</v>
      </c>
      <c r="D52" s="46">
        <v>648890</v>
      </c>
      <c r="E52" s="46">
        <v>174503</v>
      </c>
      <c r="F52" s="46">
        <v>0</v>
      </c>
      <c r="G52" s="46">
        <v>0</v>
      </c>
      <c r="H52" s="46">
        <v>0</v>
      </c>
      <c r="I52" s="46">
        <v>132072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955465</v>
      </c>
      <c r="O52" s="47">
        <f t="shared" si="8"/>
        <v>5.96479673375618</v>
      </c>
      <c r="P52" s="9"/>
    </row>
    <row r="53" spans="1:16">
      <c r="A53" s="12"/>
      <c r="B53" s="25">
        <v>342.1</v>
      </c>
      <c r="C53" s="20" t="s">
        <v>59</v>
      </c>
      <c r="D53" s="46">
        <v>388771</v>
      </c>
      <c r="E53" s="46">
        <v>129200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517971</v>
      </c>
      <c r="O53" s="47">
        <f t="shared" si="8"/>
        <v>3.2336001098736453</v>
      </c>
      <c r="P53" s="9"/>
    </row>
    <row r="54" spans="1:16">
      <c r="A54" s="12"/>
      <c r="B54" s="25">
        <v>342.2</v>
      </c>
      <c r="C54" s="20" t="s">
        <v>60</v>
      </c>
      <c r="D54" s="46">
        <v>178483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178483</v>
      </c>
      <c r="O54" s="47">
        <f t="shared" si="8"/>
        <v>1.1142373770164311</v>
      </c>
      <c r="P54" s="9"/>
    </row>
    <row r="55" spans="1:16">
      <c r="A55" s="12"/>
      <c r="B55" s="25">
        <v>342.9</v>
      </c>
      <c r="C55" s="20" t="s">
        <v>113</v>
      </c>
      <c r="D55" s="46">
        <v>0</v>
      </c>
      <c r="E55" s="46">
        <v>6615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6615</v>
      </c>
      <c r="O55" s="47">
        <f t="shared" si="8"/>
        <v>4.1296259301802925E-2</v>
      </c>
      <c r="P55" s="9"/>
    </row>
    <row r="56" spans="1:16">
      <c r="A56" s="12"/>
      <c r="B56" s="25">
        <v>343.5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38431879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38431879</v>
      </c>
      <c r="O56" s="47">
        <f t="shared" si="8"/>
        <v>239.92333191829397</v>
      </c>
      <c r="P56" s="9"/>
    </row>
    <row r="57" spans="1:16">
      <c r="A57" s="12"/>
      <c r="B57" s="25">
        <v>343.6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25849721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25849721</v>
      </c>
      <c r="O57" s="47">
        <f t="shared" si="8"/>
        <v>161.37517479898116</v>
      </c>
      <c r="P57" s="9"/>
    </row>
    <row r="58" spans="1:16">
      <c r="A58" s="12"/>
      <c r="B58" s="25">
        <v>343.7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5312842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5312842</v>
      </c>
      <c r="O58" s="47">
        <f t="shared" si="8"/>
        <v>33.167120311641611</v>
      </c>
      <c r="P58" s="9"/>
    </row>
    <row r="59" spans="1:16">
      <c r="A59" s="12"/>
      <c r="B59" s="25">
        <v>343.9</v>
      </c>
      <c r="C59" s="20" t="s">
        <v>64</v>
      </c>
      <c r="D59" s="46">
        <v>49627</v>
      </c>
      <c r="E59" s="46">
        <v>3043172</v>
      </c>
      <c r="F59" s="46">
        <v>0</v>
      </c>
      <c r="G59" s="46">
        <v>0</v>
      </c>
      <c r="H59" s="46">
        <v>0</v>
      </c>
      <c r="I59" s="46">
        <v>10814334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13907133</v>
      </c>
      <c r="O59" s="47">
        <f t="shared" si="8"/>
        <v>86.819738550666727</v>
      </c>
      <c r="P59" s="9"/>
    </row>
    <row r="60" spans="1:16">
      <c r="A60" s="12"/>
      <c r="B60" s="25">
        <v>347.2</v>
      </c>
      <c r="C60" s="20" t="s">
        <v>67</v>
      </c>
      <c r="D60" s="46">
        <v>132048</v>
      </c>
      <c r="E60" s="46">
        <v>363022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495070</v>
      </c>
      <c r="O60" s="47">
        <f t="shared" si="8"/>
        <v>3.0906332717375018</v>
      </c>
      <c r="P60" s="9"/>
    </row>
    <row r="61" spans="1:16">
      <c r="A61" s="12"/>
      <c r="B61" s="25">
        <v>347.3</v>
      </c>
      <c r="C61" s="20" t="s">
        <v>68</v>
      </c>
      <c r="D61" s="46">
        <v>0</v>
      </c>
      <c r="E61" s="46">
        <v>134707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134707</v>
      </c>
      <c r="O61" s="47">
        <f t="shared" si="8"/>
        <v>0.84095165559606455</v>
      </c>
      <c r="P61" s="9"/>
    </row>
    <row r="62" spans="1:16">
      <c r="A62" s="12"/>
      <c r="B62" s="25">
        <v>347.4</v>
      </c>
      <c r="C62" s="20" t="s">
        <v>69</v>
      </c>
      <c r="D62" s="46">
        <v>0</v>
      </c>
      <c r="E62" s="46">
        <v>204359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204359</v>
      </c>
      <c r="O62" s="47">
        <f t="shared" si="8"/>
        <v>1.2757766069020626</v>
      </c>
      <c r="P62" s="9"/>
    </row>
    <row r="63" spans="1:16">
      <c r="A63" s="12"/>
      <c r="B63" s="25">
        <v>347.5</v>
      </c>
      <c r="C63" s="20" t="s">
        <v>70</v>
      </c>
      <c r="D63" s="46">
        <v>0</v>
      </c>
      <c r="E63" s="46">
        <v>3256430</v>
      </c>
      <c r="F63" s="46">
        <v>0</v>
      </c>
      <c r="G63" s="46">
        <v>0</v>
      </c>
      <c r="H63" s="46">
        <v>0</v>
      </c>
      <c r="I63" s="46">
        <v>2443416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5699846</v>
      </c>
      <c r="O63" s="47">
        <f t="shared" si="8"/>
        <v>35.583116915547123</v>
      </c>
      <c r="P63" s="9"/>
    </row>
    <row r="64" spans="1:16">
      <c r="A64" s="12"/>
      <c r="B64" s="25">
        <v>347.9</v>
      </c>
      <c r="C64" s="20" t="s">
        <v>71</v>
      </c>
      <c r="D64" s="46">
        <v>0</v>
      </c>
      <c r="E64" s="46">
        <v>1241625</v>
      </c>
      <c r="F64" s="46">
        <v>0</v>
      </c>
      <c r="G64" s="46">
        <v>0</v>
      </c>
      <c r="H64" s="46">
        <v>0</v>
      </c>
      <c r="I64" s="46">
        <v>96145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1337770</v>
      </c>
      <c r="O64" s="47">
        <f t="shared" si="8"/>
        <v>8.3514583229286323</v>
      </c>
      <c r="P64" s="9"/>
    </row>
    <row r="65" spans="1:16">
      <c r="A65" s="12"/>
      <c r="B65" s="25">
        <v>349</v>
      </c>
      <c r="C65" s="20" t="s">
        <v>1</v>
      </c>
      <c r="D65" s="46">
        <v>43311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43311</v>
      </c>
      <c r="O65" s="47">
        <f t="shared" si="8"/>
        <v>0.27038280976876594</v>
      </c>
      <c r="P65" s="9"/>
    </row>
    <row r="66" spans="1:16" ht="15.75">
      <c r="A66" s="29" t="s">
        <v>53</v>
      </c>
      <c r="B66" s="30"/>
      <c r="C66" s="31"/>
      <c r="D66" s="32">
        <f t="shared" ref="D66:M66" si="12">SUM(D67:D69)</f>
        <v>903442</v>
      </c>
      <c r="E66" s="32">
        <f t="shared" si="12"/>
        <v>138529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1059017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2100988</v>
      </c>
      <c r="O66" s="45">
        <f t="shared" si="8"/>
        <v>13.116091494781001</v>
      </c>
      <c r="P66" s="10"/>
    </row>
    <row r="67" spans="1:16">
      <c r="A67" s="13"/>
      <c r="B67" s="39">
        <v>351.1</v>
      </c>
      <c r="C67" s="21" t="s">
        <v>119</v>
      </c>
      <c r="D67" s="46">
        <v>213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213</v>
      </c>
      <c r="O67" s="47">
        <f t="shared" si="8"/>
        <v>1.3297208210557858E-3</v>
      </c>
      <c r="P67" s="9"/>
    </row>
    <row r="68" spans="1:16">
      <c r="A68" s="13"/>
      <c r="B68" s="39">
        <v>354</v>
      </c>
      <c r="C68" s="21" t="s">
        <v>74</v>
      </c>
      <c r="D68" s="46">
        <v>687651</v>
      </c>
      <c r="E68" s="46">
        <v>2168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689819</v>
      </c>
      <c r="O68" s="47">
        <f t="shared" si="8"/>
        <v>4.3064163711731505</v>
      </c>
      <c r="P68" s="9"/>
    </row>
    <row r="69" spans="1:16">
      <c r="A69" s="13"/>
      <c r="B69" s="39">
        <v>359</v>
      </c>
      <c r="C69" s="21" t="s">
        <v>75</v>
      </c>
      <c r="D69" s="46">
        <v>215578</v>
      </c>
      <c r="E69" s="46">
        <v>136361</v>
      </c>
      <c r="F69" s="46">
        <v>0</v>
      </c>
      <c r="G69" s="46">
        <v>0</v>
      </c>
      <c r="H69" s="46">
        <v>0</v>
      </c>
      <c r="I69" s="46">
        <v>1059017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1410956</v>
      </c>
      <c r="O69" s="47">
        <f t="shared" ref="O69:O87" si="14">(N69/O$89)</f>
        <v>8.8083454027867951</v>
      </c>
      <c r="P69" s="9"/>
    </row>
    <row r="70" spans="1:16" ht="15.75">
      <c r="A70" s="29" t="s">
        <v>4</v>
      </c>
      <c r="B70" s="30"/>
      <c r="C70" s="31"/>
      <c r="D70" s="32">
        <f t="shared" ref="D70:M70" si="15">SUM(D71:D79)</f>
        <v>1785905</v>
      </c>
      <c r="E70" s="32">
        <f t="shared" si="15"/>
        <v>2048386</v>
      </c>
      <c r="F70" s="32">
        <f t="shared" si="15"/>
        <v>22185</v>
      </c>
      <c r="G70" s="32">
        <f t="shared" si="15"/>
        <v>1576271</v>
      </c>
      <c r="H70" s="32">
        <f t="shared" si="15"/>
        <v>0</v>
      </c>
      <c r="I70" s="32">
        <f t="shared" si="15"/>
        <v>9386727</v>
      </c>
      <c r="J70" s="32">
        <f t="shared" si="15"/>
        <v>10158799</v>
      </c>
      <c r="K70" s="32">
        <f t="shared" si="15"/>
        <v>81860900</v>
      </c>
      <c r="L70" s="32">
        <f t="shared" si="15"/>
        <v>0</v>
      </c>
      <c r="M70" s="32">
        <f t="shared" si="15"/>
        <v>690065</v>
      </c>
      <c r="N70" s="32">
        <f t="shared" si="13"/>
        <v>107529238</v>
      </c>
      <c r="O70" s="45">
        <f t="shared" si="14"/>
        <v>671.28575887729107</v>
      </c>
      <c r="P70" s="10"/>
    </row>
    <row r="71" spans="1:16">
      <c r="A71" s="12"/>
      <c r="B71" s="25">
        <v>361.1</v>
      </c>
      <c r="C71" s="20" t="s">
        <v>76</v>
      </c>
      <c r="D71" s="46">
        <v>407134</v>
      </c>
      <c r="E71" s="46">
        <v>124742</v>
      </c>
      <c r="F71" s="46">
        <v>19579</v>
      </c>
      <c r="G71" s="46">
        <v>360679</v>
      </c>
      <c r="H71" s="46">
        <v>0</v>
      </c>
      <c r="I71" s="46">
        <v>8776780</v>
      </c>
      <c r="J71" s="46">
        <v>9642975</v>
      </c>
      <c r="K71" s="46">
        <v>5443728</v>
      </c>
      <c r="L71" s="46">
        <v>0</v>
      </c>
      <c r="M71" s="46">
        <v>756</v>
      </c>
      <c r="N71" s="46">
        <f t="shared" si="13"/>
        <v>24776373</v>
      </c>
      <c r="O71" s="47">
        <f t="shared" si="14"/>
        <v>154.67445562603007</v>
      </c>
      <c r="P71" s="9"/>
    </row>
    <row r="72" spans="1:16">
      <c r="A72" s="12"/>
      <c r="B72" s="25">
        <v>361.3</v>
      </c>
      <c r="C72" s="20" t="s">
        <v>77</v>
      </c>
      <c r="D72" s="46">
        <v>38589</v>
      </c>
      <c r="E72" s="46">
        <v>594</v>
      </c>
      <c r="F72" s="46">
        <v>2398</v>
      </c>
      <c r="G72" s="46">
        <v>48345</v>
      </c>
      <c r="H72" s="46">
        <v>0</v>
      </c>
      <c r="I72" s="46">
        <v>200183</v>
      </c>
      <c r="J72" s="46">
        <v>3976</v>
      </c>
      <c r="K72" s="46">
        <v>16644</v>
      </c>
      <c r="L72" s="46">
        <v>0</v>
      </c>
      <c r="M72" s="46">
        <v>0</v>
      </c>
      <c r="N72" s="46">
        <f t="shared" ref="N72:N79" si="16">SUM(D72:M72)</f>
        <v>310729</v>
      </c>
      <c r="O72" s="47">
        <f t="shared" si="14"/>
        <v>1.9398254507316586</v>
      </c>
      <c r="P72" s="9"/>
    </row>
    <row r="73" spans="1:16">
      <c r="A73" s="12"/>
      <c r="B73" s="25">
        <v>361.4</v>
      </c>
      <c r="C73" s="20" t="s">
        <v>78</v>
      </c>
      <c r="D73" s="46">
        <v>25283</v>
      </c>
      <c r="E73" s="46">
        <v>4072</v>
      </c>
      <c r="F73" s="46">
        <v>208</v>
      </c>
      <c r="G73" s="46">
        <v>10589</v>
      </c>
      <c r="H73" s="46">
        <v>0</v>
      </c>
      <c r="I73" s="46">
        <v>53442</v>
      </c>
      <c r="J73" s="46">
        <v>5238</v>
      </c>
      <c r="K73" s="46">
        <v>43283194</v>
      </c>
      <c r="L73" s="46">
        <v>0</v>
      </c>
      <c r="M73" s="46">
        <v>0</v>
      </c>
      <c r="N73" s="46">
        <f t="shared" si="16"/>
        <v>43382026</v>
      </c>
      <c r="O73" s="47">
        <f t="shared" si="14"/>
        <v>270.82621235579086</v>
      </c>
      <c r="P73" s="9"/>
    </row>
    <row r="74" spans="1:16">
      <c r="A74" s="12"/>
      <c r="B74" s="25">
        <v>362</v>
      </c>
      <c r="C74" s="20" t="s">
        <v>79</v>
      </c>
      <c r="D74" s="46">
        <v>257231</v>
      </c>
      <c r="E74" s="46">
        <v>19080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276311</v>
      </c>
      <c r="O74" s="47">
        <f t="shared" si="14"/>
        <v>1.7249600459471608</v>
      </c>
      <c r="P74" s="9"/>
    </row>
    <row r="75" spans="1:16">
      <c r="A75" s="12"/>
      <c r="B75" s="25">
        <v>364</v>
      </c>
      <c r="C75" s="20" t="s">
        <v>80</v>
      </c>
      <c r="D75" s="46">
        <v>84610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84610</v>
      </c>
      <c r="O75" s="47">
        <f t="shared" si="14"/>
        <v>0.52820506417619739</v>
      </c>
      <c r="P75" s="9"/>
    </row>
    <row r="76" spans="1:16">
      <c r="A76" s="12"/>
      <c r="B76" s="25">
        <v>365</v>
      </c>
      <c r="C76" s="20" t="s">
        <v>81</v>
      </c>
      <c r="D76" s="46">
        <v>17215</v>
      </c>
      <c r="E76" s="46">
        <v>0</v>
      </c>
      <c r="F76" s="46">
        <v>0</v>
      </c>
      <c r="G76" s="46">
        <v>0</v>
      </c>
      <c r="H76" s="46">
        <v>0</v>
      </c>
      <c r="I76" s="46">
        <v>33108</v>
      </c>
      <c r="J76" s="46">
        <v>666</v>
      </c>
      <c r="K76" s="46">
        <v>0</v>
      </c>
      <c r="L76" s="46">
        <v>0</v>
      </c>
      <c r="M76" s="46">
        <v>0</v>
      </c>
      <c r="N76" s="46">
        <f t="shared" si="16"/>
        <v>50989</v>
      </c>
      <c r="O76" s="47">
        <f t="shared" si="14"/>
        <v>0.31831518753433552</v>
      </c>
      <c r="P76" s="9"/>
    </row>
    <row r="77" spans="1:16">
      <c r="A77" s="12"/>
      <c r="B77" s="25">
        <v>366</v>
      </c>
      <c r="C77" s="20" t="s">
        <v>82</v>
      </c>
      <c r="D77" s="46">
        <v>3112</v>
      </c>
      <c r="E77" s="46">
        <v>185783</v>
      </c>
      <c r="F77" s="46">
        <v>0</v>
      </c>
      <c r="G77" s="46">
        <v>100080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288975</v>
      </c>
      <c r="O77" s="47">
        <f t="shared" si="14"/>
        <v>1.8040191280027968</v>
      </c>
      <c r="P77" s="9"/>
    </row>
    <row r="78" spans="1:16">
      <c r="A78" s="12"/>
      <c r="B78" s="25">
        <v>368</v>
      </c>
      <c r="C78" s="20" t="s">
        <v>83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32412508</v>
      </c>
      <c r="L78" s="46">
        <v>0</v>
      </c>
      <c r="M78" s="46">
        <v>0</v>
      </c>
      <c r="N78" s="46">
        <f t="shared" si="16"/>
        <v>32412508</v>
      </c>
      <c r="O78" s="47">
        <f t="shared" si="14"/>
        <v>202.34547770064427</v>
      </c>
      <c r="P78" s="9"/>
    </row>
    <row r="79" spans="1:16">
      <c r="A79" s="12"/>
      <c r="B79" s="25">
        <v>369.9</v>
      </c>
      <c r="C79" s="20" t="s">
        <v>84</v>
      </c>
      <c r="D79" s="46">
        <v>952731</v>
      </c>
      <c r="E79" s="46">
        <v>1714115</v>
      </c>
      <c r="F79" s="46">
        <v>0</v>
      </c>
      <c r="G79" s="46">
        <v>1056578</v>
      </c>
      <c r="H79" s="46">
        <v>0</v>
      </c>
      <c r="I79" s="46">
        <v>323214</v>
      </c>
      <c r="J79" s="46">
        <v>505944</v>
      </c>
      <c r="K79" s="46">
        <v>704826</v>
      </c>
      <c r="L79" s="46">
        <v>0</v>
      </c>
      <c r="M79" s="46">
        <v>689309</v>
      </c>
      <c r="N79" s="46">
        <f t="shared" si="16"/>
        <v>5946717</v>
      </c>
      <c r="O79" s="47">
        <f t="shared" si="14"/>
        <v>37.124288318433798</v>
      </c>
      <c r="P79" s="9"/>
    </row>
    <row r="80" spans="1:16" ht="15.75">
      <c r="A80" s="29" t="s">
        <v>54</v>
      </c>
      <c r="B80" s="30"/>
      <c r="C80" s="31"/>
      <c r="D80" s="32">
        <f t="shared" ref="D80:M80" si="17">SUM(D81:D86)</f>
        <v>7768624</v>
      </c>
      <c r="E80" s="32">
        <f t="shared" si="17"/>
        <v>3602992</v>
      </c>
      <c r="F80" s="32">
        <f t="shared" si="17"/>
        <v>14557374</v>
      </c>
      <c r="G80" s="32">
        <f t="shared" si="17"/>
        <v>825000</v>
      </c>
      <c r="H80" s="32">
        <f t="shared" si="17"/>
        <v>0</v>
      </c>
      <c r="I80" s="32">
        <f t="shared" si="17"/>
        <v>273706</v>
      </c>
      <c r="J80" s="32">
        <f t="shared" si="17"/>
        <v>7498352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7" si="18">SUM(D80:M80)</f>
        <v>34526048</v>
      </c>
      <c r="O80" s="45">
        <f t="shared" si="14"/>
        <v>215.53992908155621</v>
      </c>
      <c r="P80" s="9"/>
    </row>
    <row r="81" spans="1:119">
      <c r="A81" s="12"/>
      <c r="B81" s="25">
        <v>381</v>
      </c>
      <c r="C81" s="20" t="s">
        <v>85</v>
      </c>
      <c r="D81" s="46">
        <v>3971893</v>
      </c>
      <c r="E81" s="46">
        <v>3602992</v>
      </c>
      <c r="F81" s="46">
        <v>14557374</v>
      </c>
      <c r="G81" s="46">
        <v>825000</v>
      </c>
      <c r="H81" s="46">
        <v>0</v>
      </c>
      <c r="I81" s="46">
        <v>249877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23207136</v>
      </c>
      <c r="O81" s="47">
        <f t="shared" si="14"/>
        <v>144.87799031114218</v>
      </c>
      <c r="P81" s="9"/>
    </row>
    <row r="82" spans="1:119">
      <c r="A82" s="12"/>
      <c r="B82" s="25">
        <v>384</v>
      </c>
      <c r="C82" s="20" t="s">
        <v>86</v>
      </c>
      <c r="D82" s="46">
        <v>3696691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3696691</v>
      </c>
      <c r="O82" s="47">
        <f t="shared" si="14"/>
        <v>23.077779303800629</v>
      </c>
      <c r="P82" s="9"/>
    </row>
    <row r="83" spans="1:119">
      <c r="A83" s="12"/>
      <c r="B83" s="25">
        <v>388.1</v>
      </c>
      <c r="C83" s="20" t="s">
        <v>87</v>
      </c>
      <c r="D83" s="46">
        <v>100040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100040</v>
      </c>
      <c r="O83" s="47">
        <f t="shared" si="14"/>
        <v>0.62453178844329027</v>
      </c>
      <c r="P83" s="9"/>
    </row>
    <row r="84" spans="1:119">
      <c r="A84" s="12"/>
      <c r="B84" s="25">
        <v>389.4</v>
      </c>
      <c r="C84" s="20" t="s">
        <v>88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496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496</v>
      </c>
      <c r="O84" s="47">
        <f t="shared" si="14"/>
        <v>3.096439095040703E-3</v>
      </c>
      <c r="P84" s="9"/>
    </row>
    <row r="85" spans="1:119">
      <c r="A85" s="12"/>
      <c r="B85" s="25">
        <v>389.9</v>
      </c>
      <c r="C85" s="20" t="s">
        <v>120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23333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23333</v>
      </c>
      <c r="O85" s="47">
        <f t="shared" si="14"/>
        <v>0.14566373670279179</v>
      </c>
      <c r="P85" s="9"/>
    </row>
    <row r="86" spans="1:119" ht="15.75" thickBot="1">
      <c r="A86" s="48"/>
      <c r="B86" s="49">
        <v>393</v>
      </c>
      <c r="C86" s="50" t="s">
        <v>121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7498352</v>
      </c>
      <c r="K86" s="46">
        <v>0</v>
      </c>
      <c r="L86" s="46">
        <v>0</v>
      </c>
      <c r="M86" s="46">
        <v>0</v>
      </c>
      <c r="N86" s="46">
        <f t="shared" si="18"/>
        <v>7498352</v>
      </c>
      <c r="O86" s="47">
        <f t="shared" si="14"/>
        <v>46.810867502372275</v>
      </c>
      <c r="P86" s="9"/>
    </row>
    <row r="87" spans="1:119" ht="16.5" thickBot="1">
      <c r="A87" s="14" t="s">
        <v>72</v>
      </c>
      <c r="B87" s="23"/>
      <c r="C87" s="22"/>
      <c r="D87" s="15">
        <f t="shared" ref="D87:M87" si="19">SUM(D5,D11,D24,D49,D66,D70,D80)</f>
        <v>113600158</v>
      </c>
      <c r="E87" s="15">
        <f t="shared" si="19"/>
        <v>31472884</v>
      </c>
      <c r="F87" s="15">
        <f t="shared" si="19"/>
        <v>14579559</v>
      </c>
      <c r="G87" s="15">
        <f t="shared" si="19"/>
        <v>2937150</v>
      </c>
      <c r="H87" s="15">
        <f t="shared" si="19"/>
        <v>0</v>
      </c>
      <c r="I87" s="15">
        <f t="shared" si="19"/>
        <v>106917167</v>
      </c>
      <c r="J87" s="15">
        <f t="shared" si="19"/>
        <v>26986127</v>
      </c>
      <c r="K87" s="15">
        <f t="shared" si="19"/>
        <v>81860900</v>
      </c>
      <c r="L87" s="15">
        <f t="shared" si="19"/>
        <v>0</v>
      </c>
      <c r="M87" s="15">
        <f t="shared" si="19"/>
        <v>19115211</v>
      </c>
      <c r="N87" s="15">
        <f t="shared" si="18"/>
        <v>397469156</v>
      </c>
      <c r="O87" s="38">
        <f t="shared" si="14"/>
        <v>2481.328696998452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21" t="s">
        <v>122</v>
      </c>
      <c r="M89" s="121"/>
      <c r="N89" s="121"/>
      <c r="O89" s="43">
        <v>160184</v>
      </c>
    </row>
    <row r="90" spans="1:119">
      <c r="A90" s="122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  <row r="91" spans="1:119" ht="15.75" customHeight="1" thickBot="1">
      <c r="A91" s="123" t="s">
        <v>109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75243648</v>
      </c>
      <c r="E5" s="27">
        <f t="shared" si="0"/>
        <v>8026585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2448422</v>
      </c>
      <c r="L5" s="27">
        <f t="shared" si="0"/>
        <v>0</v>
      </c>
      <c r="M5" s="27">
        <f t="shared" si="0"/>
        <v>0</v>
      </c>
      <c r="N5" s="28">
        <f>SUM(D5:M5)</f>
        <v>85718655</v>
      </c>
      <c r="O5" s="33">
        <f t="shared" ref="O5:O36" si="1">(N5/O$88)</f>
        <v>548.18189666749799</v>
      </c>
      <c r="P5" s="6"/>
    </row>
    <row r="6" spans="1:133">
      <c r="A6" s="12"/>
      <c r="B6" s="25">
        <v>311</v>
      </c>
      <c r="C6" s="20" t="s">
        <v>3</v>
      </c>
      <c r="D6" s="46">
        <v>68455753</v>
      </c>
      <c r="E6" s="46">
        <v>815195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69270948</v>
      </c>
      <c r="O6" s="47">
        <f t="shared" si="1"/>
        <v>442.99668092780536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4137104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4137104</v>
      </c>
      <c r="O7" s="47">
        <f t="shared" si="1"/>
        <v>26.457315708356514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3074286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3074286</v>
      </c>
      <c r="O8" s="47">
        <f t="shared" si="1"/>
        <v>19.660456995951883</v>
      </c>
      <c r="P8" s="9"/>
    </row>
    <row r="9" spans="1:133">
      <c r="A9" s="12"/>
      <c r="B9" s="25">
        <v>312.51</v>
      </c>
      <c r="C9" s="20" t="s">
        <v>101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1535043</v>
      </c>
      <c r="L9" s="46">
        <v>0</v>
      </c>
      <c r="M9" s="46">
        <v>0</v>
      </c>
      <c r="N9" s="46">
        <f>SUM(D9:M9)</f>
        <v>1535043</v>
      </c>
      <c r="O9" s="47">
        <f t="shared" si="1"/>
        <v>9.8167987260902105</v>
      </c>
      <c r="P9" s="9"/>
    </row>
    <row r="10" spans="1:133">
      <c r="A10" s="12"/>
      <c r="B10" s="25">
        <v>312.52</v>
      </c>
      <c r="C10" s="20" t="s">
        <v>98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913379</v>
      </c>
      <c r="L10" s="46">
        <v>0</v>
      </c>
      <c r="M10" s="46">
        <v>0</v>
      </c>
      <c r="N10" s="46">
        <f>SUM(D10:M10)</f>
        <v>913379</v>
      </c>
      <c r="O10" s="47">
        <f t="shared" si="1"/>
        <v>5.841176959627548</v>
      </c>
      <c r="P10" s="9"/>
    </row>
    <row r="11" spans="1:133">
      <c r="A11" s="12"/>
      <c r="B11" s="25">
        <v>315</v>
      </c>
      <c r="C11" s="20" t="s">
        <v>15</v>
      </c>
      <c r="D11" s="46">
        <v>5927483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5927483</v>
      </c>
      <c r="O11" s="47">
        <f t="shared" si="1"/>
        <v>37.907021212644452</v>
      </c>
      <c r="P11" s="9"/>
    </row>
    <row r="12" spans="1:133">
      <c r="A12" s="12"/>
      <c r="B12" s="25">
        <v>316</v>
      </c>
      <c r="C12" s="20" t="s">
        <v>16</v>
      </c>
      <c r="D12" s="46">
        <v>860412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860412</v>
      </c>
      <c r="O12" s="47">
        <f t="shared" si="1"/>
        <v>5.5024461370220443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SUM(D14:D25)</f>
        <v>6554408</v>
      </c>
      <c r="E13" s="32">
        <f t="shared" si="3"/>
        <v>4333427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15021988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25909823</v>
      </c>
      <c r="O13" s="45">
        <f t="shared" si="1"/>
        <v>165.69667261413707</v>
      </c>
      <c r="P13" s="10"/>
    </row>
    <row r="14" spans="1:133">
      <c r="A14" s="12"/>
      <c r="B14" s="25">
        <v>322</v>
      </c>
      <c r="C14" s="20" t="s">
        <v>0</v>
      </c>
      <c r="D14" s="46">
        <v>27040</v>
      </c>
      <c r="E14" s="46">
        <v>2598476</v>
      </c>
      <c r="F14" s="46">
        <v>0</v>
      </c>
      <c r="G14" s="46">
        <v>0</v>
      </c>
      <c r="H14" s="46">
        <v>0</v>
      </c>
      <c r="I14" s="46">
        <v>7751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2633267</v>
      </c>
      <c r="O14" s="47">
        <f t="shared" si="1"/>
        <v>16.840083392488282</v>
      </c>
      <c r="P14" s="9"/>
    </row>
    <row r="15" spans="1:133">
      <c r="A15" s="12"/>
      <c r="B15" s="25">
        <v>323.10000000000002</v>
      </c>
      <c r="C15" s="20" t="s">
        <v>18</v>
      </c>
      <c r="D15" s="46">
        <v>5496923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5" si="4">SUM(D15:M15)</f>
        <v>5496923</v>
      </c>
      <c r="O15" s="47">
        <f t="shared" si="1"/>
        <v>35.153534268301264</v>
      </c>
      <c r="P15" s="9"/>
    </row>
    <row r="16" spans="1:133">
      <c r="A16" s="12"/>
      <c r="B16" s="25">
        <v>323.39999999999998</v>
      </c>
      <c r="C16" s="20" t="s">
        <v>19</v>
      </c>
      <c r="D16" s="46">
        <v>26993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26993</v>
      </c>
      <c r="O16" s="47">
        <f t="shared" si="1"/>
        <v>0.17262372976740914</v>
      </c>
      <c r="P16" s="9"/>
    </row>
    <row r="17" spans="1:16">
      <c r="A17" s="12"/>
      <c r="B17" s="25">
        <v>323.7</v>
      </c>
      <c r="C17" s="20" t="s">
        <v>20</v>
      </c>
      <c r="D17" s="46">
        <v>1003452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1003452</v>
      </c>
      <c r="O17" s="47">
        <f t="shared" si="1"/>
        <v>6.4172054563244636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251037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251037</v>
      </c>
      <c r="O18" s="47">
        <f t="shared" si="1"/>
        <v>1.6054141166087907</v>
      </c>
      <c r="P18" s="9"/>
    </row>
    <row r="19" spans="1:16">
      <c r="A19" s="12"/>
      <c r="B19" s="25">
        <v>324.12</v>
      </c>
      <c r="C19" s="20" t="s">
        <v>22</v>
      </c>
      <c r="D19" s="46">
        <v>0</v>
      </c>
      <c r="E19" s="46">
        <v>21830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21830</v>
      </c>
      <c r="O19" s="47">
        <f t="shared" si="1"/>
        <v>0.13960567631691703</v>
      </c>
      <c r="P19" s="9"/>
    </row>
    <row r="20" spans="1:16">
      <c r="A20" s="12"/>
      <c r="B20" s="25">
        <v>324.20999999999998</v>
      </c>
      <c r="C20" s="20" t="s">
        <v>23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4336810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4336810</v>
      </c>
      <c r="O20" s="47">
        <f t="shared" si="1"/>
        <v>27.734461434171735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530772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530772</v>
      </c>
      <c r="O21" s="47">
        <f t="shared" si="1"/>
        <v>3.3943556587303112</v>
      </c>
      <c r="P21" s="9"/>
    </row>
    <row r="22" spans="1:16">
      <c r="A22" s="12"/>
      <c r="B22" s="25">
        <v>324.32</v>
      </c>
      <c r="C22" s="20" t="s">
        <v>25</v>
      </c>
      <c r="D22" s="46">
        <v>0</v>
      </c>
      <c r="E22" s="46">
        <v>580846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580846</v>
      </c>
      <c r="O22" s="47">
        <f t="shared" si="1"/>
        <v>3.7145853717808519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231920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231920</v>
      </c>
      <c r="O23" s="47">
        <f t="shared" si="1"/>
        <v>1.4831584265423454</v>
      </c>
      <c r="P23" s="9"/>
    </row>
    <row r="24" spans="1:16">
      <c r="A24" s="12"/>
      <c r="B24" s="25">
        <v>325.10000000000002</v>
      </c>
      <c r="C24" s="20" t="s">
        <v>27</v>
      </c>
      <c r="D24" s="46">
        <v>0</v>
      </c>
      <c r="E24" s="46">
        <v>117611</v>
      </c>
      <c r="F24" s="46">
        <v>0</v>
      </c>
      <c r="G24" s="46">
        <v>0</v>
      </c>
      <c r="H24" s="46">
        <v>0</v>
      </c>
      <c r="I24" s="46">
        <v>10274672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10392283</v>
      </c>
      <c r="O24" s="47">
        <f t="shared" si="1"/>
        <v>66.459995267604199</v>
      </c>
      <c r="P24" s="9"/>
    </row>
    <row r="25" spans="1:16">
      <c r="A25" s="12"/>
      <c r="B25" s="25">
        <v>325.2</v>
      </c>
      <c r="C25" s="20" t="s">
        <v>28</v>
      </c>
      <c r="D25" s="46">
        <v>0</v>
      </c>
      <c r="E25" s="46">
        <v>935</v>
      </c>
      <c r="F25" s="46">
        <v>0</v>
      </c>
      <c r="G25" s="46">
        <v>0</v>
      </c>
      <c r="H25" s="46">
        <v>0</v>
      </c>
      <c r="I25" s="46">
        <v>402755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403690</v>
      </c>
      <c r="O25" s="47">
        <f t="shared" si="1"/>
        <v>2.5816498155005148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SUM(D27:D50)</f>
        <v>19305553</v>
      </c>
      <c r="E26" s="32">
        <f t="shared" si="5"/>
        <v>4486465</v>
      </c>
      <c r="F26" s="32">
        <f t="shared" si="5"/>
        <v>0</v>
      </c>
      <c r="G26" s="32">
        <f t="shared" si="5"/>
        <v>6570442</v>
      </c>
      <c r="H26" s="32">
        <f t="shared" si="5"/>
        <v>0</v>
      </c>
      <c r="I26" s="32">
        <f t="shared" si="5"/>
        <v>1100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18285814</v>
      </c>
      <c r="N26" s="44">
        <f>SUM(D26:M26)</f>
        <v>48649374</v>
      </c>
      <c r="O26" s="45">
        <f t="shared" si="1"/>
        <v>311.11904533507283</v>
      </c>
      <c r="P26" s="10"/>
    </row>
    <row r="27" spans="1:16">
      <c r="A27" s="12"/>
      <c r="B27" s="25">
        <v>331.1</v>
      </c>
      <c r="C27" s="20" t="s">
        <v>29</v>
      </c>
      <c r="D27" s="46">
        <v>148421</v>
      </c>
      <c r="E27" s="46">
        <v>55633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384185</v>
      </c>
      <c r="N27" s="46">
        <f>SUM(D27:M27)</f>
        <v>588239</v>
      </c>
      <c r="O27" s="47">
        <f t="shared" si="1"/>
        <v>3.7618645639480972</v>
      </c>
      <c r="P27" s="9"/>
    </row>
    <row r="28" spans="1:16">
      <c r="A28" s="12"/>
      <c r="B28" s="25">
        <v>331.2</v>
      </c>
      <c r="C28" s="20" t="s">
        <v>30</v>
      </c>
      <c r="D28" s="46">
        <v>733235</v>
      </c>
      <c r="E28" s="46">
        <v>0</v>
      </c>
      <c r="F28" s="46">
        <v>0</v>
      </c>
      <c r="G28" s="46">
        <v>1464462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2197697</v>
      </c>
      <c r="O28" s="47">
        <f t="shared" si="1"/>
        <v>14.054556849503419</v>
      </c>
      <c r="P28" s="9"/>
    </row>
    <row r="29" spans="1:16">
      <c r="A29" s="12"/>
      <c r="B29" s="25">
        <v>331.49</v>
      </c>
      <c r="C29" s="20" t="s">
        <v>35</v>
      </c>
      <c r="D29" s="46">
        <v>0</v>
      </c>
      <c r="E29" s="46">
        <v>814177</v>
      </c>
      <c r="F29" s="46">
        <v>0</v>
      </c>
      <c r="G29" s="46">
        <v>940015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1754192</v>
      </c>
      <c r="O29" s="47">
        <f t="shared" si="1"/>
        <v>11.218284954178896</v>
      </c>
      <c r="P29" s="9"/>
    </row>
    <row r="30" spans="1:16">
      <c r="A30" s="12"/>
      <c r="B30" s="25">
        <v>331.5</v>
      </c>
      <c r="C30" s="20" t="s">
        <v>32</v>
      </c>
      <c r="D30" s="46">
        <v>135611</v>
      </c>
      <c r="E30" s="46">
        <v>3012528</v>
      </c>
      <c r="F30" s="46">
        <v>0</v>
      </c>
      <c r="G30" s="46">
        <v>3451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3151590</v>
      </c>
      <c r="O30" s="47">
        <f t="shared" si="1"/>
        <v>20.154826084454079</v>
      </c>
      <c r="P30" s="9"/>
    </row>
    <row r="31" spans="1:16">
      <c r="A31" s="12"/>
      <c r="B31" s="25">
        <v>331.69</v>
      </c>
      <c r="C31" s="20" t="s">
        <v>36</v>
      </c>
      <c r="D31" s="46">
        <v>0</v>
      </c>
      <c r="E31" s="46">
        <v>222933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222933</v>
      </c>
      <c r="O31" s="47">
        <f t="shared" si="1"/>
        <v>1.4256853980008826</v>
      </c>
      <c r="P31" s="9"/>
    </row>
    <row r="32" spans="1:16">
      <c r="A32" s="12"/>
      <c r="B32" s="25">
        <v>331.7</v>
      </c>
      <c r="C32" s="20" t="s">
        <v>33</v>
      </c>
      <c r="D32" s="46">
        <v>0</v>
      </c>
      <c r="E32" s="46">
        <v>12531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12531</v>
      </c>
      <c r="O32" s="47">
        <f t="shared" si="1"/>
        <v>8.0137367381002633E-2</v>
      </c>
      <c r="P32" s="9"/>
    </row>
    <row r="33" spans="1:16">
      <c r="A33" s="12"/>
      <c r="B33" s="25">
        <v>331.9</v>
      </c>
      <c r="C33" s="20" t="s">
        <v>111</v>
      </c>
      <c r="D33" s="46">
        <v>3532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3532</v>
      </c>
      <c r="O33" s="47">
        <f t="shared" si="1"/>
        <v>2.2587597285907052E-2</v>
      </c>
      <c r="P33" s="9"/>
    </row>
    <row r="34" spans="1:16">
      <c r="A34" s="12"/>
      <c r="B34" s="25">
        <v>334.1</v>
      </c>
      <c r="C34" s="20" t="s">
        <v>34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17901629</v>
      </c>
      <c r="N34" s="46">
        <f t="shared" si="6"/>
        <v>17901629</v>
      </c>
      <c r="O34" s="47">
        <f t="shared" si="1"/>
        <v>114.48323516809597</v>
      </c>
      <c r="P34" s="9"/>
    </row>
    <row r="35" spans="1:16">
      <c r="A35" s="12"/>
      <c r="B35" s="25">
        <v>334.49</v>
      </c>
      <c r="C35" s="20" t="s">
        <v>103</v>
      </c>
      <c r="D35" s="46">
        <v>0</v>
      </c>
      <c r="E35" s="46">
        <v>0</v>
      </c>
      <c r="F35" s="46">
        <v>0</v>
      </c>
      <c r="G35" s="46">
        <v>3012851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7">SUM(D35:M35)</f>
        <v>3012851</v>
      </c>
      <c r="O35" s="47">
        <f t="shared" si="1"/>
        <v>19.267572216999532</v>
      </c>
      <c r="P35" s="9"/>
    </row>
    <row r="36" spans="1:16">
      <c r="A36" s="12"/>
      <c r="B36" s="25">
        <v>334.5</v>
      </c>
      <c r="C36" s="20" t="s">
        <v>38</v>
      </c>
      <c r="D36" s="46">
        <v>0</v>
      </c>
      <c r="E36" s="46">
        <v>0</v>
      </c>
      <c r="F36" s="46">
        <v>0</v>
      </c>
      <c r="G36" s="46">
        <v>35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35</v>
      </c>
      <c r="O36" s="47">
        <f t="shared" si="1"/>
        <v>2.2382953142886377E-4</v>
      </c>
      <c r="P36" s="9"/>
    </row>
    <row r="37" spans="1:16">
      <c r="A37" s="12"/>
      <c r="B37" s="25">
        <v>334.69</v>
      </c>
      <c r="C37" s="20" t="s">
        <v>39</v>
      </c>
      <c r="D37" s="46">
        <v>0</v>
      </c>
      <c r="E37" s="46">
        <v>196337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196337</v>
      </c>
      <c r="O37" s="47">
        <f t="shared" ref="O37:O68" si="8">(N37/O$88)</f>
        <v>1.2556005346328236</v>
      </c>
      <c r="P37" s="9"/>
    </row>
    <row r="38" spans="1:16">
      <c r="A38" s="12"/>
      <c r="B38" s="25">
        <v>335.12</v>
      </c>
      <c r="C38" s="20" t="s">
        <v>104</v>
      </c>
      <c r="D38" s="46">
        <v>3650672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3650672</v>
      </c>
      <c r="O38" s="47">
        <f t="shared" si="8"/>
        <v>23.346520090299229</v>
      </c>
      <c r="P38" s="9"/>
    </row>
    <row r="39" spans="1:16">
      <c r="A39" s="12"/>
      <c r="B39" s="25">
        <v>335.14</v>
      </c>
      <c r="C39" s="20" t="s">
        <v>105</v>
      </c>
      <c r="D39" s="46">
        <v>818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818</v>
      </c>
      <c r="O39" s="47">
        <f t="shared" si="8"/>
        <v>5.2312159059660166E-3</v>
      </c>
      <c r="P39" s="9"/>
    </row>
    <row r="40" spans="1:16">
      <c r="A40" s="12"/>
      <c r="B40" s="25">
        <v>335.15</v>
      </c>
      <c r="C40" s="20" t="s">
        <v>40</v>
      </c>
      <c r="D40" s="46">
        <v>59456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59456</v>
      </c>
      <c r="O40" s="47">
        <f t="shared" si="8"/>
        <v>0.38022881773241501</v>
      </c>
      <c r="P40" s="9"/>
    </row>
    <row r="41" spans="1:16">
      <c r="A41" s="12"/>
      <c r="B41" s="25">
        <v>335.18</v>
      </c>
      <c r="C41" s="20" t="s">
        <v>106</v>
      </c>
      <c r="D41" s="46">
        <v>10599316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10599316</v>
      </c>
      <c r="O41" s="47">
        <f t="shared" si="8"/>
        <v>67.783998107041683</v>
      </c>
      <c r="P41" s="9"/>
    </row>
    <row r="42" spans="1:16">
      <c r="A42" s="12"/>
      <c r="B42" s="25">
        <v>335.19</v>
      </c>
      <c r="C42" s="20" t="s">
        <v>55</v>
      </c>
      <c r="D42" s="46">
        <v>2502970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2502970</v>
      </c>
      <c r="O42" s="47">
        <f t="shared" si="8"/>
        <v>16.006817208014375</v>
      </c>
      <c r="P42" s="9"/>
    </row>
    <row r="43" spans="1:16">
      <c r="A43" s="12"/>
      <c r="B43" s="25">
        <v>335.21</v>
      </c>
      <c r="C43" s="20" t="s">
        <v>41</v>
      </c>
      <c r="D43" s="46">
        <v>33886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33886</v>
      </c>
      <c r="O43" s="47">
        <f t="shared" si="8"/>
        <v>0.21670535719995651</v>
      </c>
      <c r="P43" s="9"/>
    </row>
    <row r="44" spans="1:16">
      <c r="A44" s="12"/>
      <c r="B44" s="25">
        <v>335.5</v>
      </c>
      <c r="C44" s="20" t="s">
        <v>42</v>
      </c>
      <c r="D44" s="46">
        <v>0</v>
      </c>
      <c r="E44" s="46">
        <v>165326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165326</v>
      </c>
      <c r="O44" s="47">
        <f t="shared" si="8"/>
        <v>1.0572811746573809</v>
      </c>
      <c r="P44" s="9"/>
    </row>
    <row r="45" spans="1:16">
      <c r="A45" s="12"/>
      <c r="B45" s="25">
        <v>337.2</v>
      </c>
      <c r="C45" s="20" t="s">
        <v>43</v>
      </c>
      <c r="D45" s="46">
        <v>261183</v>
      </c>
      <c r="E45" s="46">
        <v>0</v>
      </c>
      <c r="F45" s="46">
        <v>0</v>
      </c>
      <c r="G45" s="46">
        <v>480075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1" si="9">SUM(D45:M45)</f>
        <v>741258</v>
      </c>
      <c r="O45" s="47">
        <f t="shared" si="8"/>
        <v>4.7404408802256199</v>
      </c>
      <c r="P45" s="9"/>
    </row>
    <row r="46" spans="1:16">
      <c r="A46" s="12"/>
      <c r="B46" s="25">
        <v>337.4</v>
      </c>
      <c r="C46" s="20" t="s">
        <v>45</v>
      </c>
      <c r="D46" s="46">
        <v>77248</v>
      </c>
      <c r="E46" s="46">
        <v>0</v>
      </c>
      <c r="F46" s="46">
        <v>0</v>
      </c>
      <c r="G46" s="46">
        <v>669553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746801</v>
      </c>
      <c r="O46" s="47">
        <f t="shared" si="8"/>
        <v>4.7758890828744827</v>
      </c>
      <c r="P46" s="9"/>
    </row>
    <row r="47" spans="1:16">
      <c r="A47" s="12"/>
      <c r="B47" s="25">
        <v>337.6</v>
      </c>
      <c r="C47" s="20" t="s">
        <v>112</v>
      </c>
      <c r="D47" s="46">
        <v>0</v>
      </c>
      <c r="E47" s="46">
        <v>2000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2000</v>
      </c>
      <c r="O47" s="47">
        <f t="shared" si="8"/>
        <v>1.2790258938792216E-2</v>
      </c>
      <c r="P47" s="9"/>
    </row>
    <row r="48" spans="1:16">
      <c r="A48" s="12"/>
      <c r="B48" s="25">
        <v>337.7</v>
      </c>
      <c r="C48" s="20" t="s">
        <v>46</v>
      </c>
      <c r="D48" s="46">
        <v>80426</v>
      </c>
      <c r="E48" s="46">
        <v>5000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85426</v>
      </c>
      <c r="O48" s="47">
        <f t="shared" si="8"/>
        <v>0.54631033005263197</v>
      </c>
      <c r="P48" s="9"/>
    </row>
    <row r="49" spans="1:16">
      <c r="A49" s="12"/>
      <c r="B49" s="25">
        <v>337.9</v>
      </c>
      <c r="C49" s="20" t="s">
        <v>107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1100</v>
      </c>
      <c r="O49" s="47">
        <f t="shared" si="8"/>
        <v>7.0346424163357183E-3</v>
      </c>
      <c r="P49" s="9"/>
    </row>
    <row r="50" spans="1:16">
      <c r="A50" s="12"/>
      <c r="B50" s="25">
        <v>338</v>
      </c>
      <c r="C50" s="20" t="s">
        <v>47</v>
      </c>
      <c r="D50" s="46">
        <v>1018779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1018779</v>
      </c>
      <c r="O50" s="47">
        <f t="shared" si="8"/>
        <v>6.5152236057018973</v>
      </c>
      <c r="P50" s="9"/>
    </row>
    <row r="51" spans="1:16" ht="15.75">
      <c r="A51" s="29" t="s">
        <v>52</v>
      </c>
      <c r="B51" s="30"/>
      <c r="C51" s="31"/>
      <c r="D51" s="32">
        <f t="shared" ref="D51:M51" si="10">SUM(D52:D67)</f>
        <v>4670550</v>
      </c>
      <c r="E51" s="32">
        <f t="shared" si="10"/>
        <v>7585733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79013979</v>
      </c>
      <c r="J51" s="32">
        <f t="shared" si="10"/>
        <v>11623390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9"/>
        <v>102893652</v>
      </c>
      <c r="O51" s="45">
        <f t="shared" si="8"/>
        <v>658.01822611898774</v>
      </c>
      <c r="P51" s="10"/>
    </row>
    <row r="52" spans="1:16">
      <c r="A52" s="12"/>
      <c r="B52" s="25">
        <v>341.2</v>
      </c>
      <c r="C52" s="20" t="s">
        <v>56</v>
      </c>
      <c r="D52" s="46">
        <v>3359205</v>
      </c>
      <c r="E52" s="46">
        <v>0</v>
      </c>
      <c r="F52" s="46">
        <v>0</v>
      </c>
      <c r="G52" s="46">
        <v>0</v>
      </c>
      <c r="H52" s="46">
        <v>0</v>
      </c>
      <c r="I52" s="46">
        <v>512994</v>
      </c>
      <c r="J52" s="46">
        <v>11623390</v>
      </c>
      <c r="K52" s="46">
        <v>0</v>
      </c>
      <c r="L52" s="46">
        <v>0</v>
      </c>
      <c r="M52" s="46">
        <v>0</v>
      </c>
      <c r="N52" s="46">
        <f t="shared" ref="N52:N67" si="11">SUM(D52:M52)</f>
        <v>15495589</v>
      </c>
      <c r="O52" s="47">
        <f t="shared" si="8"/>
        <v>99.096297859550162</v>
      </c>
      <c r="P52" s="9"/>
    </row>
    <row r="53" spans="1:16">
      <c r="A53" s="12"/>
      <c r="B53" s="25">
        <v>341.3</v>
      </c>
      <c r="C53" s="20" t="s">
        <v>57</v>
      </c>
      <c r="D53" s="46">
        <v>149828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149828</v>
      </c>
      <c r="O53" s="47">
        <f t="shared" si="8"/>
        <v>0.95816945814068011</v>
      </c>
      <c r="P53" s="9"/>
    </row>
    <row r="54" spans="1:16">
      <c r="A54" s="12"/>
      <c r="B54" s="25">
        <v>341.9</v>
      </c>
      <c r="C54" s="20" t="s">
        <v>58</v>
      </c>
      <c r="D54" s="46">
        <v>621532</v>
      </c>
      <c r="E54" s="46">
        <v>0</v>
      </c>
      <c r="F54" s="46">
        <v>0</v>
      </c>
      <c r="G54" s="46">
        <v>0</v>
      </c>
      <c r="H54" s="46">
        <v>0</v>
      </c>
      <c r="I54" s="46">
        <v>125267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746799</v>
      </c>
      <c r="O54" s="47">
        <f t="shared" si="8"/>
        <v>4.7758762926155436</v>
      </c>
      <c r="P54" s="9"/>
    </row>
    <row r="55" spans="1:16">
      <c r="A55" s="12"/>
      <c r="B55" s="25">
        <v>342.1</v>
      </c>
      <c r="C55" s="20" t="s">
        <v>59</v>
      </c>
      <c r="D55" s="46">
        <v>538506</v>
      </c>
      <c r="E55" s="46">
        <v>137850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676356</v>
      </c>
      <c r="O55" s="47">
        <f t="shared" si="8"/>
        <v>4.3253841874028742</v>
      </c>
      <c r="P55" s="9"/>
    </row>
    <row r="56" spans="1:16">
      <c r="A56" s="12"/>
      <c r="B56" s="25">
        <v>342.2</v>
      </c>
      <c r="C56" s="20" t="s">
        <v>60</v>
      </c>
      <c r="D56" s="46">
        <v>182658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182658</v>
      </c>
      <c r="O56" s="47">
        <f t="shared" si="8"/>
        <v>1.1681215586209543</v>
      </c>
      <c r="P56" s="9"/>
    </row>
    <row r="57" spans="1:16">
      <c r="A57" s="12"/>
      <c r="B57" s="25">
        <v>342.9</v>
      </c>
      <c r="C57" s="20" t="s">
        <v>113</v>
      </c>
      <c r="D57" s="46">
        <v>-257556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-257556</v>
      </c>
      <c r="O57" s="47">
        <f t="shared" si="8"/>
        <v>-1.6471039656197839</v>
      </c>
      <c r="P57" s="9"/>
    </row>
    <row r="58" spans="1:16">
      <c r="A58" s="12"/>
      <c r="B58" s="25">
        <v>343.5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36445657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36445657</v>
      </c>
      <c r="O58" s="47">
        <f t="shared" si="8"/>
        <v>233.07469511220253</v>
      </c>
      <c r="P58" s="9"/>
    </row>
    <row r="59" spans="1:16">
      <c r="A59" s="12"/>
      <c r="B59" s="25">
        <v>343.6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24660622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24660622</v>
      </c>
      <c r="O59" s="47">
        <f t="shared" si="8"/>
        <v>157.70787048583799</v>
      </c>
      <c r="P59" s="9"/>
    </row>
    <row r="60" spans="1:16">
      <c r="A60" s="12"/>
      <c r="B60" s="25">
        <v>343.7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5265946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5265946</v>
      </c>
      <c r="O60" s="47">
        <f t="shared" si="8"/>
        <v>33.67640644884856</v>
      </c>
      <c r="P60" s="9"/>
    </row>
    <row r="61" spans="1:16">
      <c r="A61" s="12"/>
      <c r="B61" s="25">
        <v>343.9</v>
      </c>
      <c r="C61" s="20" t="s">
        <v>64</v>
      </c>
      <c r="D61" s="46">
        <v>0</v>
      </c>
      <c r="E61" s="46">
        <v>2147321</v>
      </c>
      <c r="F61" s="46">
        <v>0</v>
      </c>
      <c r="G61" s="46">
        <v>0</v>
      </c>
      <c r="H61" s="46">
        <v>0</v>
      </c>
      <c r="I61" s="46">
        <v>9552274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11699595</v>
      </c>
      <c r="O61" s="47">
        <f t="shared" si="8"/>
        <v>74.820424764499364</v>
      </c>
      <c r="P61" s="9"/>
    </row>
    <row r="62" spans="1:16">
      <c r="A62" s="12"/>
      <c r="B62" s="25">
        <v>347.2</v>
      </c>
      <c r="C62" s="20" t="s">
        <v>67</v>
      </c>
      <c r="D62" s="46">
        <v>35012</v>
      </c>
      <c r="E62" s="46">
        <v>438520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473532</v>
      </c>
      <c r="O62" s="47">
        <f t="shared" si="8"/>
        <v>3.0282984479020776</v>
      </c>
      <c r="P62" s="9"/>
    </row>
    <row r="63" spans="1:16">
      <c r="A63" s="12"/>
      <c r="B63" s="25">
        <v>347.3</v>
      </c>
      <c r="C63" s="20" t="s">
        <v>68</v>
      </c>
      <c r="D63" s="46">
        <v>0</v>
      </c>
      <c r="E63" s="46">
        <v>109367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109367</v>
      </c>
      <c r="O63" s="47">
        <f t="shared" si="8"/>
        <v>0.69941612467944414</v>
      </c>
      <c r="P63" s="9"/>
    </row>
    <row r="64" spans="1:16">
      <c r="A64" s="12"/>
      <c r="B64" s="25">
        <v>347.4</v>
      </c>
      <c r="C64" s="20" t="s">
        <v>69</v>
      </c>
      <c r="D64" s="46">
        <v>0</v>
      </c>
      <c r="E64" s="46">
        <v>179955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179955</v>
      </c>
      <c r="O64" s="47">
        <f t="shared" si="8"/>
        <v>1.1508355236651766</v>
      </c>
      <c r="P64" s="9"/>
    </row>
    <row r="65" spans="1:16">
      <c r="A65" s="12"/>
      <c r="B65" s="25">
        <v>347.5</v>
      </c>
      <c r="C65" s="20" t="s">
        <v>70</v>
      </c>
      <c r="D65" s="46">
        <v>0</v>
      </c>
      <c r="E65" s="46">
        <v>3425096</v>
      </c>
      <c r="F65" s="46">
        <v>0</v>
      </c>
      <c r="G65" s="46">
        <v>0</v>
      </c>
      <c r="H65" s="46">
        <v>0</v>
      </c>
      <c r="I65" s="46">
        <v>2451219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5876315</v>
      </c>
      <c r="O65" s="47">
        <f t="shared" si="8"/>
        <v>37.579795227954392</v>
      </c>
      <c r="P65" s="9"/>
    </row>
    <row r="66" spans="1:16">
      <c r="A66" s="12"/>
      <c r="B66" s="25">
        <v>347.9</v>
      </c>
      <c r="C66" s="20" t="s">
        <v>71</v>
      </c>
      <c r="D66" s="46">
        <v>0</v>
      </c>
      <c r="E66" s="46">
        <v>1147624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1147624</v>
      </c>
      <c r="O66" s="47">
        <f t="shared" si="8"/>
        <v>7.3392040621862389</v>
      </c>
      <c r="P66" s="9"/>
    </row>
    <row r="67" spans="1:16">
      <c r="A67" s="12"/>
      <c r="B67" s="25">
        <v>349</v>
      </c>
      <c r="C67" s="20" t="s">
        <v>1</v>
      </c>
      <c r="D67" s="46">
        <v>41365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41365</v>
      </c>
      <c r="O67" s="47">
        <f t="shared" si="8"/>
        <v>0.26453453050157</v>
      </c>
      <c r="P67" s="9"/>
    </row>
    <row r="68" spans="1:16" ht="15.75">
      <c r="A68" s="29" t="s">
        <v>53</v>
      </c>
      <c r="B68" s="30"/>
      <c r="C68" s="31"/>
      <c r="D68" s="32">
        <f t="shared" ref="D68:M68" si="12">SUM(D69:D70)</f>
        <v>1111472</v>
      </c>
      <c r="E68" s="32">
        <f t="shared" si="12"/>
        <v>147754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506868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>SUM(D68:M68)</f>
        <v>1766094</v>
      </c>
      <c r="O68" s="45">
        <f t="shared" si="8"/>
        <v>11.29439978512365</v>
      </c>
      <c r="P68" s="10"/>
    </row>
    <row r="69" spans="1:16">
      <c r="A69" s="13"/>
      <c r="B69" s="39">
        <v>354</v>
      </c>
      <c r="C69" s="21" t="s">
        <v>74</v>
      </c>
      <c r="D69" s="46">
        <v>856170</v>
      </c>
      <c r="E69" s="46">
        <v>4911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861081</v>
      </c>
      <c r="O69" s="47">
        <f t="shared" ref="O69:O86" si="13">(N69/O$88)</f>
        <v>5.5067244786370697</v>
      </c>
      <c r="P69" s="9"/>
    </row>
    <row r="70" spans="1:16">
      <c r="A70" s="13"/>
      <c r="B70" s="39">
        <v>359</v>
      </c>
      <c r="C70" s="21" t="s">
        <v>75</v>
      </c>
      <c r="D70" s="46">
        <v>255302</v>
      </c>
      <c r="E70" s="46">
        <v>142843</v>
      </c>
      <c r="F70" s="46">
        <v>0</v>
      </c>
      <c r="G70" s="46">
        <v>0</v>
      </c>
      <c r="H70" s="46">
        <v>0</v>
      </c>
      <c r="I70" s="46">
        <v>506868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905013</v>
      </c>
      <c r="O70" s="47">
        <f t="shared" si="13"/>
        <v>5.7876753064865802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SUM(D72:D80)</f>
        <v>1474849</v>
      </c>
      <c r="E71" s="32">
        <f t="shared" si="14"/>
        <v>1121401</v>
      </c>
      <c r="F71" s="32">
        <f t="shared" si="14"/>
        <v>779</v>
      </c>
      <c r="G71" s="32">
        <f t="shared" si="14"/>
        <v>299379</v>
      </c>
      <c r="H71" s="32">
        <f t="shared" si="14"/>
        <v>0</v>
      </c>
      <c r="I71" s="32">
        <f t="shared" si="14"/>
        <v>9645946</v>
      </c>
      <c r="J71" s="32">
        <f t="shared" si="14"/>
        <v>10756413</v>
      </c>
      <c r="K71" s="32">
        <f t="shared" si="14"/>
        <v>26645607</v>
      </c>
      <c r="L71" s="32">
        <f t="shared" si="14"/>
        <v>0</v>
      </c>
      <c r="M71" s="32">
        <f t="shared" si="14"/>
        <v>749393</v>
      </c>
      <c r="N71" s="32">
        <f>SUM(D71:M71)</f>
        <v>50693767</v>
      </c>
      <c r="O71" s="45">
        <f t="shared" si="13"/>
        <v>324.19320325639995</v>
      </c>
      <c r="P71" s="10"/>
    </row>
    <row r="72" spans="1:16">
      <c r="A72" s="12"/>
      <c r="B72" s="25">
        <v>361.1</v>
      </c>
      <c r="C72" s="20" t="s">
        <v>76</v>
      </c>
      <c r="D72" s="46">
        <v>516898</v>
      </c>
      <c r="E72" s="46">
        <v>182733</v>
      </c>
      <c r="F72" s="46">
        <v>779</v>
      </c>
      <c r="G72" s="46">
        <v>272166</v>
      </c>
      <c r="H72" s="46">
        <v>0</v>
      </c>
      <c r="I72" s="46">
        <v>9053326</v>
      </c>
      <c r="J72" s="46">
        <v>10132259</v>
      </c>
      <c r="K72" s="46">
        <v>5109610</v>
      </c>
      <c r="L72" s="46">
        <v>0</v>
      </c>
      <c r="M72" s="46">
        <v>1353</v>
      </c>
      <c r="N72" s="46">
        <f>SUM(D72:M72)</f>
        <v>25269124</v>
      </c>
      <c r="O72" s="47">
        <f t="shared" si="13"/>
        <v>161.59931955822447</v>
      </c>
      <c r="P72" s="9"/>
    </row>
    <row r="73" spans="1:16">
      <c r="A73" s="12"/>
      <c r="B73" s="25">
        <v>361.3</v>
      </c>
      <c r="C73" s="20" t="s">
        <v>77</v>
      </c>
      <c r="D73" s="46">
        <v>-9298</v>
      </c>
      <c r="E73" s="46">
        <v>-7813</v>
      </c>
      <c r="F73" s="46">
        <v>0</v>
      </c>
      <c r="G73" s="46">
        <v>-9540</v>
      </c>
      <c r="H73" s="46">
        <v>0</v>
      </c>
      <c r="I73" s="46">
        <v>5358</v>
      </c>
      <c r="J73" s="46">
        <v>-3730</v>
      </c>
      <c r="K73" s="46">
        <v>-6900549</v>
      </c>
      <c r="L73" s="46">
        <v>0</v>
      </c>
      <c r="M73" s="46">
        <v>0</v>
      </c>
      <c r="N73" s="46">
        <f t="shared" ref="N73:N80" si="15">SUM(D73:M73)</f>
        <v>-6925572</v>
      </c>
      <c r="O73" s="47">
        <f t="shared" si="13"/>
        <v>-44.289929589624542</v>
      </c>
      <c r="P73" s="9"/>
    </row>
    <row r="74" spans="1:16">
      <c r="A74" s="12"/>
      <c r="B74" s="25">
        <v>361.4</v>
      </c>
      <c r="C74" s="20" t="s">
        <v>78</v>
      </c>
      <c r="D74" s="46">
        <v>-38610</v>
      </c>
      <c r="E74" s="46">
        <v>-5851</v>
      </c>
      <c r="F74" s="46">
        <v>0</v>
      </c>
      <c r="G74" s="46">
        <v>-13390</v>
      </c>
      <c r="H74" s="46">
        <v>0</v>
      </c>
      <c r="I74" s="46">
        <v>-41517</v>
      </c>
      <c r="J74" s="46">
        <v>-3470</v>
      </c>
      <c r="K74" s="46">
        <v>0</v>
      </c>
      <c r="L74" s="46">
        <v>0</v>
      </c>
      <c r="M74" s="46">
        <v>0</v>
      </c>
      <c r="N74" s="46">
        <f t="shared" si="15"/>
        <v>-102838</v>
      </c>
      <c r="O74" s="47">
        <f t="shared" si="13"/>
        <v>-0.65766232437375693</v>
      </c>
      <c r="P74" s="9"/>
    </row>
    <row r="75" spans="1:16">
      <c r="A75" s="12"/>
      <c r="B75" s="25">
        <v>362</v>
      </c>
      <c r="C75" s="20" t="s">
        <v>79</v>
      </c>
      <c r="D75" s="46">
        <v>303087</v>
      </c>
      <c r="E75" s="46">
        <v>15877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318964</v>
      </c>
      <c r="O75" s="47">
        <f t="shared" si="13"/>
        <v>2.0398160760764603</v>
      </c>
      <c r="P75" s="9"/>
    </row>
    <row r="76" spans="1:16">
      <c r="A76" s="12"/>
      <c r="B76" s="25">
        <v>364</v>
      </c>
      <c r="C76" s="20" t="s">
        <v>80</v>
      </c>
      <c r="D76" s="46">
        <v>51375</v>
      </c>
      <c r="E76" s="46">
        <v>26584</v>
      </c>
      <c r="F76" s="46">
        <v>0</v>
      </c>
      <c r="G76" s="46">
        <v>0</v>
      </c>
      <c r="H76" s="46">
        <v>0</v>
      </c>
      <c r="I76" s="46">
        <v>189910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267869</v>
      </c>
      <c r="O76" s="47">
        <f t="shared" si="13"/>
        <v>1.7130569358376659</v>
      </c>
      <c r="P76" s="9"/>
    </row>
    <row r="77" spans="1:16">
      <c r="A77" s="12"/>
      <c r="B77" s="25">
        <v>365</v>
      </c>
      <c r="C77" s="20" t="s">
        <v>81</v>
      </c>
      <c r="D77" s="46">
        <v>17425</v>
      </c>
      <c r="E77" s="46">
        <v>0</v>
      </c>
      <c r="F77" s="46">
        <v>0</v>
      </c>
      <c r="G77" s="46">
        <v>0</v>
      </c>
      <c r="H77" s="46">
        <v>0</v>
      </c>
      <c r="I77" s="46">
        <v>19537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36962</v>
      </c>
      <c r="O77" s="47">
        <f t="shared" si="13"/>
        <v>0.23637677544781893</v>
      </c>
      <c r="P77" s="9"/>
    </row>
    <row r="78" spans="1:16">
      <c r="A78" s="12"/>
      <c r="B78" s="25">
        <v>366</v>
      </c>
      <c r="C78" s="20" t="s">
        <v>82</v>
      </c>
      <c r="D78" s="46">
        <v>5130</v>
      </c>
      <c r="E78" s="46">
        <v>168456</v>
      </c>
      <c r="F78" s="46">
        <v>0</v>
      </c>
      <c r="G78" s="46">
        <v>45665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219251</v>
      </c>
      <c r="O78" s="47">
        <f t="shared" si="13"/>
        <v>1.402138531294566</v>
      </c>
      <c r="P78" s="9"/>
    </row>
    <row r="79" spans="1:16">
      <c r="A79" s="12"/>
      <c r="B79" s="25">
        <v>368</v>
      </c>
      <c r="C79" s="20" t="s">
        <v>83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28436546</v>
      </c>
      <c r="L79" s="46">
        <v>0</v>
      </c>
      <c r="M79" s="46">
        <v>0</v>
      </c>
      <c r="N79" s="46">
        <f t="shared" si="15"/>
        <v>28436546</v>
      </c>
      <c r="O79" s="47">
        <f t="shared" si="13"/>
        <v>181.85539333243801</v>
      </c>
      <c r="P79" s="9"/>
    </row>
    <row r="80" spans="1:16">
      <c r="A80" s="12"/>
      <c r="B80" s="25">
        <v>369.9</v>
      </c>
      <c r="C80" s="20" t="s">
        <v>84</v>
      </c>
      <c r="D80" s="46">
        <v>628842</v>
      </c>
      <c r="E80" s="46">
        <v>741415</v>
      </c>
      <c r="F80" s="46">
        <v>0</v>
      </c>
      <c r="G80" s="46">
        <v>4478</v>
      </c>
      <c r="H80" s="46">
        <v>0</v>
      </c>
      <c r="I80" s="46">
        <v>419332</v>
      </c>
      <c r="J80" s="46">
        <v>631354</v>
      </c>
      <c r="K80" s="46">
        <v>0</v>
      </c>
      <c r="L80" s="46">
        <v>0</v>
      </c>
      <c r="M80" s="46">
        <v>748040</v>
      </c>
      <c r="N80" s="46">
        <f t="shared" si="15"/>
        <v>3173461</v>
      </c>
      <c r="O80" s="47">
        <f t="shared" si="13"/>
        <v>20.294693961079243</v>
      </c>
      <c r="P80" s="9"/>
    </row>
    <row r="81" spans="1:119" ht="15.75">
      <c r="A81" s="29" t="s">
        <v>54</v>
      </c>
      <c r="B81" s="30"/>
      <c r="C81" s="31"/>
      <c r="D81" s="32">
        <f t="shared" ref="D81:M81" si="16">SUM(D82:D85)</f>
        <v>7884664</v>
      </c>
      <c r="E81" s="32">
        <f t="shared" si="16"/>
        <v>4626737</v>
      </c>
      <c r="F81" s="32">
        <f t="shared" si="16"/>
        <v>2476693</v>
      </c>
      <c r="G81" s="32">
        <f t="shared" si="16"/>
        <v>11318229</v>
      </c>
      <c r="H81" s="32">
        <f t="shared" si="16"/>
        <v>0</v>
      </c>
      <c r="I81" s="32">
        <f t="shared" si="16"/>
        <v>50110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ref="N81:N86" si="17">SUM(D81:M81)</f>
        <v>26356433</v>
      </c>
      <c r="O81" s="45">
        <f t="shared" si="13"/>
        <v>168.55280138646407</v>
      </c>
      <c r="P81" s="9"/>
    </row>
    <row r="82" spans="1:119">
      <c r="A82" s="12"/>
      <c r="B82" s="25">
        <v>381</v>
      </c>
      <c r="C82" s="20" t="s">
        <v>85</v>
      </c>
      <c r="D82" s="46">
        <v>4043038</v>
      </c>
      <c r="E82" s="46">
        <v>4626737</v>
      </c>
      <c r="F82" s="46">
        <v>2476693</v>
      </c>
      <c r="G82" s="46">
        <v>3305000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14451468</v>
      </c>
      <c r="O82" s="47">
        <f t="shared" si="13"/>
        <v>92.419008882834831</v>
      </c>
      <c r="P82" s="9"/>
    </row>
    <row r="83" spans="1:119">
      <c r="A83" s="12"/>
      <c r="B83" s="25">
        <v>384</v>
      </c>
      <c r="C83" s="20" t="s">
        <v>86</v>
      </c>
      <c r="D83" s="46">
        <v>3763000</v>
      </c>
      <c r="E83" s="46">
        <v>0</v>
      </c>
      <c r="F83" s="46">
        <v>0</v>
      </c>
      <c r="G83" s="46">
        <v>7962289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11725289</v>
      </c>
      <c r="O83" s="47">
        <f t="shared" si="13"/>
        <v>74.984741221086026</v>
      </c>
      <c r="P83" s="9"/>
    </row>
    <row r="84" spans="1:119">
      <c r="A84" s="12"/>
      <c r="B84" s="25">
        <v>388.1</v>
      </c>
      <c r="C84" s="20" t="s">
        <v>87</v>
      </c>
      <c r="D84" s="46">
        <v>78626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78626</v>
      </c>
      <c r="O84" s="47">
        <f t="shared" si="13"/>
        <v>0.50282344966073833</v>
      </c>
      <c r="P84" s="9"/>
    </row>
    <row r="85" spans="1:119" ht="15.75" thickBot="1">
      <c r="A85" s="12"/>
      <c r="B85" s="25">
        <v>389.8</v>
      </c>
      <c r="C85" s="20" t="s">
        <v>89</v>
      </c>
      <c r="D85" s="46">
        <v>0</v>
      </c>
      <c r="E85" s="46">
        <v>0</v>
      </c>
      <c r="F85" s="46">
        <v>0</v>
      </c>
      <c r="G85" s="46">
        <v>50940</v>
      </c>
      <c r="H85" s="46">
        <v>0</v>
      </c>
      <c r="I85" s="46">
        <v>50110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101050</v>
      </c>
      <c r="O85" s="47">
        <f t="shared" si="13"/>
        <v>0.64622783288247676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8">SUM(D5,D13,D26,D51,D68,D71,D81)</f>
        <v>116245144</v>
      </c>
      <c r="E86" s="15">
        <f t="shared" si="18"/>
        <v>30328102</v>
      </c>
      <c r="F86" s="15">
        <f t="shared" si="18"/>
        <v>2477472</v>
      </c>
      <c r="G86" s="15">
        <f t="shared" si="18"/>
        <v>18188050</v>
      </c>
      <c r="H86" s="15">
        <f t="shared" si="18"/>
        <v>0</v>
      </c>
      <c r="I86" s="15">
        <f t="shared" si="18"/>
        <v>104239991</v>
      </c>
      <c r="J86" s="15">
        <f t="shared" si="18"/>
        <v>22379803</v>
      </c>
      <c r="K86" s="15">
        <f t="shared" si="18"/>
        <v>29094029</v>
      </c>
      <c r="L86" s="15">
        <f t="shared" si="18"/>
        <v>0</v>
      </c>
      <c r="M86" s="15">
        <f t="shared" si="18"/>
        <v>19035207</v>
      </c>
      <c r="N86" s="15">
        <f t="shared" si="17"/>
        <v>341987798</v>
      </c>
      <c r="O86" s="38">
        <f t="shared" si="13"/>
        <v>2187.0562451636833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114</v>
      </c>
      <c r="M88" s="121"/>
      <c r="N88" s="121"/>
      <c r="O88" s="43">
        <v>156369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109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87555023</v>
      </c>
      <c r="E5" s="27">
        <f t="shared" ref="E5:M5" si="0">SUM(E6:E13)</f>
        <v>8246562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2437220</v>
      </c>
      <c r="L5" s="27">
        <f t="shared" si="0"/>
        <v>0</v>
      </c>
      <c r="M5" s="27">
        <f t="shared" si="0"/>
        <v>0</v>
      </c>
      <c r="N5" s="28">
        <f>SUM(D5:M5)</f>
        <v>98238805</v>
      </c>
      <c r="O5" s="33">
        <f t="shared" ref="O5:O36" si="1">(N5/O$85)</f>
        <v>636.65341369365865</v>
      </c>
      <c r="P5" s="6"/>
    </row>
    <row r="6" spans="1:133">
      <c r="A6" s="12"/>
      <c r="B6" s="25">
        <v>311</v>
      </c>
      <c r="C6" s="20" t="s">
        <v>3</v>
      </c>
      <c r="D6" s="46">
        <v>81258406</v>
      </c>
      <c r="E6" s="46">
        <v>911538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82169944</v>
      </c>
      <c r="O6" s="47">
        <f t="shared" si="1"/>
        <v>532.51640581964296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4226922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4226922</v>
      </c>
      <c r="O7" s="47">
        <f t="shared" si="1"/>
        <v>27.393292505103528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3108102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3108102</v>
      </c>
      <c r="O8" s="47">
        <f t="shared" si="1"/>
        <v>20.142587732089044</v>
      </c>
      <c r="P8" s="9"/>
    </row>
    <row r="9" spans="1:133">
      <c r="A9" s="12"/>
      <c r="B9" s="25">
        <v>312.51</v>
      </c>
      <c r="C9" s="20" t="s">
        <v>101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1441647</v>
      </c>
      <c r="L9" s="46">
        <v>0</v>
      </c>
      <c r="M9" s="46">
        <v>0</v>
      </c>
      <c r="N9" s="46">
        <f>SUM(D9:M9)</f>
        <v>1441647</v>
      </c>
      <c r="O9" s="47">
        <f t="shared" si="1"/>
        <v>9.3428404782735495</v>
      </c>
      <c r="P9" s="9"/>
    </row>
    <row r="10" spans="1:133">
      <c r="A10" s="12"/>
      <c r="B10" s="25">
        <v>312.52</v>
      </c>
      <c r="C10" s="20" t="s">
        <v>98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995573</v>
      </c>
      <c r="L10" s="46">
        <v>0</v>
      </c>
      <c r="M10" s="46">
        <v>0</v>
      </c>
      <c r="N10" s="46">
        <f>SUM(D10:M10)</f>
        <v>995573</v>
      </c>
      <c r="O10" s="47">
        <f t="shared" si="1"/>
        <v>6.4519814652798031</v>
      </c>
      <c r="P10" s="9"/>
    </row>
    <row r="11" spans="1:133">
      <c r="A11" s="12"/>
      <c r="B11" s="25">
        <v>315</v>
      </c>
      <c r="C11" s="20" t="s">
        <v>15</v>
      </c>
      <c r="D11" s="46">
        <v>5426528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5426528</v>
      </c>
      <c r="O11" s="47">
        <f t="shared" si="1"/>
        <v>35.167544797641035</v>
      </c>
      <c r="P11" s="9"/>
    </row>
    <row r="12" spans="1:133">
      <c r="A12" s="12"/>
      <c r="B12" s="25">
        <v>316</v>
      </c>
      <c r="C12" s="20" t="s">
        <v>16</v>
      </c>
      <c r="D12" s="46">
        <v>870178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870178</v>
      </c>
      <c r="O12" s="47">
        <f t="shared" si="1"/>
        <v>5.6393376753831701</v>
      </c>
      <c r="P12" s="9"/>
    </row>
    <row r="13" spans="1:133">
      <c r="A13" s="12"/>
      <c r="B13" s="25">
        <v>319</v>
      </c>
      <c r="C13" s="20" t="s">
        <v>102</v>
      </c>
      <c r="D13" s="46">
        <v>-89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-89</v>
      </c>
      <c r="O13" s="47">
        <f t="shared" si="1"/>
        <v>-5.7677975438255407E-4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SUM(D15:D26)</f>
        <v>6707863</v>
      </c>
      <c r="E14" s="32">
        <f t="shared" si="3"/>
        <v>4167061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18776298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29651222</v>
      </c>
      <c r="O14" s="45">
        <f t="shared" si="1"/>
        <v>192.15982631800654</v>
      </c>
      <c r="P14" s="10"/>
    </row>
    <row r="15" spans="1:133">
      <c r="A15" s="12"/>
      <c r="B15" s="25">
        <v>322</v>
      </c>
      <c r="C15" s="20" t="s">
        <v>0</v>
      </c>
      <c r="D15" s="46">
        <v>24049</v>
      </c>
      <c r="E15" s="46">
        <v>2762999</v>
      </c>
      <c r="F15" s="46">
        <v>0</v>
      </c>
      <c r="G15" s="46">
        <v>0</v>
      </c>
      <c r="H15" s="46">
        <v>0</v>
      </c>
      <c r="I15" s="46">
        <v>21246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2808294</v>
      </c>
      <c r="O15" s="47">
        <f t="shared" si="1"/>
        <v>18.199630601730338</v>
      </c>
      <c r="P15" s="9"/>
    </row>
    <row r="16" spans="1:133">
      <c r="A16" s="12"/>
      <c r="B16" s="25">
        <v>323.10000000000002</v>
      </c>
      <c r="C16" s="20" t="s">
        <v>18</v>
      </c>
      <c r="D16" s="46">
        <v>5646428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6" si="4">SUM(D16:M16)</f>
        <v>5646428</v>
      </c>
      <c r="O16" s="47">
        <f t="shared" si="1"/>
        <v>36.59264443796377</v>
      </c>
      <c r="P16" s="9"/>
    </row>
    <row r="17" spans="1:16">
      <c r="A17" s="12"/>
      <c r="B17" s="25">
        <v>323.39999999999998</v>
      </c>
      <c r="C17" s="20" t="s">
        <v>19</v>
      </c>
      <c r="D17" s="46">
        <v>27265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27265</v>
      </c>
      <c r="O17" s="47">
        <f t="shared" si="1"/>
        <v>0.1766955056543858</v>
      </c>
      <c r="P17" s="9"/>
    </row>
    <row r="18" spans="1:16">
      <c r="A18" s="12"/>
      <c r="B18" s="25">
        <v>323.7</v>
      </c>
      <c r="C18" s="20" t="s">
        <v>20</v>
      </c>
      <c r="D18" s="46">
        <v>1010121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1010121</v>
      </c>
      <c r="O18" s="47">
        <f t="shared" si="1"/>
        <v>6.5462622727714592</v>
      </c>
      <c r="P18" s="9"/>
    </row>
    <row r="19" spans="1:16">
      <c r="A19" s="12"/>
      <c r="B19" s="25">
        <v>324.11</v>
      </c>
      <c r="C19" s="20" t="s">
        <v>21</v>
      </c>
      <c r="D19" s="46">
        <v>0</v>
      </c>
      <c r="E19" s="46">
        <v>234688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234688</v>
      </c>
      <c r="O19" s="47">
        <f t="shared" si="1"/>
        <v>1.5209358089498073</v>
      </c>
      <c r="P19" s="9"/>
    </row>
    <row r="20" spans="1:16">
      <c r="A20" s="12"/>
      <c r="B20" s="25">
        <v>324.12</v>
      </c>
      <c r="C20" s="20" t="s">
        <v>22</v>
      </c>
      <c r="D20" s="46">
        <v>0</v>
      </c>
      <c r="E20" s="46">
        <v>767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767</v>
      </c>
      <c r="O20" s="47">
        <f t="shared" si="1"/>
        <v>4.9706749619260557E-3</v>
      </c>
      <c r="P20" s="9"/>
    </row>
    <row r="21" spans="1:16">
      <c r="A21" s="12"/>
      <c r="B21" s="25">
        <v>324.20999999999998</v>
      </c>
      <c r="C21" s="20" t="s">
        <v>23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7791074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7791074</v>
      </c>
      <c r="O21" s="47">
        <f t="shared" si="1"/>
        <v>50.491390428048348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498703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498703</v>
      </c>
      <c r="O22" s="47">
        <f t="shared" si="1"/>
        <v>3.2319302679757622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250970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250970</v>
      </c>
      <c r="O23" s="47">
        <f t="shared" si="1"/>
        <v>1.6264541006448268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217425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217425</v>
      </c>
      <c r="O24" s="47">
        <f t="shared" si="1"/>
        <v>1.4090599786137843</v>
      </c>
      <c r="P24" s="9"/>
    </row>
    <row r="25" spans="1:16">
      <c r="A25" s="12"/>
      <c r="B25" s="25">
        <v>325.10000000000002</v>
      </c>
      <c r="C25" s="20" t="s">
        <v>27</v>
      </c>
      <c r="D25" s="46">
        <v>0</v>
      </c>
      <c r="E25" s="46">
        <v>199362</v>
      </c>
      <c r="F25" s="46">
        <v>0</v>
      </c>
      <c r="G25" s="46">
        <v>0</v>
      </c>
      <c r="H25" s="46">
        <v>0</v>
      </c>
      <c r="I25" s="46">
        <v>10963978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11163340</v>
      </c>
      <c r="O25" s="47">
        <f t="shared" si="1"/>
        <v>72.345938239201587</v>
      </c>
      <c r="P25" s="9"/>
    </row>
    <row r="26" spans="1:16">
      <c r="A26" s="12"/>
      <c r="B26" s="25">
        <v>325.2</v>
      </c>
      <c r="C26" s="20" t="s">
        <v>28</v>
      </c>
      <c r="D26" s="46">
        <v>0</v>
      </c>
      <c r="E26" s="46">
        <v>2147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2147</v>
      </c>
      <c r="O26" s="47">
        <f t="shared" si="1"/>
        <v>1.3914001490554422E-2</v>
      </c>
      <c r="P26" s="9"/>
    </row>
    <row r="27" spans="1:16" ht="15.75">
      <c r="A27" s="29" t="s">
        <v>31</v>
      </c>
      <c r="B27" s="30"/>
      <c r="C27" s="31"/>
      <c r="D27" s="32">
        <f t="shared" ref="D27:M27" si="5">SUM(D28:D48)</f>
        <v>17450644</v>
      </c>
      <c r="E27" s="32">
        <f t="shared" si="5"/>
        <v>6193913</v>
      </c>
      <c r="F27" s="32">
        <f t="shared" si="5"/>
        <v>0</v>
      </c>
      <c r="G27" s="32">
        <f t="shared" si="5"/>
        <v>6083195</v>
      </c>
      <c r="H27" s="32">
        <f t="shared" si="5"/>
        <v>0</v>
      </c>
      <c r="I27" s="32">
        <f t="shared" si="5"/>
        <v>5900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16250025</v>
      </c>
      <c r="N27" s="44">
        <f t="shared" ref="N27:N33" si="6">SUM(D27:M27)</f>
        <v>45983677</v>
      </c>
      <c r="O27" s="45">
        <f t="shared" si="1"/>
        <v>298.00510028838988</v>
      </c>
      <c r="P27" s="10"/>
    </row>
    <row r="28" spans="1:16">
      <c r="A28" s="12"/>
      <c r="B28" s="25">
        <v>331.1</v>
      </c>
      <c r="C28" s="20" t="s">
        <v>29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315537</v>
      </c>
      <c r="N28" s="46">
        <f t="shared" si="6"/>
        <v>315537</v>
      </c>
      <c r="O28" s="47">
        <f t="shared" si="1"/>
        <v>2.0448916107708759</v>
      </c>
      <c r="P28" s="9"/>
    </row>
    <row r="29" spans="1:16">
      <c r="A29" s="12"/>
      <c r="B29" s="25">
        <v>331.2</v>
      </c>
      <c r="C29" s="20" t="s">
        <v>30</v>
      </c>
      <c r="D29" s="46">
        <v>546275</v>
      </c>
      <c r="E29" s="46">
        <v>0</v>
      </c>
      <c r="F29" s="46">
        <v>0</v>
      </c>
      <c r="G29" s="46">
        <v>1490529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2036804</v>
      </c>
      <c r="O29" s="47">
        <f t="shared" si="1"/>
        <v>13.199857425229254</v>
      </c>
      <c r="P29" s="9"/>
    </row>
    <row r="30" spans="1:16">
      <c r="A30" s="12"/>
      <c r="B30" s="25">
        <v>331.49</v>
      </c>
      <c r="C30" s="20" t="s">
        <v>35</v>
      </c>
      <c r="D30" s="46">
        <v>4181</v>
      </c>
      <c r="E30" s="46">
        <v>0</v>
      </c>
      <c r="F30" s="46">
        <v>0</v>
      </c>
      <c r="G30" s="46">
        <v>339807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343988</v>
      </c>
      <c r="O30" s="47">
        <f t="shared" si="1"/>
        <v>2.229273192702764</v>
      </c>
      <c r="P30" s="9"/>
    </row>
    <row r="31" spans="1:16">
      <c r="A31" s="12"/>
      <c r="B31" s="25">
        <v>331.5</v>
      </c>
      <c r="C31" s="20" t="s">
        <v>32</v>
      </c>
      <c r="D31" s="46">
        <v>25748</v>
      </c>
      <c r="E31" s="46">
        <v>4997565</v>
      </c>
      <c r="F31" s="46">
        <v>0</v>
      </c>
      <c r="G31" s="46">
        <v>8562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5031875</v>
      </c>
      <c r="O31" s="47">
        <f t="shared" si="1"/>
        <v>32.609928388581054</v>
      </c>
      <c r="P31" s="9"/>
    </row>
    <row r="32" spans="1:16">
      <c r="A32" s="12"/>
      <c r="B32" s="25">
        <v>331.69</v>
      </c>
      <c r="C32" s="20" t="s">
        <v>36</v>
      </c>
      <c r="D32" s="46">
        <v>0</v>
      </c>
      <c r="E32" s="46">
        <v>184655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184655</v>
      </c>
      <c r="O32" s="47">
        <f t="shared" si="1"/>
        <v>1.1966883769158485</v>
      </c>
      <c r="P32" s="9"/>
    </row>
    <row r="33" spans="1:16">
      <c r="A33" s="12"/>
      <c r="B33" s="25">
        <v>334.1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15934488</v>
      </c>
      <c r="N33" s="46">
        <f t="shared" si="6"/>
        <v>15934488</v>
      </c>
      <c r="O33" s="47">
        <f t="shared" si="1"/>
        <v>103.26618061631186</v>
      </c>
      <c r="P33" s="9"/>
    </row>
    <row r="34" spans="1:16">
      <c r="A34" s="12"/>
      <c r="B34" s="25">
        <v>334.39</v>
      </c>
      <c r="C34" s="20" t="s">
        <v>37</v>
      </c>
      <c r="D34" s="46">
        <v>0</v>
      </c>
      <c r="E34" s="46">
        <v>0</v>
      </c>
      <c r="F34" s="46">
        <v>0</v>
      </c>
      <c r="G34" s="46">
        <v>-4611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3" si="7">SUM(D34:M34)</f>
        <v>-4611</v>
      </c>
      <c r="O34" s="47">
        <f t="shared" si="1"/>
        <v>-2.9882375814134346E-2</v>
      </c>
      <c r="P34" s="9"/>
    </row>
    <row r="35" spans="1:16">
      <c r="A35" s="12"/>
      <c r="B35" s="25">
        <v>334.49</v>
      </c>
      <c r="C35" s="20" t="s">
        <v>103</v>
      </c>
      <c r="D35" s="46">
        <v>0</v>
      </c>
      <c r="E35" s="46">
        <v>0</v>
      </c>
      <c r="F35" s="46">
        <v>0</v>
      </c>
      <c r="G35" s="46">
        <v>1441261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1441261</v>
      </c>
      <c r="O35" s="47">
        <f t="shared" si="1"/>
        <v>9.3403389391140923</v>
      </c>
      <c r="P35" s="9"/>
    </row>
    <row r="36" spans="1:16">
      <c r="A36" s="12"/>
      <c r="B36" s="25">
        <v>334.69</v>
      </c>
      <c r="C36" s="20" t="s">
        <v>39</v>
      </c>
      <c r="D36" s="46">
        <v>0</v>
      </c>
      <c r="E36" s="46">
        <v>171097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171097</v>
      </c>
      <c r="O36" s="47">
        <f t="shared" si="1"/>
        <v>1.1088234341077736</v>
      </c>
      <c r="P36" s="9"/>
    </row>
    <row r="37" spans="1:16">
      <c r="A37" s="12"/>
      <c r="B37" s="25">
        <v>335.12</v>
      </c>
      <c r="C37" s="20" t="s">
        <v>104</v>
      </c>
      <c r="D37" s="46">
        <v>3439990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3439990</v>
      </c>
      <c r="O37" s="47">
        <f t="shared" ref="O37:O68" si="8">(N37/O$85)</f>
        <v>22.293444800881371</v>
      </c>
      <c r="P37" s="9"/>
    </row>
    <row r="38" spans="1:16">
      <c r="A38" s="12"/>
      <c r="B38" s="25">
        <v>335.14</v>
      </c>
      <c r="C38" s="20" t="s">
        <v>105</v>
      </c>
      <c r="D38" s="46">
        <v>625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625</v>
      </c>
      <c r="O38" s="47">
        <f t="shared" si="8"/>
        <v>4.0504196234729915E-3</v>
      </c>
      <c r="P38" s="9"/>
    </row>
    <row r="39" spans="1:16">
      <c r="A39" s="12"/>
      <c r="B39" s="25">
        <v>335.15</v>
      </c>
      <c r="C39" s="20" t="s">
        <v>40</v>
      </c>
      <c r="D39" s="46">
        <v>57086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57086</v>
      </c>
      <c r="O39" s="47">
        <f t="shared" si="8"/>
        <v>0.36995560740092676</v>
      </c>
      <c r="P39" s="9"/>
    </row>
    <row r="40" spans="1:16">
      <c r="A40" s="12"/>
      <c r="B40" s="25">
        <v>335.18</v>
      </c>
      <c r="C40" s="20" t="s">
        <v>106</v>
      </c>
      <c r="D40" s="46">
        <v>10192782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10192782</v>
      </c>
      <c r="O40" s="47">
        <f t="shared" si="8"/>
        <v>66.056070768931662</v>
      </c>
      <c r="P40" s="9"/>
    </row>
    <row r="41" spans="1:16">
      <c r="A41" s="12"/>
      <c r="B41" s="25">
        <v>335.19</v>
      </c>
      <c r="C41" s="20" t="s">
        <v>55</v>
      </c>
      <c r="D41" s="46">
        <v>2317363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2317363</v>
      </c>
      <c r="O41" s="47">
        <f t="shared" si="8"/>
        <v>15.018068111856389</v>
      </c>
      <c r="P41" s="9"/>
    </row>
    <row r="42" spans="1:16">
      <c r="A42" s="12"/>
      <c r="B42" s="25">
        <v>335.21</v>
      </c>
      <c r="C42" s="20" t="s">
        <v>41</v>
      </c>
      <c r="D42" s="46">
        <v>32790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32790</v>
      </c>
      <c r="O42" s="47">
        <f t="shared" si="8"/>
        <v>0.21250121512588704</v>
      </c>
      <c r="P42" s="9"/>
    </row>
    <row r="43" spans="1:16">
      <c r="A43" s="12"/>
      <c r="B43" s="25">
        <v>335.5</v>
      </c>
      <c r="C43" s="20" t="s">
        <v>42</v>
      </c>
      <c r="D43" s="46">
        <v>0</v>
      </c>
      <c r="E43" s="46">
        <v>165516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165516</v>
      </c>
      <c r="O43" s="47">
        <f t="shared" si="8"/>
        <v>1.0726548070380091</v>
      </c>
      <c r="P43" s="9"/>
    </row>
    <row r="44" spans="1:16">
      <c r="A44" s="12"/>
      <c r="B44" s="25">
        <v>337.2</v>
      </c>
      <c r="C44" s="20" t="s">
        <v>43</v>
      </c>
      <c r="D44" s="46">
        <v>204732</v>
      </c>
      <c r="E44" s="46">
        <v>0</v>
      </c>
      <c r="F44" s="46">
        <v>0</v>
      </c>
      <c r="G44" s="46">
        <v>496843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9">SUM(D44:M44)</f>
        <v>701575</v>
      </c>
      <c r="O44" s="47">
        <f t="shared" si="8"/>
        <v>4.5466770357409025</v>
      </c>
      <c r="P44" s="9"/>
    </row>
    <row r="45" spans="1:16">
      <c r="A45" s="12"/>
      <c r="B45" s="25">
        <v>337.4</v>
      </c>
      <c r="C45" s="20" t="s">
        <v>45</v>
      </c>
      <c r="D45" s="46">
        <v>77248</v>
      </c>
      <c r="E45" s="46">
        <v>0</v>
      </c>
      <c r="F45" s="46">
        <v>0</v>
      </c>
      <c r="G45" s="46">
        <v>2310804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2388052</v>
      </c>
      <c r="O45" s="47">
        <f t="shared" si="8"/>
        <v>15.476180292278279</v>
      </c>
      <c r="P45" s="9"/>
    </row>
    <row r="46" spans="1:16">
      <c r="A46" s="12"/>
      <c r="B46" s="25">
        <v>337.7</v>
      </c>
      <c r="C46" s="20" t="s">
        <v>46</v>
      </c>
      <c r="D46" s="46">
        <v>44248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44248</v>
      </c>
      <c r="O46" s="47">
        <f t="shared" si="8"/>
        <v>0.28675674799909273</v>
      </c>
      <c r="P46" s="9"/>
    </row>
    <row r="47" spans="1:16">
      <c r="A47" s="12"/>
      <c r="B47" s="25">
        <v>337.9</v>
      </c>
      <c r="C47" s="20" t="s">
        <v>107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5900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5900</v>
      </c>
      <c r="O47" s="47">
        <f t="shared" si="8"/>
        <v>3.8235961245585044E-2</v>
      </c>
      <c r="P47" s="9"/>
    </row>
    <row r="48" spans="1:16">
      <c r="A48" s="12"/>
      <c r="B48" s="25">
        <v>338</v>
      </c>
      <c r="C48" s="20" t="s">
        <v>47</v>
      </c>
      <c r="D48" s="46">
        <v>507576</v>
      </c>
      <c r="E48" s="46">
        <v>675080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1182656</v>
      </c>
      <c r="O48" s="47">
        <f t="shared" si="8"/>
        <v>7.6644049123489193</v>
      </c>
      <c r="P48" s="9"/>
    </row>
    <row r="49" spans="1:16" ht="15.75">
      <c r="A49" s="29" t="s">
        <v>52</v>
      </c>
      <c r="B49" s="30"/>
      <c r="C49" s="31"/>
      <c r="D49" s="32">
        <f t="shared" ref="D49:M49" si="10">SUM(D50:D64)</f>
        <v>5143030</v>
      </c>
      <c r="E49" s="32">
        <f t="shared" si="10"/>
        <v>7992003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78326231</v>
      </c>
      <c r="J49" s="32">
        <f t="shared" si="10"/>
        <v>6812877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98274141</v>
      </c>
      <c r="O49" s="45">
        <f t="shared" si="8"/>
        <v>636.88241469816273</v>
      </c>
      <c r="P49" s="10"/>
    </row>
    <row r="50" spans="1:16">
      <c r="A50" s="12"/>
      <c r="B50" s="25">
        <v>341.2</v>
      </c>
      <c r="C50" s="20" t="s">
        <v>56</v>
      </c>
      <c r="D50" s="46">
        <v>3492737</v>
      </c>
      <c r="E50" s="46">
        <v>0</v>
      </c>
      <c r="F50" s="46">
        <v>0</v>
      </c>
      <c r="G50" s="46">
        <v>0</v>
      </c>
      <c r="H50" s="46">
        <v>0</v>
      </c>
      <c r="I50" s="46">
        <v>488055</v>
      </c>
      <c r="J50" s="46">
        <v>6812877</v>
      </c>
      <c r="K50" s="46">
        <v>0</v>
      </c>
      <c r="L50" s="46">
        <v>0</v>
      </c>
      <c r="M50" s="46">
        <v>0</v>
      </c>
      <c r="N50" s="46">
        <f t="shared" ref="N50:N64" si="11">SUM(D50:M50)</f>
        <v>10793669</v>
      </c>
      <c r="O50" s="47">
        <f t="shared" si="8"/>
        <v>69.950221962995371</v>
      </c>
      <c r="P50" s="9"/>
    </row>
    <row r="51" spans="1:16">
      <c r="A51" s="12"/>
      <c r="B51" s="25">
        <v>341.3</v>
      </c>
      <c r="C51" s="20" t="s">
        <v>57</v>
      </c>
      <c r="D51" s="46">
        <v>62318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62318</v>
      </c>
      <c r="O51" s="47">
        <f t="shared" si="8"/>
        <v>0.40386248015294385</v>
      </c>
      <c r="P51" s="9"/>
    </row>
    <row r="52" spans="1:16">
      <c r="A52" s="12"/>
      <c r="B52" s="25">
        <v>341.9</v>
      </c>
      <c r="C52" s="20" t="s">
        <v>58</v>
      </c>
      <c r="D52" s="46">
        <v>582474</v>
      </c>
      <c r="E52" s="46">
        <v>0</v>
      </c>
      <c r="F52" s="46">
        <v>0</v>
      </c>
      <c r="G52" s="46">
        <v>0</v>
      </c>
      <c r="H52" s="46">
        <v>0</v>
      </c>
      <c r="I52" s="46">
        <v>120689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703163</v>
      </c>
      <c r="O52" s="47">
        <f t="shared" si="8"/>
        <v>4.5569683419202232</v>
      </c>
      <c r="P52" s="9"/>
    </row>
    <row r="53" spans="1:16">
      <c r="A53" s="12"/>
      <c r="B53" s="25">
        <v>342.1</v>
      </c>
      <c r="C53" s="20" t="s">
        <v>59</v>
      </c>
      <c r="D53" s="46">
        <v>757531</v>
      </c>
      <c r="E53" s="46">
        <v>191451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948982</v>
      </c>
      <c r="O53" s="47">
        <f t="shared" si="8"/>
        <v>6.1500405041962347</v>
      </c>
      <c r="P53" s="9"/>
    </row>
    <row r="54" spans="1:16">
      <c r="A54" s="12"/>
      <c r="B54" s="25">
        <v>342.2</v>
      </c>
      <c r="C54" s="20" t="s">
        <v>60</v>
      </c>
      <c r="D54" s="46">
        <v>155235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155235</v>
      </c>
      <c r="O54" s="47">
        <f t="shared" si="8"/>
        <v>1.0060270243997278</v>
      </c>
      <c r="P54" s="9"/>
    </row>
    <row r="55" spans="1:16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33793374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33793374</v>
      </c>
      <c r="O55" s="47">
        <f t="shared" si="8"/>
        <v>219.00375230873919</v>
      </c>
      <c r="P55" s="9"/>
    </row>
    <row r="56" spans="1:16">
      <c r="A56" s="12"/>
      <c r="B56" s="25">
        <v>343.6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23109064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23109064</v>
      </c>
      <c r="O56" s="47">
        <f t="shared" si="8"/>
        <v>149.76225008910924</v>
      </c>
      <c r="P56" s="9"/>
    </row>
    <row r="57" spans="1:16">
      <c r="A57" s="12"/>
      <c r="B57" s="25">
        <v>343.7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5474043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5474043</v>
      </c>
      <c r="O57" s="47">
        <f t="shared" si="8"/>
        <v>35.475473899095945</v>
      </c>
      <c r="P57" s="9"/>
    </row>
    <row r="58" spans="1:16">
      <c r="A58" s="12"/>
      <c r="B58" s="25">
        <v>343.9</v>
      </c>
      <c r="C58" s="20" t="s">
        <v>64</v>
      </c>
      <c r="D58" s="46">
        <v>28688</v>
      </c>
      <c r="E58" s="46">
        <v>2472570</v>
      </c>
      <c r="F58" s="46">
        <v>0</v>
      </c>
      <c r="G58" s="46">
        <v>0</v>
      </c>
      <c r="H58" s="46">
        <v>0</v>
      </c>
      <c r="I58" s="46">
        <v>12775359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15276617</v>
      </c>
      <c r="O58" s="47">
        <f t="shared" si="8"/>
        <v>99.002734843329776</v>
      </c>
      <c r="P58" s="9"/>
    </row>
    <row r="59" spans="1:16">
      <c r="A59" s="12"/>
      <c r="B59" s="25">
        <v>345.9</v>
      </c>
      <c r="C59" s="20" t="s">
        <v>66</v>
      </c>
      <c r="D59" s="46">
        <v>0</v>
      </c>
      <c r="E59" s="46">
        <v>32364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32364</v>
      </c>
      <c r="O59" s="47">
        <f t="shared" si="8"/>
        <v>0.20974044911052786</v>
      </c>
      <c r="P59" s="9"/>
    </row>
    <row r="60" spans="1:16">
      <c r="A60" s="12"/>
      <c r="B60" s="25">
        <v>347.2</v>
      </c>
      <c r="C60" s="20" t="s">
        <v>67</v>
      </c>
      <c r="D60" s="46">
        <v>22152</v>
      </c>
      <c r="E60" s="46">
        <v>404274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426426</v>
      </c>
      <c r="O60" s="47">
        <f t="shared" si="8"/>
        <v>2.7635267813745505</v>
      </c>
      <c r="P60" s="9"/>
    </row>
    <row r="61" spans="1:16">
      <c r="A61" s="12"/>
      <c r="B61" s="25">
        <v>347.4</v>
      </c>
      <c r="C61" s="20" t="s">
        <v>69</v>
      </c>
      <c r="D61" s="46">
        <v>0</v>
      </c>
      <c r="E61" s="46">
        <v>363507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363507</v>
      </c>
      <c r="O61" s="47">
        <f t="shared" si="8"/>
        <v>2.355769417711675</v>
      </c>
      <c r="P61" s="9"/>
    </row>
    <row r="62" spans="1:16">
      <c r="A62" s="12"/>
      <c r="B62" s="25">
        <v>347.5</v>
      </c>
      <c r="C62" s="20" t="s">
        <v>70</v>
      </c>
      <c r="D62" s="46">
        <v>0</v>
      </c>
      <c r="E62" s="46">
        <v>3405233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3405233</v>
      </c>
      <c r="O62" s="47">
        <f t="shared" si="8"/>
        <v>22.068196105116488</v>
      </c>
      <c r="P62" s="9"/>
    </row>
    <row r="63" spans="1:16">
      <c r="A63" s="12"/>
      <c r="B63" s="25">
        <v>347.9</v>
      </c>
      <c r="C63" s="20" t="s">
        <v>71</v>
      </c>
      <c r="D63" s="46">
        <v>0</v>
      </c>
      <c r="E63" s="46">
        <v>1122604</v>
      </c>
      <c r="F63" s="46">
        <v>0</v>
      </c>
      <c r="G63" s="46">
        <v>0</v>
      </c>
      <c r="H63" s="46">
        <v>0</v>
      </c>
      <c r="I63" s="46">
        <v>2271479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3394083</v>
      </c>
      <c r="O63" s="47">
        <f t="shared" si="8"/>
        <v>21.995936619033731</v>
      </c>
      <c r="P63" s="9"/>
    </row>
    <row r="64" spans="1:16">
      <c r="A64" s="12"/>
      <c r="B64" s="25">
        <v>349</v>
      </c>
      <c r="C64" s="20" t="s">
        <v>1</v>
      </c>
      <c r="D64" s="46">
        <v>41895</v>
      </c>
      <c r="E64" s="46">
        <v>0</v>
      </c>
      <c r="F64" s="46">
        <v>0</v>
      </c>
      <c r="G64" s="46">
        <v>0</v>
      </c>
      <c r="H64" s="46">
        <v>0</v>
      </c>
      <c r="I64" s="46">
        <v>294168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336063</v>
      </c>
      <c r="O64" s="47">
        <f t="shared" si="8"/>
        <v>2.1779138718771263</v>
      </c>
      <c r="P64" s="9"/>
    </row>
    <row r="65" spans="1:16" ht="15.75">
      <c r="A65" s="29" t="s">
        <v>53</v>
      </c>
      <c r="B65" s="30"/>
      <c r="C65" s="31"/>
      <c r="D65" s="32">
        <f t="shared" ref="D65:M65" si="12">SUM(D66:D67)</f>
        <v>1618325</v>
      </c>
      <c r="E65" s="32">
        <f t="shared" si="12"/>
        <v>139636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924683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>SUM(D65:M65)</f>
        <v>2682644</v>
      </c>
      <c r="O65" s="45">
        <f t="shared" si="8"/>
        <v>17.38533424062733</v>
      </c>
      <c r="P65" s="10"/>
    </row>
    <row r="66" spans="1:16">
      <c r="A66" s="13"/>
      <c r="B66" s="39">
        <v>354</v>
      </c>
      <c r="C66" s="21" t="s">
        <v>74</v>
      </c>
      <c r="D66" s="46">
        <v>1256800</v>
      </c>
      <c r="E66" s="46">
        <v>0</v>
      </c>
      <c r="F66" s="46">
        <v>0</v>
      </c>
      <c r="G66" s="46">
        <v>0</v>
      </c>
      <c r="H66" s="46">
        <v>0</v>
      </c>
      <c r="I66" s="46">
        <v>924616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2181416</v>
      </c>
      <c r="O66" s="47">
        <f t="shared" si="8"/>
        <v>14.137040277372735</v>
      </c>
      <c r="P66" s="9"/>
    </row>
    <row r="67" spans="1:16">
      <c r="A67" s="13"/>
      <c r="B67" s="39">
        <v>359</v>
      </c>
      <c r="C67" s="21" t="s">
        <v>75</v>
      </c>
      <c r="D67" s="46">
        <v>361525</v>
      </c>
      <c r="E67" s="46">
        <v>139636</v>
      </c>
      <c r="F67" s="46">
        <v>0</v>
      </c>
      <c r="G67" s="46">
        <v>0</v>
      </c>
      <c r="H67" s="46">
        <v>0</v>
      </c>
      <c r="I67" s="46">
        <v>67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501228</v>
      </c>
      <c r="O67" s="47">
        <f t="shared" si="8"/>
        <v>3.2482939632545933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1627477</v>
      </c>
      <c r="E68" s="32">
        <f t="shared" si="13"/>
        <v>972664</v>
      </c>
      <c r="F68" s="32">
        <f t="shared" si="13"/>
        <v>960</v>
      </c>
      <c r="G68" s="32">
        <f t="shared" si="13"/>
        <v>306599</v>
      </c>
      <c r="H68" s="32">
        <f t="shared" si="13"/>
        <v>0</v>
      </c>
      <c r="I68" s="32">
        <f t="shared" si="13"/>
        <v>10564077</v>
      </c>
      <c r="J68" s="32">
        <f t="shared" si="13"/>
        <v>10893292</v>
      </c>
      <c r="K68" s="32">
        <f t="shared" si="13"/>
        <v>44830230</v>
      </c>
      <c r="L68" s="32">
        <f t="shared" si="13"/>
        <v>0</v>
      </c>
      <c r="M68" s="32">
        <f t="shared" si="13"/>
        <v>674785</v>
      </c>
      <c r="N68" s="32">
        <f>SUM(D68:M68)</f>
        <v>69870084</v>
      </c>
      <c r="O68" s="45">
        <f t="shared" si="8"/>
        <v>452.80505492369008</v>
      </c>
      <c r="P68" s="10"/>
    </row>
    <row r="69" spans="1:16">
      <c r="A69" s="12"/>
      <c r="B69" s="25">
        <v>361.1</v>
      </c>
      <c r="C69" s="20" t="s">
        <v>76</v>
      </c>
      <c r="D69" s="46">
        <v>529764</v>
      </c>
      <c r="E69" s="46">
        <v>541275</v>
      </c>
      <c r="F69" s="46">
        <v>960</v>
      </c>
      <c r="G69" s="46">
        <v>247112</v>
      </c>
      <c r="H69" s="46">
        <v>0</v>
      </c>
      <c r="I69" s="46">
        <v>10414437</v>
      </c>
      <c r="J69" s="46">
        <v>10180574</v>
      </c>
      <c r="K69" s="46">
        <v>3698836</v>
      </c>
      <c r="L69" s="46">
        <v>0</v>
      </c>
      <c r="M69" s="46">
        <v>937</v>
      </c>
      <c r="N69" s="46">
        <f>SUM(D69:M69)</f>
        <v>25613895</v>
      </c>
      <c r="O69" s="47">
        <f t="shared" ref="O69:O83" si="14">(N69/O$85)</f>
        <v>165.9952367065228</v>
      </c>
      <c r="P69" s="9"/>
    </row>
    <row r="70" spans="1:16">
      <c r="A70" s="12"/>
      <c r="B70" s="25">
        <v>361.3</v>
      </c>
      <c r="C70" s="20" t="s">
        <v>77</v>
      </c>
      <c r="D70" s="46">
        <v>-51759</v>
      </c>
      <c r="E70" s="46">
        <v>-41490</v>
      </c>
      <c r="F70" s="46">
        <v>0</v>
      </c>
      <c r="G70" s="46">
        <v>-150914</v>
      </c>
      <c r="H70" s="46">
        <v>0</v>
      </c>
      <c r="I70" s="46">
        <v>-233709</v>
      </c>
      <c r="J70" s="46">
        <v>-34501</v>
      </c>
      <c r="K70" s="46">
        <v>0</v>
      </c>
      <c r="L70" s="46">
        <v>0</v>
      </c>
      <c r="M70" s="46">
        <v>0</v>
      </c>
      <c r="N70" s="46">
        <f t="shared" ref="N70:N77" si="15">SUM(D70:M70)</f>
        <v>-512373</v>
      </c>
      <c r="O70" s="47">
        <f t="shared" si="14"/>
        <v>-3.3205210459803634</v>
      </c>
      <c r="P70" s="9"/>
    </row>
    <row r="71" spans="1:16">
      <c r="A71" s="12"/>
      <c r="B71" s="25">
        <v>361.4</v>
      </c>
      <c r="C71" s="20" t="s">
        <v>78</v>
      </c>
      <c r="D71" s="46">
        <v>159487</v>
      </c>
      <c r="E71" s="46">
        <v>53927</v>
      </c>
      <c r="F71" s="46">
        <v>0</v>
      </c>
      <c r="G71" s="46">
        <v>89769</v>
      </c>
      <c r="H71" s="46">
        <v>0</v>
      </c>
      <c r="I71" s="46">
        <v>294016</v>
      </c>
      <c r="J71" s="46">
        <v>31490</v>
      </c>
      <c r="K71" s="46">
        <v>12779022</v>
      </c>
      <c r="L71" s="46">
        <v>0</v>
      </c>
      <c r="M71" s="46">
        <v>0</v>
      </c>
      <c r="N71" s="46">
        <f t="shared" si="15"/>
        <v>13407711</v>
      </c>
      <c r="O71" s="47">
        <f t="shared" si="14"/>
        <v>86.89096918440751</v>
      </c>
      <c r="P71" s="9"/>
    </row>
    <row r="72" spans="1:16">
      <c r="A72" s="12"/>
      <c r="B72" s="25">
        <v>362</v>
      </c>
      <c r="C72" s="20" t="s">
        <v>79</v>
      </c>
      <c r="D72" s="46">
        <v>273327</v>
      </c>
      <c r="E72" s="46">
        <v>90111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363438</v>
      </c>
      <c r="O72" s="47">
        <f t="shared" si="14"/>
        <v>2.3553222513852434</v>
      </c>
      <c r="P72" s="9"/>
    </row>
    <row r="73" spans="1:16">
      <c r="A73" s="12"/>
      <c r="B73" s="25">
        <v>364</v>
      </c>
      <c r="C73" s="20" t="s">
        <v>80</v>
      </c>
      <c r="D73" s="46">
        <v>0</v>
      </c>
      <c r="E73" s="46">
        <v>3045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3045</v>
      </c>
      <c r="O73" s="47">
        <f t="shared" si="14"/>
        <v>1.9733644405560417E-2</v>
      </c>
      <c r="P73" s="9"/>
    </row>
    <row r="74" spans="1:16">
      <c r="A74" s="12"/>
      <c r="B74" s="25">
        <v>365</v>
      </c>
      <c r="C74" s="20" t="s">
        <v>81</v>
      </c>
      <c r="D74" s="46">
        <v>13108</v>
      </c>
      <c r="E74" s="46">
        <v>0</v>
      </c>
      <c r="F74" s="46">
        <v>0</v>
      </c>
      <c r="G74" s="46">
        <v>0</v>
      </c>
      <c r="H74" s="46">
        <v>0</v>
      </c>
      <c r="I74" s="46">
        <v>52481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65589</v>
      </c>
      <c r="O74" s="47">
        <f t="shared" si="14"/>
        <v>0.42506075629435208</v>
      </c>
      <c r="P74" s="9"/>
    </row>
    <row r="75" spans="1:16">
      <c r="A75" s="12"/>
      <c r="B75" s="25">
        <v>366</v>
      </c>
      <c r="C75" s="20" t="s">
        <v>82</v>
      </c>
      <c r="D75" s="46">
        <v>2263</v>
      </c>
      <c r="E75" s="46">
        <v>107583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109846</v>
      </c>
      <c r="O75" s="47">
        <f t="shared" si="14"/>
        <v>0.71187583033602286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23658429</v>
      </c>
      <c r="L76" s="46">
        <v>0</v>
      </c>
      <c r="M76" s="46">
        <v>0</v>
      </c>
      <c r="N76" s="46">
        <f t="shared" si="15"/>
        <v>23658429</v>
      </c>
      <c r="O76" s="47">
        <f t="shared" si="14"/>
        <v>153.32250413142802</v>
      </c>
      <c r="P76" s="9"/>
    </row>
    <row r="77" spans="1:16">
      <c r="A77" s="12"/>
      <c r="B77" s="25">
        <v>369.9</v>
      </c>
      <c r="C77" s="20" t="s">
        <v>84</v>
      </c>
      <c r="D77" s="46">
        <v>701287</v>
      </c>
      <c r="E77" s="46">
        <v>218213</v>
      </c>
      <c r="F77" s="46">
        <v>0</v>
      </c>
      <c r="G77" s="46">
        <v>120632</v>
      </c>
      <c r="H77" s="46">
        <v>0</v>
      </c>
      <c r="I77" s="46">
        <v>36852</v>
      </c>
      <c r="J77" s="46">
        <v>715729</v>
      </c>
      <c r="K77" s="46">
        <v>4693943</v>
      </c>
      <c r="L77" s="46">
        <v>0</v>
      </c>
      <c r="M77" s="46">
        <v>673848</v>
      </c>
      <c r="N77" s="46">
        <f t="shared" si="15"/>
        <v>7160504</v>
      </c>
      <c r="O77" s="47">
        <f t="shared" si="14"/>
        <v>46.404873464890962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SUM(D79:D82)</f>
        <v>5395074</v>
      </c>
      <c r="E78" s="32">
        <f t="shared" si="16"/>
        <v>14096011</v>
      </c>
      <c r="F78" s="32">
        <f t="shared" si="16"/>
        <v>2468771</v>
      </c>
      <c r="G78" s="32">
        <f t="shared" si="16"/>
        <v>40891196</v>
      </c>
      <c r="H78" s="32">
        <f t="shared" si="16"/>
        <v>0</v>
      </c>
      <c r="I78" s="32">
        <f t="shared" si="16"/>
        <v>631658</v>
      </c>
      <c r="J78" s="32">
        <f t="shared" si="16"/>
        <v>2000903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65483613</v>
      </c>
      <c r="O78" s="45">
        <f t="shared" si="14"/>
        <v>424.37777777777779</v>
      </c>
      <c r="P78" s="9"/>
    </row>
    <row r="79" spans="1:16">
      <c r="A79" s="12"/>
      <c r="B79" s="25">
        <v>381</v>
      </c>
      <c r="C79" s="20" t="s">
        <v>85</v>
      </c>
      <c r="D79" s="46">
        <v>4937624</v>
      </c>
      <c r="E79" s="46">
        <v>14096011</v>
      </c>
      <c r="F79" s="46">
        <v>2468771</v>
      </c>
      <c r="G79" s="46">
        <v>3119482</v>
      </c>
      <c r="H79" s="46">
        <v>0</v>
      </c>
      <c r="I79" s="46">
        <v>553503</v>
      </c>
      <c r="J79" s="46">
        <v>2000903</v>
      </c>
      <c r="K79" s="46">
        <v>0</v>
      </c>
      <c r="L79" s="46">
        <v>0</v>
      </c>
      <c r="M79" s="46">
        <v>0</v>
      </c>
      <c r="N79" s="46">
        <f t="shared" si="17"/>
        <v>27176294</v>
      </c>
      <c r="O79" s="47">
        <f t="shared" si="14"/>
        <v>176.12063121739413</v>
      </c>
      <c r="P79" s="9"/>
    </row>
    <row r="80" spans="1:16">
      <c r="A80" s="12"/>
      <c r="B80" s="25">
        <v>384</v>
      </c>
      <c r="C80" s="20" t="s">
        <v>86</v>
      </c>
      <c r="D80" s="46">
        <v>437000</v>
      </c>
      <c r="E80" s="46">
        <v>0</v>
      </c>
      <c r="F80" s="46">
        <v>0</v>
      </c>
      <c r="G80" s="46">
        <v>37771714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38208714</v>
      </c>
      <c r="O80" s="47">
        <f t="shared" si="14"/>
        <v>247.61811995722758</v>
      </c>
      <c r="P80" s="9"/>
    </row>
    <row r="81" spans="1:119">
      <c r="A81" s="12"/>
      <c r="B81" s="25">
        <v>388.1</v>
      </c>
      <c r="C81" s="20" t="s">
        <v>87</v>
      </c>
      <c r="D81" s="46">
        <v>20450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20450</v>
      </c>
      <c r="O81" s="47">
        <f t="shared" si="14"/>
        <v>0.1325297300800363</v>
      </c>
      <c r="P81" s="9"/>
    </row>
    <row r="82" spans="1:119" ht="15.75" thickBot="1">
      <c r="A82" s="12"/>
      <c r="B82" s="25">
        <v>389.8</v>
      </c>
      <c r="C82" s="20" t="s">
        <v>89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78155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78155</v>
      </c>
      <c r="O82" s="47">
        <f t="shared" si="14"/>
        <v>0.50649687307605062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8">SUM(D5,D14,D27,D49,D65,D68,D78)</f>
        <v>125497436</v>
      </c>
      <c r="E83" s="15">
        <f t="shared" si="18"/>
        <v>41807850</v>
      </c>
      <c r="F83" s="15">
        <f t="shared" si="18"/>
        <v>2469731</v>
      </c>
      <c r="G83" s="15">
        <f t="shared" si="18"/>
        <v>47280990</v>
      </c>
      <c r="H83" s="15">
        <f t="shared" si="18"/>
        <v>0</v>
      </c>
      <c r="I83" s="15">
        <f t="shared" si="18"/>
        <v>109228847</v>
      </c>
      <c r="J83" s="15">
        <f t="shared" si="18"/>
        <v>19707072</v>
      </c>
      <c r="K83" s="15">
        <f t="shared" si="18"/>
        <v>47267450</v>
      </c>
      <c r="L83" s="15">
        <f t="shared" si="18"/>
        <v>0</v>
      </c>
      <c r="M83" s="15">
        <f t="shared" si="18"/>
        <v>16924810</v>
      </c>
      <c r="N83" s="15">
        <f t="shared" si="17"/>
        <v>410184186</v>
      </c>
      <c r="O83" s="38">
        <f t="shared" si="14"/>
        <v>2658.2689219403128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108</v>
      </c>
      <c r="M85" s="121"/>
      <c r="N85" s="121"/>
      <c r="O85" s="43">
        <v>154305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thickBot="1">
      <c r="A87" s="123" t="s">
        <v>109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91484132</v>
      </c>
      <c r="E5" s="27">
        <f t="shared" si="0"/>
        <v>9317379</v>
      </c>
      <c r="F5" s="27">
        <f t="shared" si="0"/>
        <v>948169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2590048</v>
      </c>
      <c r="L5" s="27">
        <f t="shared" si="0"/>
        <v>0</v>
      </c>
      <c r="M5" s="27">
        <f t="shared" si="0"/>
        <v>0</v>
      </c>
      <c r="N5" s="28">
        <f>SUM(D5:M5)</f>
        <v>104339728</v>
      </c>
      <c r="O5" s="33">
        <f t="shared" ref="O5:O36" si="1">(N5/O$87)</f>
        <v>640.70277307002675</v>
      </c>
      <c r="P5" s="6"/>
    </row>
    <row r="6" spans="1:133">
      <c r="A6" s="12"/>
      <c r="B6" s="25">
        <v>311</v>
      </c>
      <c r="C6" s="20" t="s">
        <v>3</v>
      </c>
      <c r="D6" s="46">
        <v>72633498</v>
      </c>
      <c r="E6" s="46">
        <v>1777720</v>
      </c>
      <c r="F6" s="46">
        <v>948169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75359387</v>
      </c>
      <c r="O6" s="47">
        <f t="shared" si="1"/>
        <v>462.74769115515926</v>
      </c>
      <c r="P6" s="9"/>
    </row>
    <row r="7" spans="1:133">
      <c r="A7" s="12"/>
      <c r="B7" s="25">
        <v>312.10000000000002</v>
      </c>
      <c r="C7" s="20" t="s">
        <v>11</v>
      </c>
      <c r="D7" s="46">
        <v>12520568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12520568</v>
      </c>
      <c r="O7" s="47">
        <f t="shared" si="1"/>
        <v>76.883108589394055</v>
      </c>
      <c r="P7" s="9"/>
    </row>
    <row r="8" spans="1:133">
      <c r="A8" s="12"/>
      <c r="B8" s="25">
        <v>312.41000000000003</v>
      </c>
      <c r="C8" s="20" t="s">
        <v>13</v>
      </c>
      <c r="D8" s="46">
        <v>0</v>
      </c>
      <c r="E8" s="46">
        <v>4320968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4320968</v>
      </c>
      <c r="O8" s="47">
        <f t="shared" si="1"/>
        <v>26.533097536413429</v>
      </c>
      <c r="P8" s="9"/>
    </row>
    <row r="9" spans="1:133">
      <c r="A9" s="12"/>
      <c r="B9" s="25">
        <v>312.42</v>
      </c>
      <c r="C9" s="20" t="s">
        <v>12</v>
      </c>
      <c r="D9" s="46">
        <v>0</v>
      </c>
      <c r="E9" s="46">
        <v>3218691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3218691</v>
      </c>
      <c r="O9" s="47">
        <f t="shared" si="1"/>
        <v>19.764516247881513</v>
      </c>
      <c r="P9" s="9"/>
    </row>
    <row r="10" spans="1:133">
      <c r="A10" s="12"/>
      <c r="B10" s="25">
        <v>312.51</v>
      </c>
      <c r="C10" s="20" t="s">
        <v>97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1542171</v>
      </c>
      <c r="L10" s="46">
        <v>0</v>
      </c>
      <c r="M10" s="46">
        <v>0</v>
      </c>
      <c r="N10" s="46">
        <f>SUM(D10:M10)</f>
        <v>1542171</v>
      </c>
      <c r="O10" s="47">
        <f t="shared" si="1"/>
        <v>9.4697700980030941</v>
      </c>
      <c r="P10" s="9"/>
    </row>
    <row r="11" spans="1:133">
      <c r="A11" s="12"/>
      <c r="B11" s="25">
        <v>312.52</v>
      </c>
      <c r="C11" s="20" t="s">
        <v>98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1047877</v>
      </c>
      <c r="L11" s="46">
        <v>0</v>
      </c>
      <c r="M11" s="46">
        <v>0</v>
      </c>
      <c r="N11" s="46">
        <f>SUM(D11:M11)</f>
        <v>1047877</v>
      </c>
      <c r="O11" s="47">
        <f t="shared" si="1"/>
        <v>6.4345356520030457</v>
      </c>
      <c r="P11" s="9"/>
    </row>
    <row r="12" spans="1:133">
      <c r="A12" s="12"/>
      <c r="B12" s="25">
        <v>314.7</v>
      </c>
      <c r="C12" s="20" t="s">
        <v>14</v>
      </c>
      <c r="D12" s="46">
        <v>1064607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1064607</v>
      </c>
      <c r="O12" s="47">
        <f t="shared" si="1"/>
        <v>6.5372669663252525</v>
      </c>
      <c r="P12" s="9"/>
    </row>
    <row r="13" spans="1:133">
      <c r="A13" s="12"/>
      <c r="B13" s="25">
        <v>315</v>
      </c>
      <c r="C13" s="20" t="s">
        <v>15</v>
      </c>
      <c r="D13" s="46">
        <v>4424139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4424139</v>
      </c>
      <c r="O13" s="47">
        <f t="shared" si="1"/>
        <v>27.166623682853142</v>
      </c>
      <c r="P13" s="9"/>
    </row>
    <row r="14" spans="1:133">
      <c r="A14" s="12"/>
      <c r="B14" s="25">
        <v>316</v>
      </c>
      <c r="C14" s="20" t="s">
        <v>16</v>
      </c>
      <c r="D14" s="46">
        <v>841320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841320</v>
      </c>
      <c r="O14" s="47">
        <f t="shared" si="1"/>
        <v>5.166163141993958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6424604</v>
      </c>
      <c r="E15" s="32">
        <f t="shared" si="3"/>
        <v>2911672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20739414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30075690</v>
      </c>
      <c r="O15" s="45">
        <f t="shared" si="1"/>
        <v>184.68112150910028</v>
      </c>
      <c r="P15" s="10"/>
    </row>
    <row r="16" spans="1:133">
      <c r="A16" s="12"/>
      <c r="B16" s="25">
        <v>322</v>
      </c>
      <c r="C16" s="20" t="s">
        <v>0</v>
      </c>
      <c r="D16" s="46">
        <v>29890</v>
      </c>
      <c r="E16" s="46">
        <v>1289727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1319617</v>
      </c>
      <c r="O16" s="47">
        <f t="shared" si="1"/>
        <v>8.1031672930022349</v>
      </c>
      <c r="P16" s="9"/>
    </row>
    <row r="17" spans="1:16">
      <c r="A17" s="12"/>
      <c r="B17" s="25">
        <v>323.10000000000002</v>
      </c>
      <c r="C17" s="20" t="s">
        <v>18</v>
      </c>
      <c r="D17" s="46">
        <v>5351886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5351886</v>
      </c>
      <c r="O17" s="47">
        <f t="shared" si="1"/>
        <v>32.863495689337554</v>
      </c>
      <c r="P17" s="9"/>
    </row>
    <row r="18" spans="1:16">
      <c r="A18" s="12"/>
      <c r="B18" s="25">
        <v>323.39999999999998</v>
      </c>
      <c r="C18" s="20" t="s">
        <v>19</v>
      </c>
      <c r="D18" s="46">
        <v>27888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27888</v>
      </c>
      <c r="O18" s="47">
        <f t="shared" si="1"/>
        <v>0.1712475130793604</v>
      </c>
      <c r="P18" s="9"/>
    </row>
    <row r="19" spans="1:16">
      <c r="A19" s="12"/>
      <c r="B19" s="25">
        <v>323.7</v>
      </c>
      <c r="C19" s="20" t="s">
        <v>20</v>
      </c>
      <c r="D19" s="46">
        <v>1014940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1014940</v>
      </c>
      <c r="O19" s="47">
        <f t="shared" si="1"/>
        <v>6.2322845282833494</v>
      </c>
      <c r="P19" s="9"/>
    </row>
    <row r="20" spans="1:16">
      <c r="A20" s="12"/>
      <c r="B20" s="25">
        <v>324.02</v>
      </c>
      <c r="C20" s="20" t="s">
        <v>21</v>
      </c>
      <c r="D20" s="46">
        <v>0</v>
      </c>
      <c r="E20" s="46">
        <v>179827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179827</v>
      </c>
      <c r="O20" s="47">
        <f t="shared" si="1"/>
        <v>1.1042357477955445</v>
      </c>
      <c r="P20" s="9"/>
    </row>
    <row r="21" spans="1:16">
      <c r="A21" s="12"/>
      <c r="B21" s="25">
        <v>324.02100000000002</v>
      </c>
      <c r="C21" s="20" t="s">
        <v>22</v>
      </c>
      <c r="D21" s="46">
        <v>0</v>
      </c>
      <c r="E21" s="46">
        <v>69612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69612</v>
      </c>
      <c r="O21" s="47">
        <f t="shared" si="1"/>
        <v>0.42745560386117454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11812849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11812849</v>
      </c>
      <c r="O22" s="47">
        <f t="shared" si="1"/>
        <v>72.537328371773143</v>
      </c>
      <c r="P22" s="9"/>
    </row>
    <row r="23" spans="1:16">
      <c r="A23" s="12"/>
      <c r="B23" s="25">
        <v>324.31</v>
      </c>
      <c r="C23" s="20" t="s">
        <v>24</v>
      </c>
      <c r="D23" s="46">
        <v>0</v>
      </c>
      <c r="E23" s="46">
        <v>305241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305241</v>
      </c>
      <c r="O23" s="47">
        <f t="shared" si="1"/>
        <v>1.8743460319799572</v>
      </c>
      <c r="P23" s="9"/>
    </row>
    <row r="24" spans="1:16">
      <c r="A24" s="12"/>
      <c r="B24" s="25">
        <v>324.32</v>
      </c>
      <c r="C24" s="20" t="s">
        <v>25</v>
      </c>
      <c r="D24" s="46">
        <v>0</v>
      </c>
      <c r="E24" s="46">
        <v>672232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672232</v>
      </c>
      <c r="O24" s="47">
        <f t="shared" si="1"/>
        <v>4.1278707046889203</v>
      </c>
      <c r="P24" s="9"/>
    </row>
    <row r="25" spans="1:16">
      <c r="A25" s="12"/>
      <c r="B25" s="25">
        <v>324.61</v>
      </c>
      <c r="C25" s="20" t="s">
        <v>26</v>
      </c>
      <c r="D25" s="46">
        <v>0</v>
      </c>
      <c r="E25" s="46">
        <v>165020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165020</v>
      </c>
      <c r="O25" s="47">
        <f t="shared" si="1"/>
        <v>1.0133127011028418</v>
      </c>
      <c r="P25" s="9"/>
    </row>
    <row r="26" spans="1:16">
      <c r="A26" s="12"/>
      <c r="B26" s="25">
        <v>325.10000000000002</v>
      </c>
      <c r="C26" s="20" t="s">
        <v>27</v>
      </c>
      <c r="D26" s="46">
        <v>0</v>
      </c>
      <c r="E26" s="46">
        <v>227029</v>
      </c>
      <c r="F26" s="46">
        <v>0</v>
      </c>
      <c r="G26" s="46">
        <v>0</v>
      </c>
      <c r="H26" s="46">
        <v>0</v>
      </c>
      <c r="I26" s="46">
        <v>8926565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9153594</v>
      </c>
      <c r="O26" s="47">
        <f t="shared" si="1"/>
        <v>56.208053938545426</v>
      </c>
      <c r="P26" s="9"/>
    </row>
    <row r="27" spans="1:16">
      <c r="A27" s="12"/>
      <c r="B27" s="25">
        <v>325.2</v>
      </c>
      <c r="C27" s="20" t="s">
        <v>28</v>
      </c>
      <c r="D27" s="46">
        <v>0</v>
      </c>
      <c r="E27" s="46">
        <v>2984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2984</v>
      </c>
      <c r="O27" s="47">
        <f t="shared" si="1"/>
        <v>1.8323385650774938E-2</v>
      </c>
      <c r="P27" s="9"/>
    </row>
    <row r="28" spans="1:16" ht="15.75">
      <c r="A28" s="29" t="s">
        <v>31</v>
      </c>
      <c r="B28" s="30"/>
      <c r="C28" s="31"/>
      <c r="D28" s="32">
        <f t="shared" ref="D28:M28" si="5">SUM(D29:D47)</f>
        <v>4695772</v>
      </c>
      <c r="E28" s="32">
        <f t="shared" si="5"/>
        <v>2167011</v>
      </c>
      <c r="F28" s="32">
        <f t="shared" si="5"/>
        <v>0</v>
      </c>
      <c r="G28" s="32">
        <f t="shared" si="5"/>
        <v>4144544</v>
      </c>
      <c r="H28" s="32">
        <f t="shared" si="5"/>
        <v>0</v>
      </c>
      <c r="I28" s="32">
        <f t="shared" si="5"/>
        <v>3923129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13153263</v>
      </c>
      <c r="N28" s="44">
        <f>SUM(D28:M28)</f>
        <v>28083719</v>
      </c>
      <c r="O28" s="45">
        <f t="shared" si="1"/>
        <v>172.44933436494486</v>
      </c>
      <c r="P28" s="10"/>
    </row>
    <row r="29" spans="1:16">
      <c r="A29" s="12"/>
      <c r="B29" s="25">
        <v>331.1</v>
      </c>
      <c r="C29" s="20" t="s">
        <v>29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366807</v>
      </c>
      <c r="N29" s="46">
        <f>SUM(D29:M29)</f>
        <v>366807</v>
      </c>
      <c r="O29" s="47">
        <f t="shared" si="1"/>
        <v>2.2523948124677622</v>
      </c>
      <c r="P29" s="9"/>
    </row>
    <row r="30" spans="1:16">
      <c r="A30" s="12"/>
      <c r="B30" s="25">
        <v>331.2</v>
      </c>
      <c r="C30" s="20" t="s">
        <v>30</v>
      </c>
      <c r="D30" s="46">
        <v>705421</v>
      </c>
      <c r="E30" s="46">
        <v>0</v>
      </c>
      <c r="F30" s="46">
        <v>0</v>
      </c>
      <c r="G30" s="46">
        <v>3041622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2" si="6">SUM(D30:M30)</f>
        <v>3747043</v>
      </c>
      <c r="O30" s="47">
        <f t="shared" si="1"/>
        <v>23.008885368309876</v>
      </c>
      <c r="P30" s="9"/>
    </row>
    <row r="31" spans="1:16">
      <c r="A31" s="12"/>
      <c r="B31" s="25">
        <v>331.49</v>
      </c>
      <c r="C31" s="20" t="s">
        <v>35</v>
      </c>
      <c r="D31" s="46">
        <v>291736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291736</v>
      </c>
      <c r="O31" s="47">
        <f t="shared" si="1"/>
        <v>1.7914179746027068</v>
      </c>
      <c r="P31" s="9"/>
    </row>
    <row r="32" spans="1:16">
      <c r="A32" s="12"/>
      <c r="B32" s="25">
        <v>331.5</v>
      </c>
      <c r="C32" s="20" t="s">
        <v>32</v>
      </c>
      <c r="D32" s="46">
        <v>242980</v>
      </c>
      <c r="E32" s="46">
        <v>595638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838618</v>
      </c>
      <c r="O32" s="47">
        <f t="shared" si="1"/>
        <v>5.1495713899737181</v>
      </c>
      <c r="P32" s="9"/>
    </row>
    <row r="33" spans="1:16">
      <c r="A33" s="12"/>
      <c r="B33" s="25">
        <v>331.69</v>
      </c>
      <c r="C33" s="20" t="s">
        <v>36</v>
      </c>
      <c r="D33" s="46">
        <v>0</v>
      </c>
      <c r="E33" s="46">
        <v>191489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191489</v>
      </c>
      <c r="O33" s="47">
        <f t="shared" si="1"/>
        <v>1.1758467811264215</v>
      </c>
      <c r="P33" s="9"/>
    </row>
    <row r="34" spans="1:16">
      <c r="A34" s="12"/>
      <c r="B34" s="25">
        <v>331.7</v>
      </c>
      <c r="C34" s="20" t="s">
        <v>33</v>
      </c>
      <c r="D34" s="46">
        <v>0</v>
      </c>
      <c r="E34" s="46">
        <v>10000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10000</v>
      </c>
      <c r="O34" s="47">
        <f t="shared" si="1"/>
        <v>6.1405447891336923E-2</v>
      </c>
      <c r="P34" s="9"/>
    </row>
    <row r="35" spans="1:16">
      <c r="A35" s="12"/>
      <c r="B35" s="25">
        <v>334.1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12786456</v>
      </c>
      <c r="N35" s="46">
        <f t="shared" si="6"/>
        <v>12786456</v>
      </c>
      <c r="O35" s="47">
        <f t="shared" si="1"/>
        <v>78.515805762287229</v>
      </c>
      <c r="P35" s="9"/>
    </row>
    <row r="36" spans="1:16">
      <c r="A36" s="12"/>
      <c r="B36" s="25">
        <v>334.39</v>
      </c>
      <c r="C36" s="20" t="s">
        <v>37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172629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172629</v>
      </c>
      <c r="O36" s="47">
        <f t="shared" si="1"/>
        <v>1.0600361064033601</v>
      </c>
      <c r="P36" s="9"/>
    </row>
    <row r="37" spans="1:16">
      <c r="A37" s="12"/>
      <c r="B37" s="25">
        <v>334.5</v>
      </c>
      <c r="C37" s="20" t="s">
        <v>38</v>
      </c>
      <c r="D37" s="46">
        <v>29148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29148</v>
      </c>
      <c r="O37" s="47">
        <f t="shared" ref="O37:O68" si="7">(N37/O$87)</f>
        <v>0.17898459951366885</v>
      </c>
      <c r="P37" s="9"/>
    </row>
    <row r="38" spans="1:16">
      <c r="A38" s="12"/>
      <c r="B38" s="25">
        <v>334.69</v>
      </c>
      <c r="C38" s="20" t="s">
        <v>39</v>
      </c>
      <c r="D38" s="46">
        <v>0</v>
      </c>
      <c r="E38" s="46">
        <v>158316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158316</v>
      </c>
      <c r="O38" s="47">
        <f t="shared" si="7"/>
        <v>0.97214648883648958</v>
      </c>
      <c r="P38" s="9"/>
    </row>
    <row r="39" spans="1:16">
      <c r="A39" s="12"/>
      <c r="B39" s="25">
        <v>335.15</v>
      </c>
      <c r="C39" s="20" t="s">
        <v>40</v>
      </c>
      <c r="D39" s="46">
        <v>73592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73592</v>
      </c>
      <c r="O39" s="47">
        <f t="shared" si="7"/>
        <v>0.45189497212192664</v>
      </c>
      <c r="P39" s="9"/>
    </row>
    <row r="40" spans="1:16">
      <c r="A40" s="12"/>
      <c r="B40" s="25">
        <v>335.19</v>
      </c>
      <c r="C40" s="20" t="s">
        <v>55</v>
      </c>
      <c r="D40" s="46">
        <v>2590048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2590048</v>
      </c>
      <c r="O40" s="47">
        <f t="shared" si="7"/>
        <v>15.90430575000614</v>
      </c>
      <c r="P40" s="9"/>
    </row>
    <row r="41" spans="1:16">
      <c r="A41" s="12"/>
      <c r="B41" s="25">
        <v>335.21</v>
      </c>
      <c r="C41" s="20" t="s">
        <v>41</v>
      </c>
      <c r="D41" s="46">
        <v>30624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30624</v>
      </c>
      <c r="O41" s="47">
        <f t="shared" si="7"/>
        <v>0.18804804362243019</v>
      </c>
      <c r="P41" s="9"/>
    </row>
    <row r="42" spans="1:16">
      <c r="A42" s="12"/>
      <c r="B42" s="25">
        <v>335.5</v>
      </c>
      <c r="C42" s="20" t="s">
        <v>42</v>
      </c>
      <c r="D42" s="46">
        <v>0</v>
      </c>
      <c r="E42" s="46">
        <v>1211568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1211568</v>
      </c>
      <c r="O42" s="47">
        <f t="shared" si="7"/>
        <v>7.439687569081129</v>
      </c>
      <c r="P42" s="9"/>
    </row>
    <row r="43" spans="1:16">
      <c r="A43" s="12"/>
      <c r="B43" s="25">
        <v>337.2</v>
      </c>
      <c r="C43" s="20" t="s">
        <v>43</v>
      </c>
      <c r="D43" s="46">
        <v>184524</v>
      </c>
      <c r="E43" s="46">
        <v>0</v>
      </c>
      <c r="F43" s="46">
        <v>0</v>
      </c>
      <c r="G43" s="46">
        <v>1013874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8">SUM(D43:M43)</f>
        <v>1198398</v>
      </c>
      <c r="O43" s="47">
        <f t="shared" si="7"/>
        <v>7.3588165942082382</v>
      </c>
      <c r="P43" s="9"/>
    </row>
    <row r="44" spans="1:16">
      <c r="A44" s="12"/>
      <c r="B44" s="25">
        <v>337.3</v>
      </c>
      <c r="C44" s="20" t="s">
        <v>44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3750500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3750500</v>
      </c>
      <c r="O44" s="47">
        <f t="shared" si="7"/>
        <v>23.030113231645913</v>
      </c>
      <c r="P44" s="9"/>
    </row>
    <row r="45" spans="1:16">
      <c r="A45" s="12"/>
      <c r="B45" s="25">
        <v>337.4</v>
      </c>
      <c r="C45" s="20" t="s">
        <v>45</v>
      </c>
      <c r="D45" s="46">
        <v>77248</v>
      </c>
      <c r="E45" s="46">
        <v>0</v>
      </c>
      <c r="F45" s="46">
        <v>0</v>
      </c>
      <c r="G45" s="46">
        <v>89048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166296</v>
      </c>
      <c r="O45" s="47">
        <f t="shared" si="7"/>
        <v>1.0211480362537764</v>
      </c>
      <c r="P45" s="9"/>
    </row>
    <row r="46" spans="1:16">
      <c r="A46" s="12"/>
      <c r="B46" s="25">
        <v>337.7</v>
      </c>
      <c r="C46" s="20" t="s">
        <v>46</v>
      </c>
      <c r="D46" s="46">
        <v>40947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40947</v>
      </c>
      <c r="O46" s="47">
        <f t="shared" si="7"/>
        <v>0.25143688748065729</v>
      </c>
      <c r="P46" s="9"/>
    </row>
    <row r="47" spans="1:16">
      <c r="A47" s="12"/>
      <c r="B47" s="25">
        <v>338</v>
      </c>
      <c r="C47" s="20" t="s">
        <v>47</v>
      </c>
      <c r="D47" s="46">
        <v>429504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429504</v>
      </c>
      <c r="O47" s="47">
        <f t="shared" si="7"/>
        <v>2.6373885491120772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SUM(D49:D65)</f>
        <v>6407940</v>
      </c>
      <c r="E48" s="32">
        <f t="shared" si="9"/>
        <v>7689200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66083573</v>
      </c>
      <c r="J48" s="32">
        <f t="shared" si="9"/>
        <v>5387167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85567880</v>
      </c>
      <c r="O48" s="45">
        <f t="shared" si="7"/>
        <v>525.43339965121709</v>
      </c>
      <c r="P48" s="10"/>
    </row>
    <row r="49" spans="1:16">
      <c r="A49" s="12"/>
      <c r="B49" s="25">
        <v>341.2</v>
      </c>
      <c r="C49" s="20" t="s">
        <v>56</v>
      </c>
      <c r="D49" s="46">
        <v>3980098</v>
      </c>
      <c r="E49" s="46">
        <v>0</v>
      </c>
      <c r="F49" s="46">
        <v>0</v>
      </c>
      <c r="G49" s="46">
        <v>0</v>
      </c>
      <c r="H49" s="46">
        <v>0</v>
      </c>
      <c r="I49" s="46">
        <v>429202</v>
      </c>
      <c r="J49" s="46">
        <v>5387167</v>
      </c>
      <c r="K49" s="46">
        <v>0</v>
      </c>
      <c r="L49" s="46">
        <v>0</v>
      </c>
      <c r="M49" s="46">
        <v>0</v>
      </c>
      <c r="N49" s="46">
        <f t="shared" si="8"/>
        <v>9796467</v>
      </c>
      <c r="O49" s="47">
        <f t="shared" si="7"/>
        <v>60.15564438877017</v>
      </c>
      <c r="P49" s="9"/>
    </row>
    <row r="50" spans="1:16">
      <c r="A50" s="12"/>
      <c r="B50" s="25">
        <v>341.3</v>
      </c>
      <c r="C50" s="20" t="s">
        <v>57</v>
      </c>
      <c r="D50" s="46">
        <v>13698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3" si="10">SUM(D50:M50)</f>
        <v>13698</v>
      </c>
      <c r="O50" s="47">
        <f t="shared" si="7"/>
        <v>8.4113182521553309E-2</v>
      </c>
      <c r="P50" s="9"/>
    </row>
    <row r="51" spans="1:16">
      <c r="A51" s="12"/>
      <c r="B51" s="25">
        <v>341.9</v>
      </c>
      <c r="C51" s="20" t="s">
        <v>58</v>
      </c>
      <c r="D51" s="46">
        <v>695353</v>
      </c>
      <c r="E51" s="46">
        <v>0</v>
      </c>
      <c r="F51" s="46">
        <v>0</v>
      </c>
      <c r="G51" s="46">
        <v>0</v>
      </c>
      <c r="H51" s="46">
        <v>0</v>
      </c>
      <c r="I51" s="46">
        <v>109944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805297</v>
      </c>
      <c r="O51" s="47">
        <f t="shared" si="7"/>
        <v>4.9449622970549951</v>
      </c>
      <c r="P51" s="9"/>
    </row>
    <row r="52" spans="1:16">
      <c r="A52" s="12"/>
      <c r="B52" s="25">
        <v>342.1</v>
      </c>
      <c r="C52" s="20" t="s">
        <v>59</v>
      </c>
      <c r="D52" s="46">
        <v>534866</v>
      </c>
      <c r="E52" s="46">
        <v>136599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671465</v>
      </c>
      <c r="O52" s="47">
        <f t="shared" si="7"/>
        <v>4.1231609068356541</v>
      </c>
      <c r="P52" s="9"/>
    </row>
    <row r="53" spans="1:16">
      <c r="A53" s="12"/>
      <c r="B53" s="25">
        <v>342.2</v>
      </c>
      <c r="C53" s="20" t="s">
        <v>60</v>
      </c>
      <c r="D53" s="46">
        <v>242902</v>
      </c>
      <c r="E53" s="46">
        <v>0</v>
      </c>
      <c r="F53" s="46">
        <v>0</v>
      </c>
      <c r="G53" s="46">
        <v>0</v>
      </c>
      <c r="H53" s="46">
        <v>0</v>
      </c>
      <c r="I53" s="46">
        <v>25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242927</v>
      </c>
      <c r="O53" s="47">
        <f t="shared" si="7"/>
        <v>1.4917041239898803</v>
      </c>
      <c r="P53" s="9"/>
    </row>
    <row r="54" spans="1:16">
      <c r="A54" s="12"/>
      <c r="B54" s="25">
        <v>343.5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26474760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26474760</v>
      </c>
      <c r="O54" s="47">
        <f t="shared" si="7"/>
        <v>162.56944956156511</v>
      </c>
      <c r="P54" s="9"/>
    </row>
    <row r="55" spans="1:16">
      <c r="A55" s="12"/>
      <c r="B55" s="25">
        <v>343.6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18164929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18164929</v>
      </c>
      <c r="O55" s="47">
        <f t="shared" si="7"/>
        <v>111.54256011593348</v>
      </c>
      <c r="P55" s="9"/>
    </row>
    <row r="56" spans="1:16">
      <c r="A56" s="12"/>
      <c r="B56" s="25">
        <v>343.7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5490534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5490534</v>
      </c>
      <c r="O56" s="47">
        <f t="shared" si="7"/>
        <v>33.71486994326137</v>
      </c>
      <c r="P56" s="9"/>
    </row>
    <row r="57" spans="1:16">
      <c r="A57" s="12"/>
      <c r="B57" s="25">
        <v>343.9</v>
      </c>
      <c r="C57" s="20" t="s">
        <v>64</v>
      </c>
      <c r="D57" s="46">
        <v>856397</v>
      </c>
      <c r="E57" s="46">
        <v>2333391</v>
      </c>
      <c r="F57" s="46">
        <v>0</v>
      </c>
      <c r="G57" s="46">
        <v>0</v>
      </c>
      <c r="H57" s="46">
        <v>0</v>
      </c>
      <c r="I57" s="46">
        <v>12989634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16179422</v>
      </c>
      <c r="O57" s="47">
        <f t="shared" si="7"/>
        <v>99.350465453295016</v>
      </c>
      <c r="P57" s="9"/>
    </row>
    <row r="58" spans="1:16">
      <c r="A58" s="12"/>
      <c r="B58" s="25">
        <v>344.9</v>
      </c>
      <c r="C58" s="20" t="s">
        <v>65</v>
      </c>
      <c r="D58" s="46">
        <v>2691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2691</v>
      </c>
      <c r="O58" s="47">
        <f t="shared" si="7"/>
        <v>1.6524206027558764E-2</v>
      </c>
      <c r="P58" s="9"/>
    </row>
    <row r="59" spans="1:16">
      <c r="A59" s="12"/>
      <c r="B59" s="25">
        <v>345.9</v>
      </c>
      <c r="C59" s="20" t="s">
        <v>66</v>
      </c>
      <c r="D59" s="46">
        <v>0</v>
      </c>
      <c r="E59" s="46">
        <v>34547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34547</v>
      </c>
      <c r="O59" s="47">
        <f t="shared" si="7"/>
        <v>0.21213740083020166</v>
      </c>
      <c r="P59" s="9"/>
    </row>
    <row r="60" spans="1:16">
      <c r="A60" s="12"/>
      <c r="B60" s="25">
        <v>347.2</v>
      </c>
      <c r="C60" s="20" t="s">
        <v>67</v>
      </c>
      <c r="D60" s="46">
        <v>20785</v>
      </c>
      <c r="E60" s="46">
        <v>385909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406694</v>
      </c>
      <c r="O60" s="47">
        <f t="shared" si="7"/>
        <v>2.4973227224719379</v>
      </c>
      <c r="P60" s="9"/>
    </row>
    <row r="61" spans="1:16">
      <c r="A61" s="12"/>
      <c r="B61" s="25">
        <v>347.3</v>
      </c>
      <c r="C61" s="20" t="s">
        <v>68</v>
      </c>
      <c r="D61" s="46">
        <v>0</v>
      </c>
      <c r="E61" s="46">
        <v>145408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145408</v>
      </c>
      <c r="O61" s="47">
        <f t="shared" si="7"/>
        <v>0.89288433669835188</v>
      </c>
      <c r="P61" s="9"/>
    </row>
    <row r="62" spans="1:16">
      <c r="A62" s="12"/>
      <c r="B62" s="25">
        <v>347.4</v>
      </c>
      <c r="C62" s="20" t="s">
        <v>69</v>
      </c>
      <c r="D62" s="46">
        <v>0</v>
      </c>
      <c r="E62" s="46">
        <v>274966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274966</v>
      </c>
      <c r="O62" s="47">
        <f t="shared" si="7"/>
        <v>1.6884410384889348</v>
      </c>
      <c r="P62" s="9"/>
    </row>
    <row r="63" spans="1:16">
      <c r="A63" s="12"/>
      <c r="B63" s="25">
        <v>347.5</v>
      </c>
      <c r="C63" s="20" t="s">
        <v>70</v>
      </c>
      <c r="D63" s="46">
        <v>0</v>
      </c>
      <c r="E63" s="46">
        <v>3185540</v>
      </c>
      <c r="F63" s="46">
        <v>0</v>
      </c>
      <c r="G63" s="46">
        <v>0</v>
      </c>
      <c r="H63" s="46">
        <v>0</v>
      </c>
      <c r="I63" s="46">
        <v>2424545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5610085</v>
      </c>
      <c r="O63" s="47">
        <f t="shared" si="7"/>
        <v>34.44897821334709</v>
      </c>
      <c r="P63" s="9"/>
    </row>
    <row r="64" spans="1:16">
      <c r="A64" s="12"/>
      <c r="B64" s="25">
        <v>347.9</v>
      </c>
      <c r="C64" s="20" t="s">
        <v>71</v>
      </c>
      <c r="D64" s="46">
        <v>0</v>
      </c>
      <c r="E64" s="46">
        <v>1192840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1">SUM(D64:M64)</f>
        <v>1192840</v>
      </c>
      <c r="O64" s="47">
        <f t="shared" si="7"/>
        <v>7.3246874462702332</v>
      </c>
      <c r="P64" s="9"/>
    </row>
    <row r="65" spans="1:16">
      <c r="A65" s="12"/>
      <c r="B65" s="25">
        <v>349</v>
      </c>
      <c r="C65" s="20" t="s">
        <v>1</v>
      </c>
      <c r="D65" s="46">
        <v>61150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61150</v>
      </c>
      <c r="O65" s="47">
        <f t="shared" si="7"/>
        <v>0.37549431385552529</v>
      </c>
      <c r="P65" s="9"/>
    </row>
    <row r="66" spans="1:16" ht="15.75">
      <c r="A66" s="29" t="s">
        <v>53</v>
      </c>
      <c r="B66" s="30"/>
      <c r="C66" s="31"/>
      <c r="D66" s="32">
        <f t="shared" ref="D66:M66" si="12">SUM(D67:D68)</f>
        <v>1696917</v>
      </c>
      <c r="E66" s="32">
        <f t="shared" si="12"/>
        <v>118509</v>
      </c>
      <c r="F66" s="32">
        <f t="shared" si="12"/>
        <v>4475</v>
      </c>
      <c r="G66" s="32">
        <f t="shared" si="12"/>
        <v>0</v>
      </c>
      <c r="H66" s="32">
        <f t="shared" si="12"/>
        <v>0</v>
      </c>
      <c r="I66" s="32">
        <f t="shared" si="12"/>
        <v>0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si="11"/>
        <v>1819901</v>
      </c>
      <c r="O66" s="45">
        <f t="shared" si="7"/>
        <v>11.175183602289195</v>
      </c>
      <c r="P66" s="10"/>
    </row>
    <row r="67" spans="1:16">
      <c r="A67" s="13"/>
      <c r="B67" s="39">
        <v>354</v>
      </c>
      <c r="C67" s="21" t="s">
        <v>74</v>
      </c>
      <c r="D67" s="46">
        <v>1340616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1340616</v>
      </c>
      <c r="O67" s="47">
        <f t="shared" si="7"/>
        <v>8.2321125930292531</v>
      </c>
      <c r="P67" s="9"/>
    </row>
    <row r="68" spans="1:16">
      <c r="A68" s="13"/>
      <c r="B68" s="39">
        <v>359</v>
      </c>
      <c r="C68" s="21" t="s">
        <v>75</v>
      </c>
      <c r="D68" s="46">
        <v>356301</v>
      </c>
      <c r="E68" s="46">
        <v>118509</v>
      </c>
      <c r="F68" s="46">
        <v>4475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479285</v>
      </c>
      <c r="O68" s="47">
        <f t="shared" si="7"/>
        <v>2.9430710092599415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SUM(D70:D78)</f>
        <v>1561460</v>
      </c>
      <c r="E69" s="32">
        <f t="shared" si="13"/>
        <v>655983</v>
      </c>
      <c r="F69" s="32">
        <f t="shared" si="13"/>
        <v>4644</v>
      </c>
      <c r="G69" s="32">
        <f t="shared" si="13"/>
        <v>2449866</v>
      </c>
      <c r="H69" s="32">
        <f t="shared" si="13"/>
        <v>0</v>
      </c>
      <c r="I69" s="32">
        <f t="shared" si="13"/>
        <v>15841059</v>
      </c>
      <c r="J69" s="32">
        <f t="shared" si="13"/>
        <v>6123378</v>
      </c>
      <c r="K69" s="32">
        <f t="shared" si="13"/>
        <v>15226761</v>
      </c>
      <c r="L69" s="32">
        <f t="shared" si="13"/>
        <v>0</v>
      </c>
      <c r="M69" s="32">
        <f t="shared" si="13"/>
        <v>397271</v>
      </c>
      <c r="N69" s="32">
        <f t="shared" si="11"/>
        <v>42260422</v>
      </c>
      <c r="O69" s="45">
        <f t="shared" ref="O69:O85" si="14">(N69/O$87)</f>
        <v>259.50201409869084</v>
      </c>
      <c r="P69" s="10"/>
    </row>
    <row r="70" spans="1:16">
      <c r="A70" s="12"/>
      <c r="B70" s="25">
        <v>361.1</v>
      </c>
      <c r="C70" s="20" t="s">
        <v>76</v>
      </c>
      <c r="D70" s="46">
        <v>677143</v>
      </c>
      <c r="E70" s="46">
        <v>237781</v>
      </c>
      <c r="F70" s="46">
        <v>4631</v>
      </c>
      <c r="G70" s="46">
        <v>868592</v>
      </c>
      <c r="H70" s="46">
        <v>0</v>
      </c>
      <c r="I70" s="46">
        <v>13347952</v>
      </c>
      <c r="J70" s="46">
        <v>5985953</v>
      </c>
      <c r="K70" s="46">
        <v>4641641</v>
      </c>
      <c r="L70" s="46">
        <v>0</v>
      </c>
      <c r="M70" s="46">
        <v>0</v>
      </c>
      <c r="N70" s="46">
        <f t="shared" si="11"/>
        <v>25763693</v>
      </c>
      <c r="O70" s="47">
        <f t="shared" si="14"/>
        <v>158.20311079999018</v>
      </c>
      <c r="P70" s="9"/>
    </row>
    <row r="71" spans="1:16">
      <c r="A71" s="12"/>
      <c r="B71" s="25">
        <v>361.3</v>
      </c>
      <c r="C71" s="20" t="s">
        <v>77</v>
      </c>
      <c r="D71" s="46">
        <v>105406</v>
      </c>
      <c r="E71" s="46">
        <v>80979</v>
      </c>
      <c r="F71" s="46">
        <v>0</v>
      </c>
      <c r="G71" s="46">
        <v>158754</v>
      </c>
      <c r="H71" s="46">
        <v>0</v>
      </c>
      <c r="I71" s="46">
        <v>260269</v>
      </c>
      <c r="J71" s="46">
        <v>49394</v>
      </c>
      <c r="K71" s="46">
        <v>-8739797</v>
      </c>
      <c r="L71" s="46">
        <v>0</v>
      </c>
      <c r="M71" s="46">
        <v>0</v>
      </c>
      <c r="N71" s="46">
        <f t="shared" ref="N71:N78" si="15">SUM(D71:M71)</f>
        <v>-8084995</v>
      </c>
      <c r="O71" s="47">
        <f t="shared" si="14"/>
        <v>-49.646273917421951</v>
      </c>
      <c r="P71" s="9"/>
    </row>
    <row r="72" spans="1:16">
      <c r="A72" s="12"/>
      <c r="B72" s="25">
        <v>361.4</v>
      </c>
      <c r="C72" s="20" t="s">
        <v>78</v>
      </c>
      <c r="D72" s="46">
        <v>208134</v>
      </c>
      <c r="E72" s="46">
        <v>9268</v>
      </c>
      <c r="F72" s="46">
        <v>0</v>
      </c>
      <c r="G72" s="46">
        <v>325788</v>
      </c>
      <c r="H72" s="46">
        <v>0</v>
      </c>
      <c r="I72" s="46">
        <v>325948</v>
      </c>
      <c r="J72" s="46">
        <v>88031</v>
      </c>
      <c r="K72" s="46">
        <v>0</v>
      </c>
      <c r="L72" s="46">
        <v>0</v>
      </c>
      <c r="M72" s="46">
        <v>0</v>
      </c>
      <c r="N72" s="46">
        <f t="shared" si="15"/>
        <v>957169</v>
      </c>
      <c r="O72" s="47">
        <f t="shared" si="14"/>
        <v>5.8775391152703067</v>
      </c>
      <c r="P72" s="9"/>
    </row>
    <row r="73" spans="1:16">
      <c r="A73" s="12"/>
      <c r="B73" s="25">
        <v>362</v>
      </c>
      <c r="C73" s="20" t="s">
        <v>79</v>
      </c>
      <c r="D73" s="46">
        <v>275158</v>
      </c>
      <c r="E73" s="46">
        <v>234053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509211</v>
      </c>
      <c r="O73" s="47">
        <f t="shared" si="14"/>
        <v>3.1268329526195564</v>
      </c>
      <c r="P73" s="9"/>
    </row>
    <row r="74" spans="1:16">
      <c r="A74" s="12"/>
      <c r="B74" s="25">
        <v>364</v>
      </c>
      <c r="C74" s="20" t="s">
        <v>80</v>
      </c>
      <c r="D74" s="46">
        <v>56893</v>
      </c>
      <c r="E74" s="46">
        <v>1563</v>
      </c>
      <c r="F74" s="46">
        <v>0</v>
      </c>
      <c r="G74" s="46">
        <v>0</v>
      </c>
      <c r="H74" s="46">
        <v>0</v>
      </c>
      <c r="I74" s="46">
        <v>10263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68719</v>
      </c>
      <c r="O74" s="47">
        <f t="shared" si="14"/>
        <v>0.42197209736447816</v>
      </c>
      <c r="P74" s="9"/>
    </row>
    <row r="75" spans="1:16">
      <c r="A75" s="12"/>
      <c r="B75" s="25">
        <v>365</v>
      </c>
      <c r="C75" s="20" t="s">
        <v>81</v>
      </c>
      <c r="D75" s="46">
        <v>7679</v>
      </c>
      <c r="E75" s="46">
        <v>0</v>
      </c>
      <c r="F75" s="46">
        <v>0</v>
      </c>
      <c r="G75" s="46">
        <v>0</v>
      </c>
      <c r="H75" s="46">
        <v>0</v>
      </c>
      <c r="I75" s="46">
        <v>-7646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33</v>
      </c>
      <c r="O75" s="47">
        <f t="shared" si="14"/>
        <v>2.0263797804141183E-4</v>
      </c>
      <c r="P75" s="9"/>
    </row>
    <row r="76" spans="1:16">
      <c r="A76" s="12"/>
      <c r="B76" s="25">
        <v>366</v>
      </c>
      <c r="C76" s="20" t="s">
        <v>82</v>
      </c>
      <c r="D76" s="46">
        <v>16254</v>
      </c>
      <c r="E76" s="46">
        <v>44872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61126</v>
      </c>
      <c r="O76" s="47">
        <f t="shared" si="14"/>
        <v>0.37534694078058606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19324917</v>
      </c>
      <c r="L77" s="46">
        <v>0</v>
      </c>
      <c r="M77" s="46">
        <v>0</v>
      </c>
      <c r="N77" s="46">
        <f t="shared" si="15"/>
        <v>19324917</v>
      </c>
      <c r="O77" s="47">
        <f t="shared" si="14"/>
        <v>118.6655183847911</v>
      </c>
      <c r="P77" s="9"/>
    </row>
    <row r="78" spans="1:16">
      <c r="A78" s="12"/>
      <c r="B78" s="25">
        <v>369.9</v>
      </c>
      <c r="C78" s="20" t="s">
        <v>84</v>
      </c>
      <c r="D78" s="46">
        <v>214793</v>
      </c>
      <c r="E78" s="46">
        <v>47467</v>
      </c>
      <c r="F78" s="46">
        <v>13</v>
      </c>
      <c r="G78" s="46">
        <v>1096732</v>
      </c>
      <c r="H78" s="46">
        <v>0</v>
      </c>
      <c r="I78" s="46">
        <v>1904273</v>
      </c>
      <c r="J78" s="46">
        <v>0</v>
      </c>
      <c r="K78" s="46">
        <v>0</v>
      </c>
      <c r="L78" s="46">
        <v>0</v>
      </c>
      <c r="M78" s="46">
        <v>397271</v>
      </c>
      <c r="N78" s="46">
        <f t="shared" si="15"/>
        <v>3660549</v>
      </c>
      <c r="O78" s="47">
        <f t="shared" si="14"/>
        <v>22.477765087318549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SUM(D80:D84)</f>
        <v>7564524</v>
      </c>
      <c r="E79" s="32">
        <f t="shared" si="16"/>
        <v>8861479</v>
      </c>
      <c r="F79" s="32">
        <f t="shared" si="16"/>
        <v>4592093</v>
      </c>
      <c r="G79" s="32">
        <f t="shared" si="16"/>
        <v>40009501</v>
      </c>
      <c r="H79" s="32">
        <f t="shared" si="16"/>
        <v>0</v>
      </c>
      <c r="I79" s="32">
        <f t="shared" si="16"/>
        <v>2004477</v>
      </c>
      <c r="J79" s="32">
        <f t="shared" si="16"/>
        <v>2006099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5" si="17">SUM(D79:M79)</f>
        <v>65038173</v>
      </c>
      <c r="O79" s="45">
        <f t="shared" si="14"/>
        <v>399.36981430992557</v>
      </c>
      <c r="P79" s="9"/>
    </row>
    <row r="80" spans="1:16">
      <c r="A80" s="12"/>
      <c r="B80" s="25">
        <v>381</v>
      </c>
      <c r="C80" s="20" t="s">
        <v>85</v>
      </c>
      <c r="D80" s="46">
        <v>7546624</v>
      </c>
      <c r="E80" s="46">
        <v>8861479</v>
      </c>
      <c r="F80" s="46">
        <v>4592093</v>
      </c>
      <c r="G80" s="46">
        <v>5423791</v>
      </c>
      <c r="H80" s="46">
        <v>0</v>
      </c>
      <c r="I80" s="46">
        <v>875558</v>
      </c>
      <c r="J80" s="46">
        <v>2006099</v>
      </c>
      <c r="K80" s="46">
        <v>0</v>
      </c>
      <c r="L80" s="46">
        <v>0</v>
      </c>
      <c r="M80" s="46">
        <v>0</v>
      </c>
      <c r="N80" s="46">
        <f t="shared" si="17"/>
        <v>29305644</v>
      </c>
      <c r="O80" s="47">
        <f t="shared" si="14"/>
        <v>179.95261955640706</v>
      </c>
      <c r="P80" s="9"/>
    </row>
    <row r="81" spans="1:119">
      <c r="A81" s="12"/>
      <c r="B81" s="25">
        <v>384</v>
      </c>
      <c r="C81" s="20" t="s">
        <v>86</v>
      </c>
      <c r="D81" s="46">
        <v>0</v>
      </c>
      <c r="E81" s="46">
        <v>0</v>
      </c>
      <c r="F81" s="46">
        <v>0</v>
      </c>
      <c r="G81" s="46">
        <v>34585710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34585710</v>
      </c>
      <c r="O81" s="47">
        <f t="shared" si="14"/>
        <v>212.37510131898901</v>
      </c>
      <c r="P81" s="9"/>
    </row>
    <row r="82" spans="1:119">
      <c r="A82" s="12"/>
      <c r="B82" s="25">
        <v>388.1</v>
      </c>
      <c r="C82" s="20" t="s">
        <v>87</v>
      </c>
      <c r="D82" s="46">
        <v>17900</v>
      </c>
      <c r="E82" s="46">
        <v>0</v>
      </c>
      <c r="F82" s="46">
        <v>0</v>
      </c>
      <c r="G82" s="46">
        <v>0</v>
      </c>
      <c r="H82" s="46">
        <v>0</v>
      </c>
      <c r="I82" s="46">
        <v>1000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18900</v>
      </c>
      <c r="O82" s="47">
        <f t="shared" si="14"/>
        <v>0.11605629651462677</v>
      </c>
      <c r="P82" s="9"/>
    </row>
    <row r="83" spans="1:119">
      <c r="A83" s="12"/>
      <c r="B83" s="25">
        <v>389.4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493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493</v>
      </c>
      <c r="O83" s="47">
        <f t="shared" si="14"/>
        <v>3.0272885810429103E-3</v>
      </c>
      <c r="P83" s="9"/>
    </row>
    <row r="84" spans="1:119" ht="15.75" thickBot="1">
      <c r="A84" s="12"/>
      <c r="B84" s="25">
        <v>389.8</v>
      </c>
      <c r="C84" s="20" t="s">
        <v>89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1127426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1127426</v>
      </c>
      <c r="O84" s="47">
        <f t="shared" si="14"/>
        <v>6.9230098494338419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8">SUM(D5,D15,D28,D48,D66,D69,D79)</f>
        <v>119835349</v>
      </c>
      <c r="E85" s="15">
        <f t="shared" si="18"/>
        <v>31721233</v>
      </c>
      <c r="F85" s="15">
        <f t="shared" si="18"/>
        <v>5549381</v>
      </c>
      <c r="G85" s="15">
        <f t="shared" si="18"/>
        <v>46603911</v>
      </c>
      <c r="H85" s="15">
        <f t="shared" si="18"/>
        <v>0</v>
      </c>
      <c r="I85" s="15">
        <f t="shared" si="18"/>
        <v>108591652</v>
      </c>
      <c r="J85" s="15">
        <f t="shared" si="18"/>
        <v>13516644</v>
      </c>
      <c r="K85" s="15">
        <f t="shared" si="18"/>
        <v>17816809</v>
      </c>
      <c r="L85" s="15">
        <f t="shared" si="18"/>
        <v>0</v>
      </c>
      <c r="M85" s="15">
        <f t="shared" si="18"/>
        <v>13550534</v>
      </c>
      <c r="N85" s="15">
        <f t="shared" si="17"/>
        <v>357185513</v>
      </c>
      <c r="O85" s="38">
        <f t="shared" si="14"/>
        <v>2193.3136406061944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96</v>
      </c>
      <c r="M87" s="121"/>
      <c r="N87" s="121"/>
      <c r="O87" s="43">
        <v>162852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thickBot="1">
      <c r="A89" s="123" t="s">
        <v>109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A89:O89"/>
    <mergeCell ref="A1:O1"/>
    <mergeCell ref="D3:H3"/>
    <mergeCell ref="I3:J3"/>
    <mergeCell ref="K3:L3"/>
    <mergeCell ref="O3:O4"/>
    <mergeCell ref="A2:O2"/>
    <mergeCell ref="A3:C4"/>
    <mergeCell ref="A88:O88"/>
    <mergeCell ref="L87:N87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102858523</v>
      </c>
      <c r="E5" s="27">
        <f t="shared" si="0"/>
        <v>10417927</v>
      </c>
      <c r="F5" s="27">
        <f t="shared" si="0"/>
        <v>1266562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2707152</v>
      </c>
      <c r="L5" s="27">
        <f t="shared" si="0"/>
        <v>0</v>
      </c>
      <c r="M5" s="27">
        <f t="shared" si="0"/>
        <v>0</v>
      </c>
      <c r="N5" s="28">
        <f>SUM(D5:M5)</f>
        <v>117250164</v>
      </c>
      <c r="O5" s="33">
        <f t="shared" ref="O5:O36" si="1">(N5/O$88)</f>
        <v>707.28922508957976</v>
      </c>
      <c r="P5" s="6"/>
    </row>
    <row r="6" spans="1:133">
      <c r="A6" s="12"/>
      <c r="B6" s="25">
        <v>311</v>
      </c>
      <c r="C6" s="20" t="s">
        <v>3</v>
      </c>
      <c r="D6" s="46">
        <v>96984966</v>
      </c>
      <c r="E6" s="46">
        <v>2703930</v>
      </c>
      <c r="F6" s="46">
        <v>1266562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100955458</v>
      </c>
      <c r="O6" s="47">
        <f t="shared" si="1"/>
        <v>608.99452266338506</v>
      </c>
      <c r="P6" s="9"/>
    </row>
    <row r="7" spans="1:133">
      <c r="A7" s="12"/>
      <c r="B7" s="25">
        <v>312.41000000000003</v>
      </c>
      <c r="C7" s="20" t="s">
        <v>13</v>
      </c>
      <c r="D7" s="46">
        <v>0</v>
      </c>
      <c r="E7" s="46">
        <v>4456678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4456678</v>
      </c>
      <c r="O7" s="47">
        <f t="shared" si="1"/>
        <v>26.884059020111717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3257319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3257319</v>
      </c>
      <c r="O8" s="47">
        <f t="shared" si="1"/>
        <v>19.649154873502479</v>
      </c>
      <c r="P8" s="9"/>
    </row>
    <row r="9" spans="1:133">
      <c r="A9" s="12"/>
      <c r="B9" s="25">
        <v>312.51</v>
      </c>
      <c r="C9" s="20" t="s">
        <v>97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1757799</v>
      </c>
      <c r="L9" s="46">
        <v>0</v>
      </c>
      <c r="M9" s="46">
        <v>0</v>
      </c>
      <c r="N9" s="46">
        <f>SUM(D9:M9)</f>
        <v>1757799</v>
      </c>
      <c r="O9" s="47">
        <f t="shared" si="1"/>
        <v>10.603586810959499</v>
      </c>
      <c r="P9" s="9"/>
    </row>
    <row r="10" spans="1:133">
      <c r="A10" s="12"/>
      <c r="B10" s="25">
        <v>312.52</v>
      </c>
      <c r="C10" s="20" t="s">
        <v>98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949353</v>
      </c>
      <c r="L10" s="46">
        <v>0</v>
      </c>
      <c r="M10" s="46">
        <v>0</v>
      </c>
      <c r="N10" s="46">
        <f>SUM(D10:M10)</f>
        <v>949353</v>
      </c>
      <c r="O10" s="47">
        <f t="shared" si="1"/>
        <v>5.7267906909406783</v>
      </c>
      <c r="P10" s="9"/>
    </row>
    <row r="11" spans="1:133">
      <c r="A11" s="12"/>
      <c r="B11" s="25">
        <v>315</v>
      </c>
      <c r="C11" s="20" t="s">
        <v>15</v>
      </c>
      <c r="D11" s="46">
        <v>5102919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5102919</v>
      </c>
      <c r="O11" s="47">
        <f t="shared" si="1"/>
        <v>30.782384451120201</v>
      </c>
      <c r="P11" s="9"/>
    </row>
    <row r="12" spans="1:133">
      <c r="A12" s="12"/>
      <c r="B12" s="25">
        <v>316</v>
      </c>
      <c r="C12" s="20" t="s">
        <v>16</v>
      </c>
      <c r="D12" s="46">
        <v>770638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770638</v>
      </c>
      <c r="O12" s="47">
        <f t="shared" si="1"/>
        <v>4.6487265795601243</v>
      </c>
      <c r="P12" s="9"/>
    </row>
    <row r="13" spans="1:133" ht="15.75">
      <c r="A13" s="29" t="s">
        <v>142</v>
      </c>
      <c r="B13" s="30"/>
      <c r="C13" s="31"/>
      <c r="D13" s="32">
        <f t="shared" ref="D13:M13" si="3">SUM(D14:D18)</f>
        <v>6201633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1676086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0" si="4">SUM(D13:M13)</f>
        <v>7877719</v>
      </c>
      <c r="O13" s="45">
        <f t="shared" si="1"/>
        <v>47.520835595449228</v>
      </c>
      <c r="P13" s="10"/>
    </row>
    <row r="14" spans="1:133">
      <c r="A14" s="12"/>
      <c r="B14" s="25">
        <v>322</v>
      </c>
      <c r="C14" s="20" t="s">
        <v>0</v>
      </c>
      <c r="D14" s="46">
        <v>49408</v>
      </c>
      <c r="E14" s="46">
        <v>0</v>
      </c>
      <c r="F14" s="46">
        <v>0</v>
      </c>
      <c r="G14" s="46">
        <v>0</v>
      </c>
      <c r="H14" s="46">
        <v>0</v>
      </c>
      <c r="I14" s="46">
        <v>1655861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1705269</v>
      </c>
      <c r="O14" s="47">
        <f t="shared" si="1"/>
        <v>10.286709616707084</v>
      </c>
      <c r="P14" s="9"/>
    </row>
    <row r="15" spans="1:133">
      <c r="A15" s="12"/>
      <c r="B15" s="25">
        <v>323.10000000000002</v>
      </c>
      <c r="C15" s="20" t="s">
        <v>18</v>
      </c>
      <c r="D15" s="46">
        <v>5003339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5003339</v>
      </c>
      <c r="O15" s="47">
        <f t="shared" si="1"/>
        <v>30.181687116194336</v>
      </c>
      <c r="P15" s="9"/>
    </row>
    <row r="16" spans="1:133">
      <c r="A16" s="12"/>
      <c r="B16" s="25">
        <v>323.39999999999998</v>
      </c>
      <c r="C16" s="20" t="s">
        <v>19</v>
      </c>
      <c r="D16" s="46">
        <v>19008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19008</v>
      </c>
      <c r="O16" s="47">
        <f t="shared" si="1"/>
        <v>0.11466213037026313</v>
      </c>
      <c r="P16" s="9"/>
    </row>
    <row r="17" spans="1:16">
      <c r="A17" s="12"/>
      <c r="B17" s="25">
        <v>323.7</v>
      </c>
      <c r="C17" s="20" t="s">
        <v>20</v>
      </c>
      <c r="D17" s="46">
        <v>985048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985048</v>
      </c>
      <c r="O17" s="47">
        <f t="shared" si="1"/>
        <v>5.9421139623825212</v>
      </c>
      <c r="P17" s="9"/>
    </row>
    <row r="18" spans="1:16">
      <c r="A18" s="12"/>
      <c r="B18" s="25">
        <v>329</v>
      </c>
      <c r="C18" s="20" t="s">
        <v>143</v>
      </c>
      <c r="D18" s="46">
        <v>144830</v>
      </c>
      <c r="E18" s="46">
        <v>0</v>
      </c>
      <c r="F18" s="46">
        <v>0</v>
      </c>
      <c r="G18" s="46">
        <v>0</v>
      </c>
      <c r="H18" s="46">
        <v>0</v>
      </c>
      <c r="I18" s="46">
        <v>20225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165055</v>
      </c>
      <c r="O18" s="47">
        <f t="shared" si="1"/>
        <v>0.99566276979502211</v>
      </c>
      <c r="P18" s="9"/>
    </row>
    <row r="19" spans="1:16" ht="15.75">
      <c r="A19" s="29" t="s">
        <v>31</v>
      </c>
      <c r="B19" s="30"/>
      <c r="C19" s="31"/>
      <c r="D19" s="32">
        <f t="shared" ref="D19:M19" si="5">SUM(D20:D43)</f>
        <v>20411708</v>
      </c>
      <c r="E19" s="32">
        <f t="shared" si="5"/>
        <v>2365458</v>
      </c>
      <c r="F19" s="32">
        <f t="shared" si="5"/>
        <v>0</v>
      </c>
      <c r="G19" s="32">
        <f t="shared" si="5"/>
        <v>930534</v>
      </c>
      <c r="H19" s="32">
        <f t="shared" si="5"/>
        <v>0</v>
      </c>
      <c r="I19" s="32">
        <f t="shared" si="5"/>
        <v>7714217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11220708</v>
      </c>
      <c r="N19" s="44">
        <f t="shared" si="4"/>
        <v>42642625</v>
      </c>
      <c r="O19" s="45">
        <f t="shared" si="1"/>
        <v>257.23349258629219</v>
      </c>
      <c r="P19" s="10"/>
    </row>
    <row r="20" spans="1:16">
      <c r="A20" s="12"/>
      <c r="B20" s="25">
        <v>331.1</v>
      </c>
      <c r="C20" s="20" t="s">
        <v>29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433329</v>
      </c>
      <c r="N20" s="46">
        <f t="shared" si="4"/>
        <v>433329</v>
      </c>
      <c r="O20" s="47">
        <f t="shared" si="1"/>
        <v>2.6139744471388759</v>
      </c>
      <c r="P20" s="9"/>
    </row>
    <row r="21" spans="1:16">
      <c r="A21" s="12"/>
      <c r="B21" s="25">
        <v>331.2</v>
      </c>
      <c r="C21" s="20" t="s">
        <v>30</v>
      </c>
      <c r="D21" s="46">
        <v>115050</v>
      </c>
      <c r="E21" s="46">
        <v>0</v>
      </c>
      <c r="F21" s="46">
        <v>0</v>
      </c>
      <c r="G21" s="46">
        <v>3387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8" si="6">SUM(D21:M21)</f>
        <v>118437</v>
      </c>
      <c r="O21" s="47">
        <f t="shared" si="1"/>
        <v>0.71444858662999022</v>
      </c>
      <c r="P21" s="9"/>
    </row>
    <row r="22" spans="1:16">
      <c r="A22" s="12"/>
      <c r="B22" s="25">
        <v>331.49</v>
      </c>
      <c r="C22" s="20" t="s">
        <v>35</v>
      </c>
      <c r="D22" s="46">
        <v>389905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389905</v>
      </c>
      <c r="O22" s="47">
        <f t="shared" si="1"/>
        <v>2.3520274590707833</v>
      </c>
      <c r="P22" s="9"/>
    </row>
    <row r="23" spans="1:16">
      <c r="A23" s="12"/>
      <c r="B23" s="25">
        <v>331.5</v>
      </c>
      <c r="C23" s="20" t="s">
        <v>32</v>
      </c>
      <c r="D23" s="46">
        <v>53661</v>
      </c>
      <c r="E23" s="46">
        <v>523797</v>
      </c>
      <c r="F23" s="46">
        <v>0</v>
      </c>
      <c r="G23" s="46">
        <v>266887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844345</v>
      </c>
      <c r="O23" s="47">
        <f t="shared" si="1"/>
        <v>5.0933499825063038</v>
      </c>
      <c r="P23" s="9"/>
    </row>
    <row r="24" spans="1:16">
      <c r="A24" s="12"/>
      <c r="B24" s="25">
        <v>331.69</v>
      </c>
      <c r="C24" s="20" t="s">
        <v>36</v>
      </c>
      <c r="D24" s="46">
        <v>0</v>
      </c>
      <c r="E24" s="46">
        <v>202507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202507</v>
      </c>
      <c r="O24" s="47">
        <f t="shared" si="1"/>
        <v>1.2215848082328953</v>
      </c>
      <c r="P24" s="9"/>
    </row>
    <row r="25" spans="1:16">
      <c r="A25" s="12"/>
      <c r="B25" s="25">
        <v>334.1</v>
      </c>
      <c r="C25" s="20" t="s">
        <v>34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10787379</v>
      </c>
      <c r="N25" s="46">
        <f t="shared" si="6"/>
        <v>10787379</v>
      </c>
      <c r="O25" s="47">
        <f t="shared" si="1"/>
        <v>65.072803937891351</v>
      </c>
      <c r="P25" s="9"/>
    </row>
    <row r="26" spans="1:16">
      <c r="A26" s="12"/>
      <c r="B26" s="25">
        <v>334.2</v>
      </c>
      <c r="C26" s="20" t="s">
        <v>116</v>
      </c>
      <c r="D26" s="46">
        <v>437249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437249</v>
      </c>
      <c r="O26" s="47">
        <f t="shared" si="1"/>
        <v>2.6376210986041237</v>
      </c>
      <c r="P26" s="9"/>
    </row>
    <row r="27" spans="1:16">
      <c r="A27" s="12"/>
      <c r="B27" s="25">
        <v>334.5</v>
      </c>
      <c r="C27" s="20" t="s">
        <v>38</v>
      </c>
      <c r="D27" s="46">
        <v>1256</v>
      </c>
      <c r="E27" s="46">
        <v>0</v>
      </c>
      <c r="F27" s="46">
        <v>0</v>
      </c>
      <c r="G27" s="46">
        <v>-92249</v>
      </c>
      <c r="H27" s="46">
        <v>0</v>
      </c>
      <c r="I27" s="46">
        <v>1111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-89882</v>
      </c>
      <c r="O27" s="47">
        <f t="shared" si="1"/>
        <v>-0.54219600178556349</v>
      </c>
      <c r="P27" s="9"/>
    </row>
    <row r="28" spans="1:16">
      <c r="A28" s="12"/>
      <c r="B28" s="25">
        <v>334.69</v>
      </c>
      <c r="C28" s="20" t="s">
        <v>39</v>
      </c>
      <c r="D28" s="46">
        <v>0</v>
      </c>
      <c r="E28" s="46">
        <v>170014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170014</v>
      </c>
      <c r="O28" s="47">
        <f t="shared" si="1"/>
        <v>1.0255769903603702</v>
      </c>
      <c r="P28" s="9"/>
    </row>
    <row r="29" spans="1:16">
      <c r="A29" s="12"/>
      <c r="B29" s="25">
        <v>334.7</v>
      </c>
      <c r="C29" s="20" t="s">
        <v>117</v>
      </c>
      <c r="D29" s="46">
        <v>0</v>
      </c>
      <c r="E29" s="46">
        <v>0</v>
      </c>
      <c r="F29" s="46">
        <v>0</v>
      </c>
      <c r="G29" s="46">
        <v>400000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400000</v>
      </c>
      <c r="O29" s="47">
        <f t="shared" si="1"/>
        <v>2.4129236189028438</v>
      </c>
      <c r="P29" s="9"/>
    </row>
    <row r="30" spans="1:16">
      <c r="A30" s="12"/>
      <c r="B30" s="25">
        <v>334.9</v>
      </c>
      <c r="C30" s="20" t="s">
        <v>144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2309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2309</v>
      </c>
      <c r="O30" s="47">
        <f t="shared" si="1"/>
        <v>1.3928601590116664E-2</v>
      </c>
      <c r="P30" s="9"/>
    </row>
    <row r="31" spans="1:16">
      <c r="A31" s="12"/>
      <c r="B31" s="25">
        <v>335.12</v>
      </c>
      <c r="C31" s="20" t="s">
        <v>104</v>
      </c>
      <c r="D31" s="46">
        <v>3960536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3960536</v>
      </c>
      <c r="O31" s="47">
        <f t="shared" si="1"/>
        <v>23.891177144787481</v>
      </c>
      <c r="P31" s="9"/>
    </row>
    <row r="32" spans="1:16">
      <c r="A32" s="12"/>
      <c r="B32" s="25">
        <v>335.14</v>
      </c>
      <c r="C32" s="20" t="s">
        <v>105</v>
      </c>
      <c r="D32" s="46">
        <v>842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842</v>
      </c>
      <c r="O32" s="47">
        <f t="shared" si="1"/>
        <v>5.0792042177904857E-3</v>
      </c>
      <c r="P32" s="9"/>
    </row>
    <row r="33" spans="1:16">
      <c r="A33" s="12"/>
      <c r="B33" s="25">
        <v>335.15</v>
      </c>
      <c r="C33" s="20" t="s">
        <v>40</v>
      </c>
      <c r="D33" s="46">
        <v>58874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58874</v>
      </c>
      <c r="O33" s="47">
        <f t="shared" si="1"/>
        <v>0.35514616284821504</v>
      </c>
      <c r="P33" s="9"/>
    </row>
    <row r="34" spans="1:16">
      <c r="A34" s="12"/>
      <c r="B34" s="25">
        <v>335.18</v>
      </c>
      <c r="C34" s="20" t="s">
        <v>106</v>
      </c>
      <c r="D34" s="46">
        <v>11341500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11341500</v>
      </c>
      <c r="O34" s="47">
        <f t="shared" si="1"/>
        <v>68.415433059466508</v>
      </c>
      <c r="P34" s="9"/>
    </row>
    <row r="35" spans="1:16">
      <c r="A35" s="12"/>
      <c r="B35" s="25">
        <v>335.19</v>
      </c>
      <c r="C35" s="20" t="s">
        <v>55</v>
      </c>
      <c r="D35" s="46">
        <v>2707153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2707153</v>
      </c>
      <c r="O35" s="47">
        <f t="shared" si="1"/>
        <v>16.330383534209226</v>
      </c>
      <c r="P35" s="9"/>
    </row>
    <row r="36" spans="1:16">
      <c r="A36" s="12"/>
      <c r="B36" s="25">
        <v>335.21</v>
      </c>
      <c r="C36" s="20" t="s">
        <v>41</v>
      </c>
      <c r="D36" s="46">
        <v>39833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39833</v>
      </c>
      <c r="O36" s="47">
        <f t="shared" si="1"/>
        <v>0.24028496627939241</v>
      </c>
      <c r="P36" s="9"/>
    </row>
    <row r="37" spans="1:16">
      <c r="A37" s="12"/>
      <c r="B37" s="25">
        <v>335.49</v>
      </c>
      <c r="C37" s="20" t="s">
        <v>145</v>
      </c>
      <c r="D37" s="46">
        <v>85328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85328</v>
      </c>
      <c r="O37" s="47">
        <f t="shared" ref="O37:O68" si="7">(N37/O$88)</f>
        <v>0.51472486638435455</v>
      </c>
      <c r="P37" s="9"/>
    </row>
    <row r="38" spans="1:16">
      <c r="A38" s="12"/>
      <c r="B38" s="25">
        <v>335.5</v>
      </c>
      <c r="C38" s="20" t="s">
        <v>42</v>
      </c>
      <c r="D38" s="46">
        <v>0</v>
      </c>
      <c r="E38" s="46">
        <v>1469140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1469140</v>
      </c>
      <c r="O38" s="47">
        <f t="shared" si="7"/>
        <v>8.8623065136873098</v>
      </c>
      <c r="P38" s="9"/>
    </row>
    <row r="39" spans="1:16">
      <c r="A39" s="12"/>
      <c r="B39" s="25">
        <v>337.2</v>
      </c>
      <c r="C39" s="20" t="s">
        <v>43</v>
      </c>
      <c r="D39" s="46">
        <v>155439</v>
      </c>
      <c r="E39" s="46">
        <v>0</v>
      </c>
      <c r="F39" s="46">
        <v>0</v>
      </c>
      <c r="G39" s="46">
        <v>1128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8">SUM(D39:M39)</f>
        <v>156567</v>
      </c>
      <c r="O39" s="47">
        <f t="shared" si="7"/>
        <v>0.94446053060190382</v>
      </c>
      <c r="P39" s="9"/>
    </row>
    <row r="40" spans="1:16">
      <c r="A40" s="12"/>
      <c r="B40" s="25">
        <v>337.3</v>
      </c>
      <c r="C40" s="20" t="s">
        <v>44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7710325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7710325</v>
      </c>
      <c r="O40" s="47">
        <f t="shared" si="7"/>
        <v>46.511063254792667</v>
      </c>
      <c r="P40" s="9"/>
    </row>
    <row r="41" spans="1:16">
      <c r="A41" s="12"/>
      <c r="B41" s="25">
        <v>337.4</v>
      </c>
      <c r="C41" s="20" t="s">
        <v>45</v>
      </c>
      <c r="D41" s="46">
        <v>62379</v>
      </c>
      <c r="E41" s="46">
        <v>0</v>
      </c>
      <c r="F41" s="46">
        <v>0</v>
      </c>
      <c r="G41" s="46">
        <v>0</v>
      </c>
      <c r="H41" s="46">
        <v>0</v>
      </c>
      <c r="I41" s="46">
        <v>472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62851</v>
      </c>
      <c r="O41" s="47">
        <f t="shared" si="7"/>
        <v>0.37913665592915657</v>
      </c>
      <c r="P41" s="9"/>
    </row>
    <row r="42" spans="1:16">
      <c r="A42" s="12"/>
      <c r="B42" s="25">
        <v>337.7</v>
      </c>
      <c r="C42" s="20" t="s">
        <v>46</v>
      </c>
      <c r="D42" s="46">
        <v>47624</v>
      </c>
      <c r="E42" s="46">
        <v>0</v>
      </c>
      <c r="F42" s="46">
        <v>0</v>
      </c>
      <c r="G42" s="46">
        <v>351381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399005</v>
      </c>
      <c r="O42" s="47">
        <f t="shared" si="7"/>
        <v>2.4069214714008229</v>
      </c>
      <c r="P42" s="9"/>
    </row>
    <row r="43" spans="1:16">
      <c r="A43" s="12"/>
      <c r="B43" s="25">
        <v>338</v>
      </c>
      <c r="C43" s="20" t="s">
        <v>47</v>
      </c>
      <c r="D43" s="46">
        <v>955079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955079</v>
      </c>
      <c r="O43" s="47">
        <f t="shared" si="7"/>
        <v>5.7613316925452729</v>
      </c>
      <c r="P43" s="9"/>
    </row>
    <row r="44" spans="1:16" ht="15.75">
      <c r="A44" s="29" t="s">
        <v>52</v>
      </c>
      <c r="B44" s="30"/>
      <c r="C44" s="31"/>
      <c r="D44" s="32">
        <f t="shared" ref="D44:M44" si="9">SUM(D45:D59)</f>
        <v>11021800</v>
      </c>
      <c r="E44" s="32">
        <f t="shared" si="9"/>
        <v>3460352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63147966</v>
      </c>
      <c r="J44" s="32">
        <f t="shared" si="9"/>
        <v>9466531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8"/>
        <v>87096649</v>
      </c>
      <c r="O44" s="45">
        <f t="shared" si="7"/>
        <v>525.39390374847687</v>
      </c>
      <c r="P44" s="10"/>
    </row>
    <row r="45" spans="1:16">
      <c r="A45" s="12"/>
      <c r="B45" s="25">
        <v>341.2</v>
      </c>
      <c r="C45" s="20" t="s">
        <v>56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9466531</v>
      </c>
      <c r="K45" s="46">
        <v>0</v>
      </c>
      <c r="L45" s="46">
        <v>0</v>
      </c>
      <c r="M45" s="46">
        <v>0</v>
      </c>
      <c r="N45" s="46">
        <f t="shared" si="8"/>
        <v>9466531</v>
      </c>
      <c r="O45" s="47">
        <f t="shared" si="7"/>
        <v>57.105040597439888</v>
      </c>
      <c r="P45" s="9"/>
    </row>
    <row r="46" spans="1:16">
      <c r="A46" s="12"/>
      <c r="B46" s="25">
        <v>341.9</v>
      </c>
      <c r="C46" s="20" t="s">
        <v>58</v>
      </c>
      <c r="D46" s="46">
        <v>7392543</v>
      </c>
      <c r="E46" s="46">
        <v>0</v>
      </c>
      <c r="F46" s="46">
        <v>0</v>
      </c>
      <c r="G46" s="46">
        <v>0</v>
      </c>
      <c r="H46" s="46">
        <v>0</v>
      </c>
      <c r="I46" s="46">
        <v>548666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10">SUM(D46:M46)</f>
        <v>7941209</v>
      </c>
      <c r="O46" s="47">
        <f t="shared" si="7"/>
        <v>47.903826896859577</v>
      </c>
      <c r="P46" s="9"/>
    </row>
    <row r="47" spans="1:16">
      <c r="A47" s="12"/>
      <c r="B47" s="25">
        <v>342.1</v>
      </c>
      <c r="C47" s="20" t="s">
        <v>59</v>
      </c>
      <c r="D47" s="46">
        <v>516690</v>
      </c>
      <c r="E47" s="46">
        <v>165555</v>
      </c>
      <c r="F47" s="46">
        <v>0</v>
      </c>
      <c r="G47" s="46">
        <v>0</v>
      </c>
      <c r="H47" s="46">
        <v>0</v>
      </c>
      <c r="I47" s="46">
        <v>2024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684269</v>
      </c>
      <c r="O47" s="47">
        <f t="shared" si="7"/>
        <v>4.1277220794575751</v>
      </c>
      <c r="P47" s="9"/>
    </row>
    <row r="48" spans="1:16">
      <c r="A48" s="12"/>
      <c r="B48" s="25">
        <v>342.2</v>
      </c>
      <c r="C48" s="20" t="s">
        <v>60</v>
      </c>
      <c r="D48" s="46">
        <v>399493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399493</v>
      </c>
      <c r="O48" s="47">
        <f t="shared" si="7"/>
        <v>2.4098652382158843</v>
      </c>
      <c r="P48" s="9"/>
    </row>
    <row r="49" spans="1:16">
      <c r="A49" s="12"/>
      <c r="B49" s="25">
        <v>343.3</v>
      </c>
      <c r="C49" s="20" t="s">
        <v>146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21892530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21892530</v>
      </c>
      <c r="O49" s="47">
        <f t="shared" si="7"/>
        <v>132.06250678634768</v>
      </c>
      <c r="P49" s="9"/>
    </row>
    <row r="50" spans="1:16">
      <c r="A50" s="12"/>
      <c r="B50" s="25">
        <v>343.5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23678145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23678145</v>
      </c>
      <c r="O50" s="47">
        <f t="shared" si="7"/>
        <v>142.83388830576567</v>
      </c>
      <c r="P50" s="9"/>
    </row>
    <row r="51" spans="1:16">
      <c r="A51" s="12"/>
      <c r="B51" s="25">
        <v>343.6</v>
      </c>
      <c r="C51" s="20" t="s">
        <v>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500693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500693</v>
      </c>
      <c r="O51" s="47">
        <f t="shared" si="7"/>
        <v>3.0203349137983038</v>
      </c>
      <c r="P51" s="9"/>
    </row>
    <row r="52" spans="1:16">
      <c r="A52" s="12"/>
      <c r="B52" s="25">
        <v>343.9</v>
      </c>
      <c r="C52" s="20" t="s">
        <v>64</v>
      </c>
      <c r="D52" s="46">
        <v>2652157</v>
      </c>
      <c r="E52" s="46">
        <v>0</v>
      </c>
      <c r="F52" s="46">
        <v>0</v>
      </c>
      <c r="G52" s="46">
        <v>0</v>
      </c>
      <c r="H52" s="46">
        <v>0</v>
      </c>
      <c r="I52" s="46">
        <v>11783246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14435403</v>
      </c>
      <c r="O52" s="47">
        <f t="shared" si="7"/>
        <v>87.078812117702412</v>
      </c>
      <c r="P52" s="9"/>
    </row>
    <row r="53" spans="1:16">
      <c r="A53" s="12"/>
      <c r="B53" s="25">
        <v>344.9</v>
      </c>
      <c r="C53" s="20" t="s">
        <v>65</v>
      </c>
      <c r="D53" s="46">
        <v>5530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5530</v>
      </c>
      <c r="O53" s="47">
        <f t="shared" si="7"/>
        <v>3.3358669031331813E-2</v>
      </c>
      <c r="P53" s="9"/>
    </row>
    <row r="54" spans="1:16">
      <c r="A54" s="12"/>
      <c r="B54" s="25">
        <v>345.9</v>
      </c>
      <c r="C54" s="20" t="s">
        <v>66</v>
      </c>
      <c r="D54" s="46">
        <v>0</v>
      </c>
      <c r="E54" s="46">
        <v>64256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64256</v>
      </c>
      <c r="O54" s="47">
        <f t="shared" si="7"/>
        <v>0.38761205014055278</v>
      </c>
      <c r="P54" s="9"/>
    </row>
    <row r="55" spans="1:16">
      <c r="A55" s="12"/>
      <c r="B55" s="25">
        <v>347.2</v>
      </c>
      <c r="C55" s="20" t="s">
        <v>67</v>
      </c>
      <c r="D55" s="46">
        <v>750</v>
      </c>
      <c r="E55" s="46">
        <v>3225741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3226491</v>
      </c>
      <c r="O55" s="47">
        <f t="shared" si="7"/>
        <v>19.463190850193637</v>
      </c>
      <c r="P55" s="9"/>
    </row>
    <row r="56" spans="1:16">
      <c r="A56" s="12"/>
      <c r="B56" s="25">
        <v>347.3</v>
      </c>
      <c r="C56" s="20" t="s">
        <v>68</v>
      </c>
      <c r="D56" s="46">
        <v>18260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18260</v>
      </c>
      <c r="O56" s="47">
        <f t="shared" si="7"/>
        <v>0.11014996320291481</v>
      </c>
      <c r="P56" s="9"/>
    </row>
    <row r="57" spans="1:16">
      <c r="A57" s="12"/>
      <c r="B57" s="25">
        <v>347.5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4742662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4742662</v>
      </c>
      <c r="O57" s="47">
        <f t="shared" si="7"/>
        <v>28.609202890682496</v>
      </c>
      <c r="P57" s="9"/>
    </row>
    <row r="58" spans="1:16">
      <c r="A58" s="12"/>
      <c r="B58" s="25">
        <v>347.9</v>
      </c>
      <c r="C58" s="20" t="s">
        <v>71</v>
      </c>
      <c r="D58" s="46">
        <v>36377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36377</v>
      </c>
      <c r="O58" s="47">
        <f t="shared" si="7"/>
        <v>0.21943730621207186</v>
      </c>
      <c r="P58" s="9"/>
    </row>
    <row r="59" spans="1:16">
      <c r="A59" s="12"/>
      <c r="B59" s="25">
        <v>349</v>
      </c>
      <c r="C59" s="20" t="s">
        <v>1</v>
      </c>
      <c r="D59" s="46">
        <v>0</v>
      </c>
      <c r="E59" s="46">
        <v>4800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4800</v>
      </c>
      <c r="O59" s="47">
        <f t="shared" si="7"/>
        <v>2.8955083426834123E-2</v>
      </c>
      <c r="P59" s="9"/>
    </row>
    <row r="60" spans="1:16" ht="15.75">
      <c r="A60" s="29" t="s">
        <v>53</v>
      </c>
      <c r="B60" s="30"/>
      <c r="C60" s="31"/>
      <c r="D60" s="32">
        <f t="shared" ref="D60:M60" si="11">SUM(D61:D63)</f>
        <v>1983514</v>
      </c>
      <c r="E60" s="32">
        <f t="shared" si="11"/>
        <v>111754</v>
      </c>
      <c r="F60" s="32">
        <f t="shared" si="11"/>
        <v>6449</v>
      </c>
      <c r="G60" s="32">
        <f t="shared" si="11"/>
        <v>0</v>
      </c>
      <c r="H60" s="32">
        <f t="shared" si="11"/>
        <v>0</v>
      </c>
      <c r="I60" s="32">
        <f t="shared" si="11"/>
        <v>668390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2770107</v>
      </c>
      <c r="O60" s="45">
        <f t="shared" si="7"/>
        <v>16.71014151797025</v>
      </c>
      <c r="P60" s="10"/>
    </row>
    <row r="61" spans="1:16">
      <c r="A61" s="13"/>
      <c r="B61" s="39">
        <v>351.9</v>
      </c>
      <c r="C61" s="21" t="s">
        <v>147</v>
      </c>
      <c r="D61" s="46">
        <v>860027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860027</v>
      </c>
      <c r="O61" s="47">
        <f t="shared" si="7"/>
        <v>5.1879486529853898</v>
      </c>
      <c r="P61" s="9"/>
    </row>
    <row r="62" spans="1:16">
      <c r="A62" s="13"/>
      <c r="B62" s="39">
        <v>354</v>
      </c>
      <c r="C62" s="21" t="s">
        <v>74</v>
      </c>
      <c r="D62" s="46">
        <v>1123487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1123487</v>
      </c>
      <c r="O62" s="47">
        <f t="shared" si="7"/>
        <v>6.7772207945757481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111754</v>
      </c>
      <c r="F63" s="46">
        <v>6449</v>
      </c>
      <c r="G63" s="46">
        <v>0</v>
      </c>
      <c r="H63" s="46">
        <v>0</v>
      </c>
      <c r="I63" s="46">
        <v>668390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786593</v>
      </c>
      <c r="O63" s="47">
        <f t="shared" si="7"/>
        <v>4.7449720704091112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SUM(D65:D78)</f>
        <v>2150033</v>
      </c>
      <c r="E64" s="32">
        <f t="shared" si="12"/>
        <v>5074802</v>
      </c>
      <c r="F64" s="32">
        <f t="shared" si="12"/>
        <v>21107</v>
      </c>
      <c r="G64" s="32">
        <f t="shared" si="12"/>
        <v>2654797</v>
      </c>
      <c r="H64" s="32">
        <f t="shared" si="12"/>
        <v>0</v>
      </c>
      <c r="I64" s="32">
        <f t="shared" si="12"/>
        <v>40081335</v>
      </c>
      <c r="J64" s="32">
        <f t="shared" si="12"/>
        <v>4597427</v>
      </c>
      <c r="K64" s="32">
        <f t="shared" si="12"/>
        <v>-15032049</v>
      </c>
      <c r="L64" s="32">
        <f t="shared" si="12"/>
        <v>173</v>
      </c>
      <c r="M64" s="32">
        <f t="shared" si="12"/>
        <v>371436</v>
      </c>
      <c r="N64" s="32">
        <f>SUM(D64:M64)</f>
        <v>39919061</v>
      </c>
      <c r="O64" s="45">
        <f t="shared" si="7"/>
        <v>240.80411282830843</v>
      </c>
      <c r="P64" s="10"/>
    </row>
    <row r="65" spans="1:16">
      <c r="A65" s="12"/>
      <c r="B65" s="25">
        <v>361.1</v>
      </c>
      <c r="C65" s="20" t="s">
        <v>76</v>
      </c>
      <c r="D65" s="46">
        <v>1559396</v>
      </c>
      <c r="E65" s="46">
        <v>735341</v>
      </c>
      <c r="F65" s="46">
        <v>21048</v>
      </c>
      <c r="G65" s="46">
        <v>2497517</v>
      </c>
      <c r="H65" s="46">
        <v>0</v>
      </c>
      <c r="I65" s="46">
        <v>11087885</v>
      </c>
      <c r="J65" s="46">
        <v>4597427</v>
      </c>
      <c r="K65" s="46">
        <v>5786346</v>
      </c>
      <c r="L65" s="46">
        <v>173</v>
      </c>
      <c r="M65" s="46">
        <v>18763</v>
      </c>
      <c r="N65" s="46">
        <f>SUM(D65:M65)</f>
        <v>26303896</v>
      </c>
      <c r="O65" s="47">
        <f t="shared" si="7"/>
        <v>158.67322981891007</v>
      </c>
      <c r="P65" s="9"/>
    </row>
    <row r="66" spans="1:16">
      <c r="A66" s="12"/>
      <c r="B66" s="25">
        <v>361.3</v>
      </c>
      <c r="C66" s="20" t="s">
        <v>77</v>
      </c>
      <c r="D66" s="46">
        <v>30012</v>
      </c>
      <c r="E66" s="46">
        <v>-26260</v>
      </c>
      <c r="F66" s="46">
        <v>0</v>
      </c>
      <c r="G66" s="46">
        <v>-53117</v>
      </c>
      <c r="H66" s="46">
        <v>0</v>
      </c>
      <c r="I66" s="46">
        <v>-55244</v>
      </c>
      <c r="J66" s="46">
        <v>0</v>
      </c>
      <c r="K66" s="46">
        <v>-40003561</v>
      </c>
      <c r="L66" s="46">
        <v>0</v>
      </c>
      <c r="M66" s="46">
        <v>0</v>
      </c>
      <c r="N66" s="46">
        <f t="shared" ref="N66:N78" si="13">SUM(D66:M66)</f>
        <v>-40108170</v>
      </c>
      <c r="O66" s="47">
        <f t="shared" si="7"/>
        <v>-241.94487675992616</v>
      </c>
      <c r="P66" s="9"/>
    </row>
    <row r="67" spans="1:16">
      <c r="A67" s="12"/>
      <c r="B67" s="25">
        <v>362</v>
      </c>
      <c r="C67" s="20" t="s">
        <v>79</v>
      </c>
      <c r="D67" s="46">
        <v>203888</v>
      </c>
      <c r="E67" s="46">
        <v>244839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448727</v>
      </c>
      <c r="O67" s="47">
        <f t="shared" si="7"/>
        <v>2.7068599418485406</v>
      </c>
      <c r="P67" s="9"/>
    </row>
    <row r="68" spans="1:16">
      <c r="A68" s="12"/>
      <c r="B68" s="25">
        <v>363.11</v>
      </c>
      <c r="C68" s="20" t="s">
        <v>27</v>
      </c>
      <c r="D68" s="46">
        <v>0</v>
      </c>
      <c r="E68" s="46">
        <v>224473</v>
      </c>
      <c r="F68" s="46">
        <v>0</v>
      </c>
      <c r="G68" s="46">
        <v>0</v>
      </c>
      <c r="H68" s="46">
        <v>0</v>
      </c>
      <c r="I68" s="46">
        <v>19127023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3" si="14">SUM(D68:M68)</f>
        <v>19351496</v>
      </c>
      <c r="O68" s="47">
        <f t="shared" si="7"/>
        <v>116.73420439875976</v>
      </c>
      <c r="P68" s="9"/>
    </row>
    <row r="69" spans="1:16">
      <c r="A69" s="12"/>
      <c r="B69" s="25">
        <v>363.22</v>
      </c>
      <c r="C69" s="20" t="s">
        <v>148</v>
      </c>
      <c r="D69" s="46">
        <v>0</v>
      </c>
      <c r="E69" s="46">
        <v>167649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167649</v>
      </c>
      <c r="O69" s="47">
        <f t="shared" ref="O69:O86" si="15">(N69/O$88)</f>
        <v>1.011310579463607</v>
      </c>
      <c r="P69" s="9"/>
    </row>
    <row r="70" spans="1:16">
      <c r="A70" s="12"/>
      <c r="B70" s="25">
        <v>363.23</v>
      </c>
      <c r="C70" s="20" t="s">
        <v>149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9537306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9537306</v>
      </c>
      <c r="O70" s="47">
        <f t="shared" si="15"/>
        <v>57.53197727025951</v>
      </c>
      <c r="P70" s="9"/>
    </row>
    <row r="71" spans="1:16">
      <c r="A71" s="12"/>
      <c r="B71" s="25">
        <v>363.24</v>
      </c>
      <c r="C71" s="20" t="s">
        <v>150</v>
      </c>
      <c r="D71" s="46">
        <v>0</v>
      </c>
      <c r="E71" s="46">
        <v>3217755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3217755</v>
      </c>
      <c r="O71" s="47">
        <f t="shared" si="15"/>
        <v>19.4104925983568</v>
      </c>
      <c r="P71" s="9"/>
    </row>
    <row r="72" spans="1:16">
      <c r="A72" s="12"/>
      <c r="B72" s="25">
        <v>363.27</v>
      </c>
      <c r="C72" s="20" t="s">
        <v>151</v>
      </c>
      <c r="D72" s="46">
        <v>0</v>
      </c>
      <c r="E72" s="46">
        <v>11149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11149</v>
      </c>
      <c r="O72" s="47">
        <f t="shared" si="15"/>
        <v>6.7254213567869509E-2</v>
      </c>
      <c r="P72" s="9"/>
    </row>
    <row r="73" spans="1:16">
      <c r="A73" s="12"/>
      <c r="B73" s="25">
        <v>363.29</v>
      </c>
      <c r="C73" s="20" t="s">
        <v>152</v>
      </c>
      <c r="D73" s="46">
        <v>0</v>
      </c>
      <c r="E73" s="46">
        <v>250995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250995</v>
      </c>
      <c r="O73" s="47">
        <f t="shared" si="15"/>
        <v>1.5140794093162981</v>
      </c>
      <c r="P73" s="9"/>
    </row>
    <row r="74" spans="1:16">
      <c r="A74" s="12"/>
      <c r="B74" s="25">
        <v>364</v>
      </c>
      <c r="C74" s="20" t="s">
        <v>80</v>
      </c>
      <c r="D74" s="46">
        <v>189792</v>
      </c>
      <c r="E74" s="46">
        <v>19269</v>
      </c>
      <c r="F74" s="46">
        <v>0</v>
      </c>
      <c r="G74" s="46">
        <v>0</v>
      </c>
      <c r="H74" s="46">
        <v>0</v>
      </c>
      <c r="I74" s="46">
        <v>217352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426413</v>
      </c>
      <c r="O74" s="47">
        <f t="shared" si="15"/>
        <v>2.5722549977680456</v>
      </c>
      <c r="P74" s="9"/>
    </row>
    <row r="75" spans="1:16">
      <c r="A75" s="12"/>
      <c r="B75" s="25">
        <v>365</v>
      </c>
      <c r="C75" s="20" t="s">
        <v>81</v>
      </c>
      <c r="D75" s="46">
        <v>20969</v>
      </c>
      <c r="E75" s="46">
        <v>0</v>
      </c>
      <c r="F75" s="46">
        <v>0</v>
      </c>
      <c r="G75" s="46">
        <v>0</v>
      </c>
      <c r="H75" s="46">
        <v>0</v>
      </c>
      <c r="I75" s="46">
        <v>9795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30764</v>
      </c>
      <c r="O75" s="47">
        <f t="shared" si="15"/>
        <v>0.18557795552981771</v>
      </c>
      <c r="P75" s="9"/>
    </row>
    <row r="76" spans="1:16">
      <c r="A76" s="12"/>
      <c r="B76" s="25">
        <v>366</v>
      </c>
      <c r="C76" s="20" t="s">
        <v>82</v>
      </c>
      <c r="D76" s="46">
        <v>7701</v>
      </c>
      <c r="E76" s="46">
        <v>16594</v>
      </c>
      <c r="F76" s="46">
        <v>0</v>
      </c>
      <c r="G76" s="46">
        <v>30000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54295</v>
      </c>
      <c r="O76" s="47">
        <f t="shared" si="15"/>
        <v>0.32752421972082474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19185166</v>
      </c>
      <c r="L77" s="46">
        <v>0</v>
      </c>
      <c r="M77" s="46">
        <v>0</v>
      </c>
      <c r="N77" s="46">
        <f t="shared" si="13"/>
        <v>19185166</v>
      </c>
      <c r="O77" s="47">
        <f t="shared" si="15"/>
        <v>115.73085043492948</v>
      </c>
      <c r="P77" s="9"/>
    </row>
    <row r="78" spans="1:16">
      <c r="A78" s="12"/>
      <c r="B78" s="25">
        <v>369.9</v>
      </c>
      <c r="C78" s="20" t="s">
        <v>84</v>
      </c>
      <c r="D78" s="46">
        <v>138275</v>
      </c>
      <c r="E78" s="46">
        <v>212998</v>
      </c>
      <c r="F78" s="46">
        <v>59</v>
      </c>
      <c r="G78" s="46">
        <v>180397</v>
      </c>
      <c r="H78" s="46">
        <v>0</v>
      </c>
      <c r="I78" s="46">
        <v>157218</v>
      </c>
      <c r="J78" s="46">
        <v>0</v>
      </c>
      <c r="K78" s="46">
        <v>0</v>
      </c>
      <c r="L78" s="46">
        <v>0</v>
      </c>
      <c r="M78" s="46">
        <v>352673</v>
      </c>
      <c r="N78" s="46">
        <f t="shared" si="13"/>
        <v>1041620</v>
      </c>
      <c r="O78" s="47">
        <f t="shared" si="15"/>
        <v>6.2833737498039497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SUM(D80:D85)</f>
        <v>4430337</v>
      </c>
      <c r="E79" s="32">
        <f t="shared" si="16"/>
        <v>6527150</v>
      </c>
      <c r="F79" s="32">
        <f t="shared" si="16"/>
        <v>5145459</v>
      </c>
      <c r="G79" s="32">
        <f t="shared" si="16"/>
        <v>28296383</v>
      </c>
      <c r="H79" s="32">
        <f t="shared" si="16"/>
        <v>0</v>
      </c>
      <c r="I79" s="32">
        <f t="shared" si="16"/>
        <v>4058140</v>
      </c>
      <c r="J79" s="32">
        <f t="shared" si="16"/>
        <v>2006099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6" si="17">SUM(D79:M79)</f>
        <v>50463568</v>
      </c>
      <c r="O79" s="45">
        <f t="shared" si="15"/>
        <v>304.41183780327435</v>
      </c>
      <c r="P79" s="9"/>
    </row>
    <row r="80" spans="1:16">
      <c r="A80" s="12"/>
      <c r="B80" s="25">
        <v>381</v>
      </c>
      <c r="C80" s="20" t="s">
        <v>85</v>
      </c>
      <c r="D80" s="46">
        <v>4217221</v>
      </c>
      <c r="E80" s="46">
        <v>4325832</v>
      </c>
      <c r="F80" s="46">
        <v>5145459</v>
      </c>
      <c r="G80" s="46">
        <v>10996346</v>
      </c>
      <c r="H80" s="46">
        <v>0</v>
      </c>
      <c r="I80" s="46">
        <v>2113962</v>
      </c>
      <c r="J80" s="46">
        <v>2006099</v>
      </c>
      <c r="K80" s="46">
        <v>0</v>
      </c>
      <c r="L80" s="46">
        <v>0</v>
      </c>
      <c r="M80" s="46">
        <v>0</v>
      </c>
      <c r="N80" s="46">
        <f t="shared" si="17"/>
        <v>28804919</v>
      </c>
      <c r="O80" s="47">
        <f t="shared" si="15"/>
        <v>173.7601734892082</v>
      </c>
      <c r="P80" s="9"/>
    </row>
    <row r="81" spans="1:119">
      <c r="A81" s="12"/>
      <c r="B81" s="25">
        <v>382</v>
      </c>
      <c r="C81" s="20" t="s">
        <v>153</v>
      </c>
      <c r="D81" s="46">
        <v>213116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213116</v>
      </c>
      <c r="O81" s="47">
        <f t="shared" si="15"/>
        <v>1.2855815749152462</v>
      </c>
      <c r="P81" s="9"/>
    </row>
    <row r="82" spans="1:119">
      <c r="A82" s="12"/>
      <c r="B82" s="25">
        <v>384</v>
      </c>
      <c r="C82" s="20" t="s">
        <v>86</v>
      </c>
      <c r="D82" s="46">
        <v>0</v>
      </c>
      <c r="E82" s="46">
        <v>0</v>
      </c>
      <c r="F82" s="46">
        <v>0</v>
      </c>
      <c r="G82" s="46">
        <v>17300037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17300037</v>
      </c>
      <c r="O82" s="47">
        <f t="shared" si="15"/>
        <v>104.35916971298273</v>
      </c>
      <c r="P82" s="9"/>
    </row>
    <row r="83" spans="1:119">
      <c r="A83" s="12"/>
      <c r="B83" s="25">
        <v>389.4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15120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15120</v>
      </c>
      <c r="O83" s="47">
        <f t="shared" si="15"/>
        <v>9.1208512794527491E-2</v>
      </c>
      <c r="P83" s="9"/>
    </row>
    <row r="84" spans="1:119">
      <c r="A84" s="12"/>
      <c r="B84" s="25">
        <v>389.9</v>
      </c>
      <c r="C84" s="20" t="s">
        <v>120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1929058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1929058</v>
      </c>
      <c r="O84" s="47">
        <f t="shared" si="15"/>
        <v>11.636674026083705</v>
      </c>
      <c r="P84" s="9"/>
    </row>
    <row r="85" spans="1:119" ht="15.75" thickBot="1">
      <c r="A85" s="48"/>
      <c r="B85" s="49">
        <v>393</v>
      </c>
      <c r="C85" s="50" t="s">
        <v>121</v>
      </c>
      <c r="D85" s="46">
        <v>0</v>
      </c>
      <c r="E85" s="46">
        <v>2201318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2201318</v>
      </c>
      <c r="O85" s="47">
        <f t="shared" si="15"/>
        <v>13.279030487289925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8">SUM(D5,D13,D19,D44,D60,D64,D79)</f>
        <v>149057548</v>
      </c>
      <c r="E86" s="15">
        <f t="shared" si="18"/>
        <v>27957443</v>
      </c>
      <c r="F86" s="15">
        <f t="shared" si="18"/>
        <v>6439577</v>
      </c>
      <c r="G86" s="15">
        <f t="shared" si="18"/>
        <v>31881714</v>
      </c>
      <c r="H86" s="15">
        <f t="shared" si="18"/>
        <v>0</v>
      </c>
      <c r="I86" s="15">
        <f t="shared" si="18"/>
        <v>117346134</v>
      </c>
      <c r="J86" s="15">
        <f t="shared" si="18"/>
        <v>16070057</v>
      </c>
      <c r="K86" s="15">
        <f t="shared" si="18"/>
        <v>-12324897</v>
      </c>
      <c r="L86" s="15">
        <f t="shared" si="18"/>
        <v>173</v>
      </c>
      <c r="M86" s="15">
        <f t="shared" si="18"/>
        <v>11592144</v>
      </c>
      <c r="N86" s="15">
        <f t="shared" si="17"/>
        <v>348019893</v>
      </c>
      <c r="O86" s="38">
        <f t="shared" si="15"/>
        <v>2099.3635491693512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154</v>
      </c>
      <c r="M88" s="121"/>
      <c r="N88" s="121"/>
      <c r="O88" s="43">
        <v>165774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109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190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177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178</v>
      </c>
      <c r="N4" s="35" t="s">
        <v>10</v>
      </c>
      <c r="O4" s="35" t="s">
        <v>179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SUM(D6:D10)</f>
        <v>133901044.53999999</v>
      </c>
      <c r="E5" s="27">
        <f t="shared" si="0"/>
        <v>14041274.360000001</v>
      </c>
      <c r="F5" s="27">
        <f t="shared" si="0"/>
        <v>864076</v>
      </c>
      <c r="G5" s="27">
        <f t="shared" si="0"/>
        <v>1320000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150126394.90000001</v>
      </c>
      <c r="P5" s="33">
        <f t="shared" ref="P5:P36" si="1">(O5/P$84)</f>
        <v>721.57765040638685</v>
      </c>
      <c r="Q5" s="6"/>
    </row>
    <row r="6" spans="1:134">
      <c r="A6" s="12"/>
      <c r="B6" s="25">
        <v>311</v>
      </c>
      <c r="C6" s="20" t="s">
        <v>3</v>
      </c>
      <c r="D6" s="46">
        <v>115615917.37</v>
      </c>
      <c r="E6" s="46">
        <v>2693558.14</v>
      </c>
      <c r="F6" s="46">
        <v>864076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119173551.51000001</v>
      </c>
      <c r="P6" s="47">
        <f t="shared" si="1"/>
        <v>572.80381205750462</v>
      </c>
      <c r="Q6" s="9"/>
    </row>
    <row r="7" spans="1:134">
      <c r="A7" s="12"/>
      <c r="B7" s="25">
        <v>312.41000000000003</v>
      </c>
      <c r="C7" s="20" t="s">
        <v>181</v>
      </c>
      <c r="D7" s="46">
        <v>2143471.71</v>
      </c>
      <c r="E7" s="46">
        <v>10635359.9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12778831.609999999</v>
      </c>
      <c r="P7" s="47">
        <f t="shared" si="1"/>
        <v>61.421039879261528</v>
      </c>
      <c r="Q7" s="9"/>
    </row>
    <row r="8" spans="1:134">
      <c r="A8" s="12"/>
      <c r="B8" s="25">
        <v>314.10000000000002</v>
      </c>
      <c r="C8" s="20" t="s">
        <v>156</v>
      </c>
      <c r="D8" s="46">
        <v>10971927.01</v>
      </c>
      <c r="E8" s="46">
        <v>0</v>
      </c>
      <c r="F8" s="46">
        <v>0</v>
      </c>
      <c r="G8" s="46">
        <v>1320000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12291927.01</v>
      </c>
      <c r="P8" s="47">
        <f t="shared" si="1"/>
        <v>59.08074870345537</v>
      </c>
      <c r="Q8" s="9"/>
    </row>
    <row r="9" spans="1:134">
      <c r="A9" s="12"/>
      <c r="B9" s="25">
        <v>315.10000000000002</v>
      </c>
      <c r="C9" s="20" t="s">
        <v>183</v>
      </c>
      <c r="D9" s="46">
        <v>5165406.96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5165406.96</v>
      </c>
      <c r="P9" s="47">
        <f t="shared" si="1"/>
        <v>24.827361105103027</v>
      </c>
      <c r="Q9" s="9"/>
    </row>
    <row r="10" spans="1:134">
      <c r="A10" s="12"/>
      <c r="B10" s="25">
        <v>316</v>
      </c>
      <c r="C10" s="20" t="s">
        <v>125</v>
      </c>
      <c r="D10" s="46">
        <v>4321.49</v>
      </c>
      <c r="E10" s="46">
        <v>712356.32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716677.80999999994</v>
      </c>
      <c r="P10" s="47">
        <f t="shared" si="1"/>
        <v>3.4446886610623251</v>
      </c>
      <c r="Q10" s="9"/>
    </row>
    <row r="11" spans="1:134" ht="15.75">
      <c r="A11" s="29" t="s">
        <v>17</v>
      </c>
      <c r="B11" s="30"/>
      <c r="C11" s="31"/>
      <c r="D11" s="32">
        <f t="shared" ref="D11:N11" si="3">SUM(D12:D23)</f>
        <v>33630243.299999997</v>
      </c>
      <c r="E11" s="32">
        <f t="shared" si="3"/>
        <v>57949789.120000005</v>
      </c>
      <c r="F11" s="32">
        <f t="shared" si="3"/>
        <v>-31252.28</v>
      </c>
      <c r="G11" s="32">
        <f t="shared" si="3"/>
        <v>0</v>
      </c>
      <c r="H11" s="32">
        <f t="shared" si="3"/>
        <v>0</v>
      </c>
      <c r="I11" s="32">
        <f t="shared" si="3"/>
        <v>42416406.439999998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133965186.58</v>
      </c>
      <c r="P11" s="45">
        <f t="shared" si="1"/>
        <v>643.89932651776235</v>
      </c>
      <c r="Q11" s="10"/>
    </row>
    <row r="12" spans="1:134">
      <c r="A12" s="12"/>
      <c r="B12" s="25">
        <v>322</v>
      </c>
      <c r="C12" s="20" t="s">
        <v>184</v>
      </c>
      <c r="D12" s="46">
        <v>43775.03</v>
      </c>
      <c r="E12" s="46">
        <v>11730976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11774751.029999999</v>
      </c>
      <c r="P12" s="47">
        <f t="shared" si="1"/>
        <v>56.594959120993202</v>
      </c>
      <c r="Q12" s="9"/>
    </row>
    <row r="13" spans="1:134">
      <c r="A13" s="12"/>
      <c r="B13" s="25">
        <v>323.10000000000002</v>
      </c>
      <c r="C13" s="20" t="s">
        <v>18</v>
      </c>
      <c r="D13" s="46">
        <v>7591318.0499999998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23" si="4">SUM(D13:N13)</f>
        <v>7591318.0499999998</v>
      </c>
      <c r="P13" s="47">
        <f t="shared" si="1"/>
        <v>36.487424117893035</v>
      </c>
      <c r="Q13" s="9"/>
    </row>
    <row r="14" spans="1:134">
      <c r="A14" s="12"/>
      <c r="B14" s="25">
        <v>323.39999999999998</v>
      </c>
      <c r="C14" s="20" t="s">
        <v>19</v>
      </c>
      <c r="D14" s="46">
        <v>81386.39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81386.39</v>
      </c>
      <c r="P14" s="47">
        <f t="shared" si="1"/>
        <v>0.39118104521444053</v>
      </c>
      <c r="Q14" s="9"/>
    </row>
    <row r="15" spans="1:134">
      <c r="A15" s="12"/>
      <c r="B15" s="25">
        <v>323.7</v>
      </c>
      <c r="C15" s="20" t="s">
        <v>20</v>
      </c>
      <c r="D15" s="46">
        <v>1362868.9</v>
      </c>
      <c r="E15" s="46">
        <v>126915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1489783.9</v>
      </c>
      <c r="P15" s="47">
        <f t="shared" si="1"/>
        <v>7.1605980206966491</v>
      </c>
      <c r="Q15" s="9"/>
    </row>
    <row r="16" spans="1:134">
      <c r="A16" s="12"/>
      <c r="B16" s="25">
        <v>324.11</v>
      </c>
      <c r="C16" s="20" t="s">
        <v>21</v>
      </c>
      <c r="D16" s="46">
        <v>0</v>
      </c>
      <c r="E16" s="46">
        <v>5365510.2699999996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5365510.2699999996</v>
      </c>
      <c r="P16" s="47">
        <f t="shared" si="1"/>
        <v>25.789151177824881</v>
      </c>
      <c r="Q16" s="9"/>
    </row>
    <row r="17" spans="1:17">
      <c r="A17" s="12"/>
      <c r="B17" s="25">
        <v>324.12</v>
      </c>
      <c r="C17" s="20" t="s">
        <v>22</v>
      </c>
      <c r="D17" s="46">
        <v>0</v>
      </c>
      <c r="E17" s="46">
        <v>496665.46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496665.46</v>
      </c>
      <c r="P17" s="47">
        <f t="shared" si="1"/>
        <v>2.387206432976213</v>
      </c>
      <c r="Q17" s="9"/>
    </row>
    <row r="18" spans="1:17">
      <c r="A18" s="12"/>
      <c r="B18" s="25">
        <v>324.20999999999998</v>
      </c>
      <c r="C18" s="20" t="s">
        <v>23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9879694.2200000007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9879694.2200000007</v>
      </c>
      <c r="P18" s="47">
        <f t="shared" si="1"/>
        <v>47.486429996202894</v>
      </c>
      <c r="Q18" s="9"/>
    </row>
    <row r="19" spans="1:17">
      <c r="A19" s="12"/>
      <c r="B19" s="25">
        <v>324.31</v>
      </c>
      <c r="C19" s="20" t="s">
        <v>24</v>
      </c>
      <c r="D19" s="46">
        <v>0</v>
      </c>
      <c r="E19" s="46">
        <v>14760965.91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14760965.91</v>
      </c>
      <c r="P19" s="47">
        <f t="shared" si="1"/>
        <v>70.948104136926645</v>
      </c>
      <c r="Q19" s="9"/>
    </row>
    <row r="20" spans="1:17">
      <c r="A20" s="12"/>
      <c r="B20" s="25">
        <v>324.32</v>
      </c>
      <c r="C20" s="20" t="s">
        <v>25</v>
      </c>
      <c r="D20" s="46">
        <v>0</v>
      </c>
      <c r="E20" s="46">
        <v>2137436.4500000002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2137436.4500000002</v>
      </c>
      <c r="P20" s="47">
        <f t="shared" si="1"/>
        <v>10.273519007176057</v>
      </c>
      <c r="Q20" s="9"/>
    </row>
    <row r="21" spans="1:17">
      <c r="A21" s="12"/>
      <c r="B21" s="25">
        <v>324.61</v>
      </c>
      <c r="C21" s="20" t="s">
        <v>26</v>
      </c>
      <c r="D21" s="46">
        <v>0</v>
      </c>
      <c r="E21" s="46">
        <v>5467385.04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5467385.04</v>
      </c>
      <c r="P21" s="47">
        <f t="shared" si="1"/>
        <v>26.278808957332988</v>
      </c>
      <c r="Q21" s="9"/>
    </row>
    <row r="22" spans="1:17">
      <c r="A22" s="12"/>
      <c r="B22" s="25">
        <v>325.10000000000002</v>
      </c>
      <c r="C22" s="20" t="s">
        <v>27</v>
      </c>
      <c r="D22" s="46">
        <v>0</v>
      </c>
      <c r="E22" s="46">
        <v>22582.99</v>
      </c>
      <c r="F22" s="46">
        <v>0</v>
      </c>
      <c r="G22" s="46">
        <v>0</v>
      </c>
      <c r="H22" s="46">
        <v>0</v>
      </c>
      <c r="I22" s="46">
        <v>32536712.219999999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32559295.209999997</v>
      </c>
      <c r="P22" s="47">
        <f t="shared" si="1"/>
        <v>156.49519694500918</v>
      </c>
      <c r="Q22" s="9"/>
    </row>
    <row r="23" spans="1:17">
      <c r="A23" s="12"/>
      <c r="B23" s="25">
        <v>325.2</v>
      </c>
      <c r="C23" s="20" t="s">
        <v>28</v>
      </c>
      <c r="D23" s="46">
        <v>24550894.93</v>
      </c>
      <c r="E23" s="46">
        <v>17841352</v>
      </c>
      <c r="F23" s="46">
        <v>-31252.28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42360994.649999999</v>
      </c>
      <c r="P23" s="47">
        <f t="shared" si="1"/>
        <v>203.60674755951607</v>
      </c>
      <c r="Q23" s="9"/>
    </row>
    <row r="24" spans="1:17" ht="15.75">
      <c r="A24" s="29" t="s">
        <v>185</v>
      </c>
      <c r="B24" s="30"/>
      <c r="C24" s="31"/>
      <c r="D24" s="32">
        <f t="shared" ref="D24:N24" si="5">SUM(D25:D47)</f>
        <v>37590482.690000005</v>
      </c>
      <c r="E24" s="32">
        <f t="shared" si="5"/>
        <v>4521587.4400000004</v>
      </c>
      <c r="F24" s="32">
        <f t="shared" si="5"/>
        <v>0</v>
      </c>
      <c r="G24" s="32">
        <f t="shared" si="5"/>
        <v>4773210.8599999994</v>
      </c>
      <c r="H24" s="32">
        <f t="shared" si="5"/>
        <v>0</v>
      </c>
      <c r="I24" s="32">
        <f t="shared" si="5"/>
        <v>2210000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28383010</v>
      </c>
      <c r="O24" s="44">
        <f>SUM(D24:N24)</f>
        <v>77478290.99000001</v>
      </c>
      <c r="P24" s="45">
        <f t="shared" si="1"/>
        <v>372.3968940125834</v>
      </c>
      <c r="Q24" s="10"/>
    </row>
    <row r="25" spans="1:17">
      <c r="A25" s="12"/>
      <c r="B25" s="25">
        <v>331.1</v>
      </c>
      <c r="C25" s="20" t="s">
        <v>29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726354</v>
      </c>
      <c r="O25" s="46">
        <f>SUM(D25:N25)</f>
        <v>726354</v>
      </c>
      <c r="P25" s="47">
        <f t="shared" si="1"/>
        <v>3.4911969546221395</v>
      </c>
      <c r="Q25" s="9"/>
    </row>
    <row r="26" spans="1:17">
      <c r="A26" s="12"/>
      <c r="B26" s="25">
        <v>331.2</v>
      </c>
      <c r="C26" s="20" t="s">
        <v>30</v>
      </c>
      <c r="D26" s="46">
        <v>726054.29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726054.29</v>
      </c>
      <c r="P26" s="47">
        <f t="shared" si="1"/>
        <v>3.4897564082229051</v>
      </c>
      <c r="Q26" s="9"/>
    </row>
    <row r="27" spans="1:17">
      <c r="A27" s="12"/>
      <c r="B27" s="25">
        <v>331.49</v>
      </c>
      <c r="C27" s="20" t="s">
        <v>35</v>
      </c>
      <c r="D27" s="46">
        <v>2986512.1</v>
      </c>
      <c r="E27" s="46">
        <v>0</v>
      </c>
      <c r="F27" s="46">
        <v>0</v>
      </c>
      <c r="G27" s="46">
        <v>577361.57999999996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43" si="6">SUM(D27:N27)</f>
        <v>3563873.68</v>
      </c>
      <c r="P27" s="47">
        <f t="shared" si="1"/>
        <v>17.129643312040681</v>
      </c>
      <c r="Q27" s="9"/>
    </row>
    <row r="28" spans="1:17">
      <c r="A28" s="12"/>
      <c r="B28" s="25">
        <v>331.5</v>
      </c>
      <c r="C28" s="20" t="s">
        <v>32</v>
      </c>
      <c r="D28" s="46">
        <v>0</v>
      </c>
      <c r="E28" s="46">
        <v>1055628.31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1055628.31</v>
      </c>
      <c r="P28" s="47">
        <f t="shared" si="1"/>
        <v>5.0738432514791905</v>
      </c>
      <c r="Q28" s="9"/>
    </row>
    <row r="29" spans="1:17">
      <c r="A29" s="12"/>
      <c r="B29" s="25">
        <v>331.69</v>
      </c>
      <c r="C29" s="20" t="s">
        <v>36</v>
      </c>
      <c r="D29" s="46">
        <v>0</v>
      </c>
      <c r="E29" s="46">
        <v>231214.04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231214.04</v>
      </c>
      <c r="P29" s="47">
        <f t="shared" si="1"/>
        <v>1.1113227879434568</v>
      </c>
      <c r="Q29" s="9"/>
    </row>
    <row r="30" spans="1:17">
      <c r="A30" s="12"/>
      <c r="B30" s="25">
        <v>331.9</v>
      </c>
      <c r="C30" s="20" t="s">
        <v>111</v>
      </c>
      <c r="D30" s="46">
        <v>29355.86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29355.86</v>
      </c>
      <c r="P30" s="47">
        <f t="shared" si="1"/>
        <v>0.14109798945461013</v>
      </c>
      <c r="Q30" s="9"/>
    </row>
    <row r="31" spans="1:17">
      <c r="A31" s="12"/>
      <c r="B31" s="25">
        <v>334.1</v>
      </c>
      <c r="C31" s="20" t="s">
        <v>34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22924749</v>
      </c>
      <c r="O31" s="46">
        <f t="shared" si="6"/>
        <v>22924749</v>
      </c>
      <c r="P31" s="47">
        <f t="shared" si="1"/>
        <v>110.18706291185418</v>
      </c>
      <c r="Q31" s="9"/>
    </row>
    <row r="32" spans="1:17">
      <c r="A32" s="12"/>
      <c r="B32" s="25">
        <v>334.36</v>
      </c>
      <c r="C32" s="20" t="s">
        <v>191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2210000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2210000</v>
      </c>
      <c r="P32" s="47">
        <f t="shared" si="1"/>
        <v>10.622293357942448</v>
      </c>
      <c r="Q32" s="9"/>
    </row>
    <row r="33" spans="1:17">
      <c r="A33" s="12"/>
      <c r="B33" s="25">
        <v>334.39</v>
      </c>
      <c r="C33" s="20" t="s">
        <v>37</v>
      </c>
      <c r="D33" s="46">
        <v>17421.8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17421.8</v>
      </c>
      <c r="P33" s="47">
        <f t="shared" si="1"/>
        <v>8.3737316933665942E-2</v>
      </c>
      <c r="Q33" s="9"/>
    </row>
    <row r="34" spans="1:17">
      <c r="A34" s="12"/>
      <c r="B34" s="25">
        <v>334.5</v>
      </c>
      <c r="C34" s="20" t="s">
        <v>38</v>
      </c>
      <c r="D34" s="46">
        <v>0</v>
      </c>
      <c r="E34" s="46">
        <v>0</v>
      </c>
      <c r="F34" s="46">
        <v>0</v>
      </c>
      <c r="G34" s="46">
        <v>4103349.28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4103349.28</v>
      </c>
      <c r="P34" s="47">
        <f t="shared" si="1"/>
        <v>19.722615295141139</v>
      </c>
      <c r="Q34" s="9"/>
    </row>
    <row r="35" spans="1:17">
      <c r="A35" s="12"/>
      <c r="B35" s="25">
        <v>334.69</v>
      </c>
      <c r="C35" s="20" t="s">
        <v>39</v>
      </c>
      <c r="D35" s="46">
        <v>83901</v>
      </c>
      <c r="E35" s="46">
        <v>361783.02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445684.02</v>
      </c>
      <c r="P35" s="47">
        <f t="shared" si="1"/>
        <v>2.1421657942928003</v>
      </c>
      <c r="Q35" s="9"/>
    </row>
    <row r="36" spans="1:17">
      <c r="A36" s="12"/>
      <c r="B36" s="25">
        <v>334.7</v>
      </c>
      <c r="C36" s="20" t="s">
        <v>117</v>
      </c>
      <c r="D36" s="46">
        <v>0</v>
      </c>
      <c r="E36" s="46">
        <v>0</v>
      </c>
      <c r="F36" s="46">
        <v>0</v>
      </c>
      <c r="G36" s="46">
        <v>67500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67500</v>
      </c>
      <c r="P36" s="47">
        <f t="shared" si="1"/>
        <v>0.32443656183760866</v>
      </c>
      <c r="Q36" s="9"/>
    </row>
    <row r="37" spans="1:17">
      <c r="A37" s="12"/>
      <c r="B37" s="25">
        <v>334.9</v>
      </c>
      <c r="C37" s="20" t="s">
        <v>144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4731907</v>
      </c>
      <c r="O37" s="46">
        <f t="shared" si="6"/>
        <v>4731907</v>
      </c>
      <c r="P37" s="47">
        <f t="shared" ref="P37:P68" si="7">(O37/P$84)</f>
        <v>22.743757600226864</v>
      </c>
      <c r="Q37" s="9"/>
    </row>
    <row r="38" spans="1:17">
      <c r="A38" s="12"/>
      <c r="B38" s="25">
        <v>335.125</v>
      </c>
      <c r="C38" s="20" t="s">
        <v>186</v>
      </c>
      <c r="D38" s="46">
        <v>7776883.7800000003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7776883.7800000003</v>
      </c>
      <c r="P38" s="47">
        <f t="shared" si="7"/>
        <v>37.379339783612828</v>
      </c>
      <c r="Q38" s="9"/>
    </row>
    <row r="39" spans="1:17">
      <c r="A39" s="12"/>
      <c r="B39" s="25">
        <v>335.14</v>
      </c>
      <c r="C39" s="20" t="s">
        <v>127</v>
      </c>
      <c r="D39" s="46">
        <v>1915.36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1915.36</v>
      </c>
      <c r="P39" s="47">
        <f t="shared" si="7"/>
        <v>9.2061157493523275E-3</v>
      </c>
      <c r="Q39" s="9"/>
    </row>
    <row r="40" spans="1:17">
      <c r="A40" s="12"/>
      <c r="B40" s="25">
        <v>335.15</v>
      </c>
      <c r="C40" s="20" t="s">
        <v>128</v>
      </c>
      <c r="D40" s="46">
        <v>84261.64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84261.64</v>
      </c>
      <c r="P40" s="47">
        <f t="shared" si="7"/>
        <v>0.40500084113182699</v>
      </c>
      <c r="Q40" s="9"/>
    </row>
    <row r="41" spans="1:17">
      <c r="A41" s="12"/>
      <c r="B41" s="25">
        <v>335.18</v>
      </c>
      <c r="C41" s="20" t="s">
        <v>187</v>
      </c>
      <c r="D41" s="46">
        <v>21483314.050000001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21483314.050000001</v>
      </c>
      <c r="P41" s="47">
        <f t="shared" si="7"/>
        <v>103.25885255199397</v>
      </c>
      <c r="Q41" s="9"/>
    </row>
    <row r="42" spans="1:17">
      <c r="A42" s="12"/>
      <c r="B42" s="25">
        <v>335.19</v>
      </c>
      <c r="C42" s="20" t="s">
        <v>130</v>
      </c>
      <c r="D42" s="46">
        <v>3790643.57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3790643.57</v>
      </c>
      <c r="P42" s="47">
        <f t="shared" si="7"/>
        <v>18.21960543707613</v>
      </c>
      <c r="Q42" s="9"/>
    </row>
    <row r="43" spans="1:17">
      <c r="A43" s="12"/>
      <c r="B43" s="25">
        <v>335.21</v>
      </c>
      <c r="C43" s="20" t="s">
        <v>41</v>
      </c>
      <c r="D43" s="46">
        <v>106987.85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106987.85</v>
      </c>
      <c r="P43" s="47">
        <f t="shared" si="7"/>
        <v>0.51423363277626377</v>
      </c>
      <c r="Q43" s="9"/>
    </row>
    <row r="44" spans="1:17">
      <c r="A44" s="12"/>
      <c r="B44" s="25">
        <v>335.5</v>
      </c>
      <c r="C44" s="20" t="s">
        <v>42</v>
      </c>
      <c r="D44" s="46">
        <v>0</v>
      </c>
      <c r="E44" s="46">
        <v>2481653.89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6" si="8">SUM(D44:N44)</f>
        <v>2481653.89</v>
      </c>
      <c r="P44" s="47">
        <f t="shared" si="7"/>
        <v>11.927988973963366</v>
      </c>
      <c r="Q44" s="9"/>
    </row>
    <row r="45" spans="1:17">
      <c r="A45" s="12"/>
      <c r="B45" s="25">
        <v>337.2</v>
      </c>
      <c r="C45" s="20" t="s">
        <v>43</v>
      </c>
      <c r="D45" s="46">
        <v>425711.59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425711.59</v>
      </c>
      <c r="P45" s="47">
        <f t="shared" si="7"/>
        <v>2.04616895694847</v>
      </c>
      <c r="Q45" s="9"/>
    </row>
    <row r="46" spans="1:17">
      <c r="A46" s="12"/>
      <c r="B46" s="25">
        <v>337.7</v>
      </c>
      <c r="C46" s="20" t="s">
        <v>46</v>
      </c>
      <c r="D46" s="46">
        <v>77519.8</v>
      </c>
      <c r="E46" s="46">
        <v>0</v>
      </c>
      <c r="F46" s="46">
        <v>0</v>
      </c>
      <c r="G46" s="46">
        <v>25000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102519.8</v>
      </c>
      <c r="P46" s="47">
        <f t="shared" si="7"/>
        <v>0.49275809529302633</v>
      </c>
      <c r="Q46" s="9"/>
    </row>
    <row r="47" spans="1:17">
      <c r="A47" s="12"/>
      <c r="B47" s="25">
        <v>338</v>
      </c>
      <c r="C47" s="20" t="s">
        <v>47</v>
      </c>
      <c r="D47" s="46">
        <v>0</v>
      </c>
      <c r="E47" s="46">
        <v>391308.18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391308.18</v>
      </c>
      <c r="P47" s="47">
        <f t="shared" si="7"/>
        <v>1.8808100820464015</v>
      </c>
      <c r="Q47" s="9"/>
    </row>
    <row r="48" spans="1:17" ht="15.75">
      <c r="A48" s="29" t="s">
        <v>52</v>
      </c>
      <c r="B48" s="30"/>
      <c r="C48" s="31"/>
      <c r="D48" s="32">
        <f t="shared" ref="D48:N48" si="9">SUM(D49:D62)</f>
        <v>12781005.92</v>
      </c>
      <c r="E48" s="32">
        <f t="shared" si="9"/>
        <v>11533290.25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124039464.44</v>
      </c>
      <c r="J48" s="32">
        <f t="shared" si="9"/>
        <v>50118784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9"/>
        <v>0</v>
      </c>
      <c r="O48" s="32">
        <f>SUM(D48:N48)</f>
        <v>198472544.61000001</v>
      </c>
      <c r="P48" s="45">
        <f t="shared" si="7"/>
        <v>953.95185173970106</v>
      </c>
      <c r="Q48" s="10"/>
    </row>
    <row r="49" spans="1:17">
      <c r="A49" s="12"/>
      <c r="B49" s="25">
        <v>341.2</v>
      </c>
      <c r="C49" s="20" t="s">
        <v>131</v>
      </c>
      <c r="D49" s="46">
        <v>8866320.1400000006</v>
      </c>
      <c r="E49" s="46">
        <v>0</v>
      </c>
      <c r="F49" s="46">
        <v>0</v>
      </c>
      <c r="G49" s="46">
        <v>0</v>
      </c>
      <c r="H49" s="46">
        <v>0</v>
      </c>
      <c r="I49" s="46">
        <v>312080.77</v>
      </c>
      <c r="J49" s="46">
        <v>50118784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62" si="10">SUM(D49:N49)</f>
        <v>59297184.909999996</v>
      </c>
      <c r="P49" s="47">
        <f t="shared" si="7"/>
        <v>285.00999701999007</v>
      </c>
      <c r="Q49" s="9"/>
    </row>
    <row r="50" spans="1:17">
      <c r="A50" s="12"/>
      <c r="B50" s="25">
        <v>341.3</v>
      </c>
      <c r="C50" s="20" t="s">
        <v>132</v>
      </c>
      <c r="D50" s="46">
        <v>197768.02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197768.02</v>
      </c>
      <c r="P50" s="47">
        <f t="shared" si="7"/>
        <v>0.95056557704046563</v>
      </c>
      <c r="Q50" s="9"/>
    </row>
    <row r="51" spans="1:17">
      <c r="A51" s="12"/>
      <c r="B51" s="25">
        <v>341.9</v>
      </c>
      <c r="C51" s="20" t="s">
        <v>133</v>
      </c>
      <c r="D51" s="46">
        <v>931141.07</v>
      </c>
      <c r="E51" s="46">
        <v>0</v>
      </c>
      <c r="F51" s="46">
        <v>0</v>
      </c>
      <c r="G51" s="46">
        <v>0</v>
      </c>
      <c r="H51" s="46">
        <v>0</v>
      </c>
      <c r="I51" s="46">
        <v>1238988.1200000001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2170129.19</v>
      </c>
      <c r="P51" s="47">
        <f t="shared" si="7"/>
        <v>10.430655602178291</v>
      </c>
      <c r="Q51" s="9"/>
    </row>
    <row r="52" spans="1:17">
      <c r="A52" s="12"/>
      <c r="B52" s="25">
        <v>342.1</v>
      </c>
      <c r="C52" s="20" t="s">
        <v>59</v>
      </c>
      <c r="D52" s="46">
        <v>2097463.52</v>
      </c>
      <c r="E52" s="46">
        <v>94958.25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2192421.77</v>
      </c>
      <c r="P52" s="47">
        <f t="shared" si="7"/>
        <v>10.537804165284808</v>
      </c>
      <c r="Q52" s="9"/>
    </row>
    <row r="53" spans="1:17">
      <c r="A53" s="12"/>
      <c r="B53" s="25">
        <v>342.2</v>
      </c>
      <c r="C53" s="20" t="s">
        <v>60</v>
      </c>
      <c r="D53" s="46">
        <v>496331.7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496331.7</v>
      </c>
      <c r="P53" s="47">
        <f t="shared" si="7"/>
        <v>2.3856022263557843</v>
      </c>
      <c r="Q53" s="9"/>
    </row>
    <row r="54" spans="1:17">
      <c r="A54" s="12"/>
      <c r="B54" s="25">
        <v>343.5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54834538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54834538</v>
      </c>
      <c r="P54" s="47">
        <f t="shared" si="7"/>
        <v>263.56042931368449</v>
      </c>
      <c r="Q54" s="9"/>
    </row>
    <row r="55" spans="1:17">
      <c r="A55" s="12"/>
      <c r="B55" s="25">
        <v>343.6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36020195.359999999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36020195.359999999</v>
      </c>
      <c r="P55" s="47">
        <f t="shared" si="7"/>
        <v>173.12990132322054</v>
      </c>
      <c r="Q55" s="9"/>
    </row>
    <row r="56" spans="1:17">
      <c r="A56" s="12"/>
      <c r="B56" s="25">
        <v>343.7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8003606.6100000003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8003606.6100000003</v>
      </c>
      <c r="P56" s="47">
        <f t="shared" si="7"/>
        <v>38.469075716283832</v>
      </c>
      <c r="Q56" s="9"/>
    </row>
    <row r="57" spans="1:17">
      <c r="A57" s="12"/>
      <c r="B57" s="25">
        <v>343.9</v>
      </c>
      <c r="C57" s="20" t="s">
        <v>64</v>
      </c>
      <c r="D57" s="46">
        <v>128371.55</v>
      </c>
      <c r="E57" s="46">
        <v>4655804</v>
      </c>
      <c r="F57" s="46">
        <v>0</v>
      </c>
      <c r="G57" s="46">
        <v>0</v>
      </c>
      <c r="H57" s="46">
        <v>0</v>
      </c>
      <c r="I57" s="46">
        <v>22841080.460000001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27625256.010000002</v>
      </c>
      <c r="P57" s="47">
        <f t="shared" si="7"/>
        <v>132.77989747804648</v>
      </c>
      <c r="Q57" s="9"/>
    </row>
    <row r="58" spans="1:17">
      <c r="A58" s="12"/>
      <c r="B58" s="25">
        <v>347.2</v>
      </c>
      <c r="C58" s="20" t="s">
        <v>67</v>
      </c>
      <c r="D58" s="46">
        <v>63609.919999999998</v>
      </c>
      <c r="E58" s="46">
        <v>2813848.26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2877458.1799999997</v>
      </c>
      <c r="P58" s="47">
        <f t="shared" si="7"/>
        <v>13.830409462973375</v>
      </c>
      <c r="Q58" s="9"/>
    </row>
    <row r="59" spans="1:17">
      <c r="A59" s="12"/>
      <c r="B59" s="25">
        <v>347.3</v>
      </c>
      <c r="C59" s="20" t="s">
        <v>68</v>
      </c>
      <c r="D59" s="46">
        <v>0</v>
      </c>
      <c r="E59" s="46">
        <v>325760.07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325760.07</v>
      </c>
      <c r="P59" s="47">
        <f t="shared" si="7"/>
        <v>1.5657552162189443</v>
      </c>
      <c r="Q59" s="9"/>
    </row>
    <row r="60" spans="1:17">
      <c r="A60" s="12"/>
      <c r="B60" s="25">
        <v>347.4</v>
      </c>
      <c r="C60" s="20" t="s">
        <v>69</v>
      </c>
      <c r="D60" s="46">
        <v>0</v>
      </c>
      <c r="E60" s="46">
        <v>207302.6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207302.6</v>
      </c>
      <c r="P60" s="47">
        <f t="shared" si="7"/>
        <v>0.99639322672588237</v>
      </c>
      <c r="Q60" s="9"/>
    </row>
    <row r="61" spans="1:17">
      <c r="A61" s="12"/>
      <c r="B61" s="25">
        <v>347.5</v>
      </c>
      <c r="C61" s="20" t="s">
        <v>70</v>
      </c>
      <c r="D61" s="46">
        <v>0</v>
      </c>
      <c r="E61" s="46">
        <v>3334447</v>
      </c>
      <c r="F61" s="46">
        <v>0</v>
      </c>
      <c r="G61" s="46">
        <v>0</v>
      </c>
      <c r="H61" s="46">
        <v>0</v>
      </c>
      <c r="I61" s="46">
        <v>788975.12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4123422.12</v>
      </c>
      <c r="P61" s="47">
        <f t="shared" si="7"/>
        <v>19.819094749895459</v>
      </c>
      <c r="Q61" s="9"/>
    </row>
    <row r="62" spans="1:17">
      <c r="A62" s="12"/>
      <c r="B62" s="25">
        <v>347.9</v>
      </c>
      <c r="C62" s="20" t="s">
        <v>71</v>
      </c>
      <c r="D62" s="46">
        <v>0</v>
      </c>
      <c r="E62" s="46">
        <v>101170.07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101170.07</v>
      </c>
      <c r="P62" s="47">
        <f t="shared" si="7"/>
        <v>0.48627066180252149</v>
      </c>
      <c r="Q62" s="9"/>
    </row>
    <row r="63" spans="1:17" ht="15.75">
      <c r="A63" s="29" t="s">
        <v>53</v>
      </c>
      <c r="B63" s="30"/>
      <c r="C63" s="31"/>
      <c r="D63" s="32">
        <f t="shared" ref="D63:N63" si="11">SUM(D64:D65)</f>
        <v>1278922.33</v>
      </c>
      <c r="E63" s="32">
        <f t="shared" si="11"/>
        <v>233712</v>
      </c>
      <c r="F63" s="32">
        <f t="shared" si="11"/>
        <v>1435.66</v>
      </c>
      <c r="G63" s="32">
        <f t="shared" si="11"/>
        <v>0</v>
      </c>
      <c r="H63" s="32">
        <f t="shared" si="11"/>
        <v>0</v>
      </c>
      <c r="I63" s="32">
        <f t="shared" si="11"/>
        <v>882198.09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si="11"/>
        <v>0</v>
      </c>
      <c r="O63" s="32">
        <f>SUM(D63:N63)</f>
        <v>2396268.08</v>
      </c>
      <c r="P63" s="45">
        <f t="shared" si="7"/>
        <v>11.517584846169006</v>
      </c>
      <c r="Q63" s="10"/>
    </row>
    <row r="64" spans="1:17">
      <c r="A64" s="13"/>
      <c r="B64" s="39">
        <v>354</v>
      </c>
      <c r="C64" s="21" t="s">
        <v>74</v>
      </c>
      <c r="D64" s="46">
        <v>978042.53</v>
      </c>
      <c r="E64" s="46">
        <v>46416.3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5" si="12">SUM(D64:N64)</f>
        <v>1024458.8300000001</v>
      </c>
      <c r="P64" s="47">
        <f t="shared" si="7"/>
        <v>4.9240281562871004</v>
      </c>
      <c r="Q64" s="9"/>
    </row>
    <row r="65" spans="1:17">
      <c r="A65" s="13"/>
      <c r="B65" s="39">
        <v>359</v>
      </c>
      <c r="C65" s="21" t="s">
        <v>75</v>
      </c>
      <c r="D65" s="46">
        <v>300879.8</v>
      </c>
      <c r="E65" s="46">
        <v>187295.7</v>
      </c>
      <c r="F65" s="46">
        <v>1435.66</v>
      </c>
      <c r="G65" s="46">
        <v>0</v>
      </c>
      <c r="H65" s="46">
        <v>0</v>
      </c>
      <c r="I65" s="46">
        <v>882198.09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1371809.25</v>
      </c>
      <c r="P65" s="47">
        <f t="shared" si="7"/>
        <v>6.5935566898819049</v>
      </c>
      <c r="Q65" s="9"/>
    </row>
    <row r="66" spans="1:17" ht="15.75">
      <c r="A66" s="29" t="s">
        <v>4</v>
      </c>
      <c r="B66" s="30"/>
      <c r="C66" s="31"/>
      <c r="D66" s="32">
        <f t="shared" ref="D66:N66" si="13">SUM(D67:D75)</f>
        <v>-167078.76000000024</v>
      </c>
      <c r="E66" s="32">
        <f t="shared" si="13"/>
        <v>-301427.81999999983</v>
      </c>
      <c r="F66" s="32">
        <f t="shared" si="13"/>
        <v>53004.929999999993</v>
      </c>
      <c r="G66" s="32">
        <f t="shared" si="13"/>
        <v>1854127.33</v>
      </c>
      <c r="H66" s="32">
        <f t="shared" si="13"/>
        <v>0</v>
      </c>
      <c r="I66" s="32">
        <f t="shared" si="13"/>
        <v>-3504131.629999999</v>
      </c>
      <c r="J66" s="32">
        <f t="shared" si="13"/>
        <v>2879620.77</v>
      </c>
      <c r="K66" s="32">
        <f t="shared" si="13"/>
        <v>-55231619</v>
      </c>
      <c r="L66" s="32">
        <f t="shared" si="13"/>
        <v>0</v>
      </c>
      <c r="M66" s="32">
        <f t="shared" si="13"/>
        <v>0</v>
      </c>
      <c r="N66" s="32">
        <f t="shared" si="13"/>
        <v>1803183</v>
      </c>
      <c r="O66" s="32">
        <f>SUM(D66:N66)</f>
        <v>-52614321.18</v>
      </c>
      <c r="P66" s="45">
        <f t="shared" si="7"/>
        <v>-252.88902914161295</v>
      </c>
      <c r="Q66" s="10"/>
    </row>
    <row r="67" spans="1:17">
      <c r="A67" s="12"/>
      <c r="B67" s="25">
        <v>361.1</v>
      </c>
      <c r="C67" s="20" t="s">
        <v>76</v>
      </c>
      <c r="D67" s="46">
        <v>1169786.95</v>
      </c>
      <c r="E67" s="46">
        <v>750192.18</v>
      </c>
      <c r="F67" s="46">
        <v>52998.59</v>
      </c>
      <c r="G67" s="46">
        <v>326239</v>
      </c>
      <c r="H67" s="46">
        <v>0</v>
      </c>
      <c r="I67" s="46">
        <v>5324622.4400000004</v>
      </c>
      <c r="J67" s="46">
        <v>-259967.98</v>
      </c>
      <c r="K67" s="46">
        <v>19607209</v>
      </c>
      <c r="L67" s="46">
        <v>0</v>
      </c>
      <c r="M67" s="46">
        <v>0</v>
      </c>
      <c r="N67" s="46">
        <v>25996</v>
      </c>
      <c r="O67" s="46">
        <f>SUM(D67:N67)</f>
        <v>26997076.18</v>
      </c>
      <c r="P67" s="47">
        <f t="shared" si="7"/>
        <v>129.76057148899559</v>
      </c>
      <c r="Q67" s="9"/>
    </row>
    <row r="68" spans="1:17">
      <c r="A68" s="12"/>
      <c r="B68" s="25">
        <v>361.3</v>
      </c>
      <c r="C68" s="20" t="s">
        <v>77</v>
      </c>
      <c r="D68" s="46">
        <v>-3079845.12</v>
      </c>
      <c r="E68" s="46">
        <v>-2063764</v>
      </c>
      <c r="F68" s="46">
        <v>0</v>
      </c>
      <c r="G68" s="46">
        <v>-316714</v>
      </c>
      <c r="H68" s="46">
        <v>0</v>
      </c>
      <c r="I68" s="46">
        <v>-7661785.71</v>
      </c>
      <c r="J68" s="46">
        <v>-185106.74</v>
      </c>
      <c r="K68" s="46">
        <v>0</v>
      </c>
      <c r="L68" s="46">
        <v>0</v>
      </c>
      <c r="M68" s="46">
        <v>0</v>
      </c>
      <c r="N68" s="46">
        <v>0</v>
      </c>
      <c r="O68" s="46">
        <f t="shared" ref="O68:O81" si="14">SUM(D68:N68)</f>
        <v>-13307215.57</v>
      </c>
      <c r="P68" s="47">
        <f t="shared" si="7"/>
        <v>-63.960700254262136</v>
      </c>
      <c r="Q68" s="9"/>
    </row>
    <row r="69" spans="1:17">
      <c r="A69" s="12"/>
      <c r="B69" s="25">
        <v>361.4</v>
      </c>
      <c r="C69" s="20" t="s">
        <v>135</v>
      </c>
      <c r="D69" s="46">
        <v>-792973.63</v>
      </c>
      <c r="E69" s="46">
        <v>-421553</v>
      </c>
      <c r="F69" s="46">
        <v>0</v>
      </c>
      <c r="G69" s="46">
        <v>-22962</v>
      </c>
      <c r="H69" s="46">
        <v>0</v>
      </c>
      <c r="I69" s="46">
        <v>-1885921.52</v>
      </c>
      <c r="J69" s="46">
        <v>-68626.34</v>
      </c>
      <c r="K69" s="46">
        <v>-125067905</v>
      </c>
      <c r="L69" s="46">
        <v>0</v>
      </c>
      <c r="M69" s="46">
        <v>0</v>
      </c>
      <c r="N69" s="46">
        <v>0</v>
      </c>
      <c r="O69" s="46">
        <f t="shared" si="14"/>
        <v>-128259941.48999999</v>
      </c>
      <c r="P69" s="47">
        <f t="shared" ref="P69:P82" si="15">(O69/P$84)</f>
        <v>-616.47725094086604</v>
      </c>
      <c r="Q69" s="9"/>
    </row>
    <row r="70" spans="1:17">
      <c r="A70" s="12"/>
      <c r="B70" s="25">
        <v>362</v>
      </c>
      <c r="C70" s="20" t="s">
        <v>79</v>
      </c>
      <c r="D70" s="46">
        <v>429136.23</v>
      </c>
      <c r="E70" s="46">
        <v>8925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438061.23</v>
      </c>
      <c r="P70" s="47">
        <f t="shared" si="15"/>
        <v>2.1055271012674655</v>
      </c>
      <c r="Q70" s="9"/>
    </row>
    <row r="71" spans="1:17">
      <c r="A71" s="12"/>
      <c r="B71" s="25">
        <v>364</v>
      </c>
      <c r="C71" s="20" t="s">
        <v>136</v>
      </c>
      <c r="D71" s="46">
        <v>156550</v>
      </c>
      <c r="E71" s="46">
        <v>44200</v>
      </c>
      <c r="F71" s="46">
        <v>0</v>
      </c>
      <c r="G71" s="46">
        <v>0</v>
      </c>
      <c r="H71" s="46">
        <v>0</v>
      </c>
      <c r="I71" s="46">
        <v>164097.85</v>
      </c>
      <c r="J71" s="46">
        <v>11433.83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376281.68</v>
      </c>
      <c r="P71" s="47">
        <f t="shared" si="15"/>
        <v>1.808585696913767</v>
      </c>
      <c r="Q71" s="9"/>
    </row>
    <row r="72" spans="1:17">
      <c r="A72" s="12"/>
      <c r="B72" s="25">
        <v>365</v>
      </c>
      <c r="C72" s="20" t="s">
        <v>137</v>
      </c>
      <c r="D72" s="46">
        <v>10494</v>
      </c>
      <c r="E72" s="46">
        <v>0</v>
      </c>
      <c r="F72" s="46">
        <v>0</v>
      </c>
      <c r="G72" s="46">
        <v>0</v>
      </c>
      <c r="H72" s="46">
        <v>0</v>
      </c>
      <c r="I72" s="46">
        <v>69200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79694</v>
      </c>
      <c r="P72" s="47">
        <f t="shared" si="15"/>
        <v>0.38304662754202057</v>
      </c>
      <c r="Q72" s="9"/>
    </row>
    <row r="73" spans="1:17">
      <c r="A73" s="12"/>
      <c r="B73" s="25">
        <v>366</v>
      </c>
      <c r="C73" s="20" t="s">
        <v>82</v>
      </c>
      <c r="D73" s="46">
        <v>28965.81</v>
      </c>
      <c r="E73" s="46">
        <v>87273</v>
      </c>
      <c r="F73" s="46">
        <v>0</v>
      </c>
      <c r="G73" s="46">
        <v>1862827.31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1979066.12</v>
      </c>
      <c r="P73" s="47">
        <f t="shared" si="15"/>
        <v>9.5123171499569832</v>
      </c>
      <c r="Q73" s="9"/>
    </row>
    <row r="74" spans="1:17">
      <c r="A74" s="12"/>
      <c r="B74" s="25">
        <v>368</v>
      </c>
      <c r="C74" s="20" t="s">
        <v>83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50229077</v>
      </c>
      <c r="L74" s="46">
        <v>0</v>
      </c>
      <c r="M74" s="46">
        <v>0</v>
      </c>
      <c r="N74" s="46">
        <v>0</v>
      </c>
      <c r="O74" s="46">
        <f t="shared" si="14"/>
        <v>50229077</v>
      </c>
      <c r="P74" s="47">
        <f t="shared" si="15"/>
        <v>241.42443031342975</v>
      </c>
      <c r="Q74" s="9"/>
    </row>
    <row r="75" spans="1:17">
      <c r="A75" s="12"/>
      <c r="B75" s="25">
        <v>369.9</v>
      </c>
      <c r="C75" s="20" t="s">
        <v>84</v>
      </c>
      <c r="D75" s="46">
        <v>1910807</v>
      </c>
      <c r="E75" s="46">
        <v>1293299</v>
      </c>
      <c r="F75" s="46">
        <v>6.34</v>
      </c>
      <c r="G75" s="46">
        <v>4737.0200000000004</v>
      </c>
      <c r="H75" s="46">
        <v>0</v>
      </c>
      <c r="I75" s="46">
        <v>485655.31</v>
      </c>
      <c r="J75" s="46">
        <v>3381888</v>
      </c>
      <c r="K75" s="46">
        <v>0</v>
      </c>
      <c r="L75" s="46">
        <v>0</v>
      </c>
      <c r="M75" s="46">
        <v>0</v>
      </c>
      <c r="N75" s="46">
        <v>1777187</v>
      </c>
      <c r="O75" s="46">
        <f t="shared" si="14"/>
        <v>8853579.6699999999</v>
      </c>
      <c r="P75" s="47">
        <f t="shared" si="15"/>
        <v>42.55444367540963</v>
      </c>
      <c r="Q75" s="9"/>
    </row>
    <row r="76" spans="1:17" ht="15.75">
      <c r="A76" s="29" t="s">
        <v>54</v>
      </c>
      <c r="B76" s="30"/>
      <c r="C76" s="31"/>
      <c r="D76" s="32">
        <f t="shared" ref="D76:N76" si="16">SUM(D77:D81)</f>
        <v>4146363.58</v>
      </c>
      <c r="E76" s="32">
        <f t="shared" si="16"/>
        <v>12892018</v>
      </c>
      <c r="F76" s="32">
        <f t="shared" si="16"/>
        <v>19464053.43</v>
      </c>
      <c r="G76" s="32">
        <f t="shared" si="16"/>
        <v>38011446.240000002</v>
      </c>
      <c r="H76" s="32">
        <f t="shared" si="16"/>
        <v>0</v>
      </c>
      <c r="I76" s="32">
        <f t="shared" si="16"/>
        <v>1210668.72</v>
      </c>
      <c r="J76" s="32">
        <f t="shared" si="16"/>
        <v>3516614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si="16"/>
        <v>48657</v>
      </c>
      <c r="O76" s="32">
        <f t="shared" si="14"/>
        <v>79289820.969999999</v>
      </c>
      <c r="P76" s="45">
        <f t="shared" si="15"/>
        <v>381.1039541366863</v>
      </c>
      <c r="Q76" s="9"/>
    </row>
    <row r="77" spans="1:17">
      <c r="A77" s="12"/>
      <c r="B77" s="25">
        <v>381</v>
      </c>
      <c r="C77" s="20" t="s">
        <v>85</v>
      </c>
      <c r="D77" s="46">
        <v>524524.81999999995</v>
      </c>
      <c r="E77" s="46">
        <v>12892018</v>
      </c>
      <c r="F77" s="46">
        <v>19430553.43</v>
      </c>
      <c r="G77" s="46">
        <v>36547887</v>
      </c>
      <c r="H77" s="46">
        <v>0</v>
      </c>
      <c r="I77" s="46">
        <v>858493</v>
      </c>
      <c r="J77" s="46">
        <v>3516614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73770090.25</v>
      </c>
      <c r="P77" s="47">
        <f t="shared" si="15"/>
        <v>354.57354736533478</v>
      </c>
      <c r="Q77" s="9"/>
    </row>
    <row r="78" spans="1:17">
      <c r="A78" s="12"/>
      <c r="B78" s="25">
        <v>383.1</v>
      </c>
      <c r="C78" s="20" t="s">
        <v>193</v>
      </c>
      <c r="D78" s="46">
        <v>135338.76</v>
      </c>
      <c r="E78" s="46">
        <v>0</v>
      </c>
      <c r="F78" s="46">
        <v>0</v>
      </c>
      <c r="G78" s="46">
        <v>1463559.24</v>
      </c>
      <c r="H78" s="46">
        <v>0</v>
      </c>
      <c r="I78" s="46">
        <v>45966.12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1644864.12</v>
      </c>
      <c r="P78" s="47">
        <f t="shared" si="15"/>
        <v>7.9059860708569456</v>
      </c>
      <c r="Q78" s="9"/>
    </row>
    <row r="79" spans="1:17">
      <c r="A79" s="12"/>
      <c r="B79" s="25">
        <v>384</v>
      </c>
      <c r="C79" s="20" t="s">
        <v>86</v>
      </c>
      <c r="D79" s="46">
        <v>3486500</v>
      </c>
      <c r="E79" s="46">
        <v>0</v>
      </c>
      <c r="F79" s="46">
        <v>33500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3520000</v>
      </c>
      <c r="P79" s="47">
        <f t="shared" si="15"/>
        <v>16.918765891383444</v>
      </c>
      <c r="Q79" s="9"/>
    </row>
    <row r="80" spans="1:17">
      <c r="A80" s="12"/>
      <c r="B80" s="25">
        <v>388.1</v>
      </c>
      <c r="C80" s="20" t="s">
        <v>87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48657</v>
      </c>
      <c r="O80" s="46">
        <f t="shared" si="14"/>
        <v>48657</v>
      </c>
      <c r="P80" s="47">
        <f t="shared" si="15"/>
        <v>0.23386829317529667</v>
      </c>
      <c r="Q80" s="9"/>
    </row>
    <row r="81" spans="1:120" ht="15.75" thickBot="1">
      <c r="A81" s="12"/>
      <c r="B81" s="25">
        <v>389.8</v>
      </c>
      <c r="C81" s="20" t="s">
        <v>89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306209.59999999998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4"/>
        <v>306209.59999999998</v>
      </c>
      <c r="P81" s="47">
        <f t="shared" si="15"/>
        <v>1.4717865159358432</v>
      </c>
      <c r="Q81" s="9"/>
    </row>
    <row r="82" spans="1:120" ht="16.5" thickBot="1">
      <c r="A82" s="14" t="s">
        <v>72</v>
      </c>
      <c r="B82" s="23"/>
      <c r="C82" s="22"/>
      <c r="D82" s="15">
        <f t="shared" ref="D82:N82" si="17">SUM(D5,D11,D24,D48,D63,D66,D76)</f>
        <v>223160983.59999999</v>
      </c>
      <c r="E82" s="15">
        <f t="shared" si="17"/>
        <v>100870243.35000001</v>
      </c>
      <c r="F82" s="15">
        <f t="shared" si="17"/>
        <v>20351317.739999998</v>
      </c>
      <c r="G82" s="15">
        <f t="shared" si="17"/>
        <v>45958784.43</v>
      </c>
      <c r="H82" s="15">
        <f t="shared" si="17"/>
        <v>0</v>
      </c>
      <c r="I82" s="15">
        <f t="shared" si="17"/>
        <v>167254606.06</v>
      </c>
      <c r="J82" s="15">
        <f t="shared" si="17"/>
        <v>56515018.770000003</v>
      </c>
      <c r="K82" s="15">
        <f t="shared" si="17"/>
        <v>-55231619</v>
      </c>
      <c r="L82" s="15">
        <f t="shared" si="17"/>
        <v>0</v>
      </c>
      <c r="M82" s="15">
        <f t="shared" si="17"/>
        <v>0</v>
      </c>
      <c r="N82" s="15">
        <f t="shared" si="17"/>
        <v>30234850</v>
      </c>
      <c r="O82" s="15">
        <f>SUM(D82:N82)</f>
        <v>589114184.95000005</v>
      </c>
      <c r="P82" s="38">
        <f t="shared" si="15"/>
        <v>2831.5582325176761</v>
      </c>
      <c r="Q82" s="6"/>
      <c r="R82" s="2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</row>
    <row r="83" spans="1:120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9"/>
    </row>
    <row r="84" spans="1:120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42"/>
      <c r="M84" s="121" t="s">
        <v>192</v>
      </c>
      <c r="N84" s="121"/>
      <c r="O84" s="121"/>
      <c r="P84" s="43">
        <v>208053</v>
      </c>
    </row>
    <row r="85" spans="1:120">
      <c r="A85" s="122"/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100"/>
    </row>
    <row r="86" spans="1:120" ht="15.75" customHeight="1" thickBot="1">
      <c r="A86" s="123" t="s">
        <v>109</v>
      </c>
      <c r="B86" s="102"/>
      <c r="C86" s="102"/>
      <c r="D86" s="102"/>
      <c r="E86" s="102"/>
      <c r="F86" s="102"/>
      <c r="G86" s="102"/>
      <c r="H86" s="102"/>
      <c r="I86" s="102"/>
      <c r="J86" s="102"/>
      <c r="K86" s="102"/>
      <c r="L86" s="102"/>
      <c r="M86" s="102"/>
      <c r="N86" s="102"/>
      <c r="O86" s="102"/>
      <c r="P86" s="103"/>
    </row>
  </sheetData>
  <mergeCells count="10">
    <mergeCell ref="M84:O84"/>
    <mergeCell ref="A85:P85"/>
    <mergeCell ref="A86:P8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177</v>
      </c>
      <c r="Q3" s="11"/>
      <c r="R3"/>
    </row>
    <row r="4" spans="1:134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178</v>
      </c>
      <c r="N4" s="35" t="s">
        <v>10</v>
      </c>
      <c r="O4" s="35" t="s">
        <v>179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180</v>
      </c>
      <c r="B5" s="26"/>
      <c r="C5" s="26"/>
      <c r="D5" s="27">
        <f t="shared" ref="D5:N5" si="0">SUM(D6:D11)</f>
        <v>118803353</v>
      </c>
      <c r="E5" s="27">
        <f t="shared" si="0"/>
        <v>12484320</v>
      </c>
      <c r="F5" s="27">
        <f t="shared" si="0"/>
        <v>4789152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3" si="1">SUM(D5:N5)</f>
        <v>136076825</v>
      </c>
      <c r="P5" s="33">
        <f t="shared" ref="P5:P36" si="2">(O5/P$86)</f>
        <v>675.13830040584662</v>
      </c>
      <c r="Q5" s="6"/>
    </row>
    <row r="6" spans="1:134">
      <c r="A6" s="12"/>
      <c r="B6" s="25">
        <v>311</v>
      </c>
      <c r="C6" s="20" t="s">
        <v>3</v>
      </c>
      <c r="D6" s="46">
        <v>102829432</v>
      </c>
      <c r="E6" s="46">
        <v>2352659</v>
      </c>
      <c r="F6" s="46">
        <v>4789152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109971243</v>
      </c>
      <c r="P6" s="47">
        <f t="shared" si="2"/>
        <v>545.61677267630512</v>
      </c>
      <c r="Q6" s="9"/>
    </row>
    <row r="7" spans="1:134">
      <c r="A7" s="12"/>
      <c r="B7" s="25">
        <v>312.41000000000003</v>
      </c>
      <c r="C7" s="20" t="s">
        <v>181</v>
      </c>
      <c r="D7" s="46">
        <v>1782525</v>
      </c>
      <c r="E7" s="46">
        <v>5856179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7638704</v>
      </c>
      <c r="P7" s="47">
        <f t="shared" si="2"/>
        <v>37.899044424819152</v>
      </c>
      <c r="Q7" s="9"/>
    </row>
    <row r="8" spans="1:134">
      <c r="A8" s="12"/>
      <c r="B8" s="25">
        <v>312.43</v>
      </c>
      <c r="C8" s="20" t="s">
        <v>182</v>
      </c>
      <c r="D8" s="46">
        <v>0</v>
      </c>
      <c r="E8" s="46">
        <v>4275482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4275482</v>
      </c>
      <c r="P8" s="47">
        <f t="shared" si="2"/>
        <v>21.212588189765523</v>
      </c>
      <c r="Q8" s="9"/>
    </row>
    <row r="9" spans="1:134">
      <c r="A9" s="12"/>
      <c r="B9" s="25">
        <v>314.10000000000002</v>
      </c>
      <c r="C9" s="20" t="s">
        <v>156</v>
      </c>
      <c r="D9" s="46">
        <v>8657041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8657041</v>
      </c>
      <c r="P9" s="47">
        <f t="shared" si="2"/>
        <v>42.951472062077656</v>
      </c>
      <c r="Q9" s="9"/>
    </row>
    <row r="10" spans="1:134">
      <c r="A10" s="12"/>
      <c r="B10" s="25">
        <v>315.10000000000002</v>
      </c>
      <c r="C10" s="20" t="s">
        <v>183</v>
      </c>
      <c r="D10" s="46">
        <v>4808291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4808291</v>
      </c>
      <c r="P10" s="47">
        <f t="shared" si="2"/>
        <v>23.856093156176509</v>
      </c>
      <c r="Q10" s="9"/>
    </row>
    <row r="11" spans="1:134">
      <c r="A11" s="12"/>
      <c r="B11" s="25">
        <v>316</v>
      </c>
      <c r="C11" s="20" t="s">
        <v>125</v>
      </c>
      <c r="D11" s="46">
        <v>726064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726064</v>
      </c>
      <c r="P11" s="47">
        <f t="shared" si="2"/>
        <v>3.6023298967026207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SUM(D13:D24)</f>
        <v>34425233</v>
      </c>
      <c r="E12" s="32">
        <f t="shared" si="3"/>
        <v>39628952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47253465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121307650</v>
      </c>
      <c r="P12" s="45">
        <f t="shared" si="2"/>
        <v>601.86178393879561</v>
      </c>
      <c r="Q12" s="10"/>
    </row>
    <row r="13" spans="1:134">
      <c r="A13" s="12"/>
      <c r="B13" s="25">
        <v>322</v>
      </c>
      <c r="C13" s="20" t="s">
        <v>184</v>
      </c>
      <c r="D13" s="46">
        <v>34786</v>
      </c>
      <c r="E13" s="46">
        <v>10241199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10275985</v>
      </c>
      <c r="P13" s="47">
        <f t="shared" si="2"/>
        <v>50.98378102146323</v>
      </c>
      <c r="Q13" s="9"/>
    </row>
    <row r="14" spans="1:134">
      <c r="A14" s="12"/>
      <c r="B14" s="25">
        <v>323.10000000000002</v>
      </c>
      <c r="C14" s="20" t="s">
        <v>18</v>
      </c>
      <c r="D14" s="46">
        <v>6125662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4" si="4">SUM(D14:N14)</f>
        <v>6125662</v>
      </c>
      <c r="P14" s="47">
        <f t="shared" si="2"/>
        <v>30.392162894311202</v>
      </c>
      <c r="Q14" s="9"/>
    </row>
    <row r="15" spans="1:134">
      <c r="A15" s="12"/>
      <c r="B15" s="25">
        <v>323.39999999999998</v>
      </c>
      <c r="C15" s="20" t="s">
        <v>19</v>
      </c>
      <c r="D15" s="46">
        <v>71829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71829</v>
      </c>
      <c r="P15" s="47">
        <f t="shared" si="2"/>
        <v>0.35637595880012307</v>
      </c>
      <c r="Q15" s="9"/>
    </row>
    <row r="16" spans="1:134">
      <c r="A16" s="12"/>
      <c r="B16" s="25">
        <v>323.7</v>
      </c>
      <c r="C16" s="20" t="s">
        <v>20</v>
      </c>
      <c r="D16" s="46">
        <v>1228252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1228252</v>
      </c>
      <c r="P16" s="47">
        <f t="shared" si="2"/>
        <v>6.0939103168381674</v>
      </c>
      <c r="Q16" s="9"/>
    </row>
    <row r="17" spans="1:17">
      <c r="A17" s="12"/>
      <c r="B17" s="25">
        <v>324.11</v>
      </c>
      <c r="C17" s="20" t="s">
        <v>21</v>
      </c>
      <c r="D17" s="46">
        <v>0</v>
      </c>
      <c r="E17" s="46">
        <v>5228912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5228912</v>
      </c>
      <c r="P17" s="47">
        <f t="shared" si="2"/>
        <v>25.942983021919684</v>
      </c>
      <c r="Q17" s="9"/>
    </row>
    <row r="18" spans="1:17">
      <c r="A18" s="12"/>
      <c r="B18" s="25">
        <v>324.12</v>
      </c>
      <c r="C18" s="20" t="s">
        <v>22</v>
      </c>
      <c r="D18" s="46">
        <v>0</v>
      </c>
      <c r="E18" s="46">
        <v>584784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584784</v>
      </c>
      <c r="P18" s="47">
        <f t="shared" si="2"/>
        <v>2.9013763061015907</v>
      </c>
      <c r="Q18" s="9"/>
    </row>
    <row r="19" spans="1:17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12552578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12552578</v>
      </c>
      <c r="P19" s="47">
        <f t="shared" si="2"/>
        <v>62.278982307470947</v>
      </c>
      <c r="Q19" s="9"/>
    </row>
    <row r="20" spans="1:17">
      <c r="A20" s="12"/>
      <c r="B20" s="25">
        <v>324.31</v>
      </c>
      <c r="C20" s="20" t="s">
        <v>24</v>
      </c>
      <c r="D20" s="46">
        <v>0</v>
      </c>
      <c r="E20" s="46">
        <v>14255607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14255607</v>
      </c>
      <c r="P20" s="47">
        <f t="shared" si="2"/>
        <v>70.728474751183299</v>
      </c>
      <c r="Q20" s="9"/>
    </row>
    <row r="21" spans="1:17">
      <c r="A21" s="12"/>
      <c r="B21" s="25">
        <v>324.32</v>
      </c>
      <c r="C21" s="20" t="s">
        <v>25</v>
      </c>
      <c r="D21" s="46">
        <v>0</v>
      </c>
      <c r="E21" s="46">
        <v>3571740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3571740</v>
      </c>
      <c r="P21" s="47">
        <f t="shared" si="2"/>
        <v>17.721007769629974</v>
      </c>
      <c r="Q21" s="9"/>
    </row>
    <row r="22" spans="1:17">
      <c r="A22" s="12"/>
      <c r="B22" s="25">
        <v>324.61</v>
      </c>
      <c r="C22" s="20" t="s">
        <v>26</v>
      </c>
      <c r="D22" s="46">
        <v>0</v>
      </c>
      <c r="E22" s="46">
        <v>5746710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5746710</v>
      </c>
      <c r="P22" s="47">
        <f t="shared" si="2"/>
        <v>28.512011669329311</v>
      </c>
      <c r="Q22" s="9"/>
    </row>
    <row r="23" spans="1:17">
      <c r="A23" s="12"/>
      <c r="B23" s="25">
        <v>325.10000000000002</v>
      </c>
      <c r="C23" s="20" t="s">
        <v>27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34700887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34700887</v>
      </c>
      <c r="P23" s="47">
        <f t="shared" si="2"/>
        <v>172.16669974299691</v>
      </c>
      <c r="Q23" s="9"/>
    </row>
    <row r="24" spans="1:17">
      <c r="A24" s="12"/>
      <c r="B24" s="25">
        <v>325.2</v>
      </c>
      <c r="C24" s="20" t="s">
        <v>28</v>
      </c>
      <c r="D24" s="46">
        <v>26964704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26964704</v>
      </c>
      <c r="P24" s="47">
        <f t="shared" si="2"/>
        <v>133.7840181787511</v>
      </c>
      <c r="Q24" s="9"/>
    </row>
    <row r="25" spans="1:17" ht="15.75">
      <c r="A25" s="29" t="s">
        <v>185</v>
      </c>
      <c r="B25" s="30"/>
      <c r="C25" s="31"/>
      <c r="D25" s="32">
        <f t="shared" ref="D25:N25" si="5">SUM(D26:D48)</f>
        <v>33651839</v>
      </c>
      <c r="E25" s="32">
        <f t="shared" si="5"/>
        <v>20580690</v>
      </c>
      <c r="F25" s="32">
        <f t="shared" si="5"/>
        <v>0</v>
      </c>
      <c r="G25" s="32">
        <f t="shared" si="5"/>
        <v>677915</v>
      </c>
      <c r="H25" s="32">
        <f t="shared" si="5"/>
        <v>0</v>
      </c>
      <c r="I25" s="32">
        <f t="shared" si="5"/>
        <v>166762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26394560</v>
      </c>
      <c r="O25" s="44">
        <f>SUM(D25:N25)</f>
        <v>81471766</v>
      </c>
      <c r="P25" s="45">
        <f t="shared" si="2"/>
        <v>404.21805570715543</v>
      </c>
      <c r="Q25" s="10"/>
    </row>
    <row r="26" spans="1:17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639117</v>
      </c>
      <c r="O26" s="46">
        <f>SUM(D26:N26)</f>
        <v>639117</v>
      </c>
      <c r="P26" s="47">
        <f t="shared" si="2"/>
        <v>3.1709467438006689</v>
      </c>
      <c r="Q26" s="9"/>
    </row>
    <row r="27" spans="1:17">
      <c r="A27" s="12"/>
      <c r="B27" s="25">
        <v>331.2</v>
      </c>
      <c r="C27" s="20" t="s">
        <v>30</v>
      </c>
      <c r="D27" s="46">
        <v>799716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799716</v>
      </c>
      <c r="P27" s="47">
        <f t="shared" si="2"/>
        <v>3.9677505780088711</v>
      </c>
      <c r="Q27" s="9"/>
    </row>
    <row r="28" spans="1:17">
      <c r="A28" s="12"/>
      <c r="B28" s="25">
        <v>331.49</v>
      </c>
      <c r="C28" s="20" t="s">
        <v>35</v>
      </c>
      <c r="D28" s="46">
        <v>4345945</v>
      </c>
      <c r="E28" s="46">
        <v>0</v>
      </c>
      <c r="F28" s="46">
        <v>0</v>
      </c>
      <c r="G28" s="46">
        <v>624251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44" si="6">SUM(D28:N28)</f>
        <v>4970196</v>
      </c>
      <c r="P28" s="47">
        <f t="shared" si="2"/>
        <v>24.659376643480158</v>
      </c>
      <c r="Q28" s="9"/>
    </row>
    <row r="29" spans="1:17">
      <c r="A29" s="12"/>
      <c r="B29" s="25">
        <v>331.5</v>
      </c>
      <c r="C29" s="20" t="s">
        <v>32</v>
      </c>
      <c r="D29" s="46">
        <v>0</v>
      </c>
      <c r="E29" s="46">
        <v>2653516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2653516</v>
      </c>
      <c r="P29" s="47">
        <f t="shared" si="2"/>
        <v>13.165285729878841</v>
      </c>
      <c r="Q29" s="9"/>
    </row>
    <row r="30" spans="1:17">
      <c r="A30" s="12"/>
      <c r="B30" s="25">
        <v>331.69</v>
      </c>
      <c r="C30" s="20" t="s">
        <v>36</v>
      </c>
      <c r="D30" s="46">
        <v>0</v>
      </c>
      <c r="E30" s="46">
        <v>188559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188559</v>
      </c>
      <c r="P30" s="47">
        <f t="shared" si="2"/>
        <v>0.93552596326542758</v>
      </c>
      <c r="Q30" s="9"/>
    </row>
    <row r="31" spans="1:17">
      <c r="A31" s="12"/>
      <c r="B31" s="25">
        <v>331.9</v>
      </c>
      <c r="C31" s="20" t="s">
        <v>111</v>
      </c>
      <c r="D31" s="46">
        <v>22264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22264</v>
      </c>
      <c r="P31" s="47">
        <f t="shared" si="2"/>
        <v>0.11046171249392223</v>
      </c>
      <c r="Q31" s="9"/>
    </row>
    <row r="32" spans="1:17">
      <c r="A32" s="12"/>
      <c r="B32" s="25">
        <v>334.1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25755443</v>
      </c>
      <c r="O32" s="46">
        <f t="shared" si="6"/>
        <v>25755443</v>
      </c>
      <c r="P32" s="47">
        <f t="shared" si="2"/>
        <v>127.78433075007194</v>
      </c>
      <c r="Q32" s="9"/>
    </row>
    <row r="33" spans="1:17">
      <c r="A33" s="12"/>
      <c r="B33" s="25">
        <v>334.2</v>
      </c>
      <c r="C33" s="20" t="s">
        <v>116</v>
      </c>
      <c r="D33" s="46">
        <v>62770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62770</v>
      </c>
      <c r="P33" s="47">
        <f t="shared" si="2"/>
        <v>0.31143018744356349</v>
      </c>
      <c r="Q33" s="9"/>
    </row>
    <row r="34" spans="1:17">
      <c r="A34" s="12"/>
      <c r="B34" s="25">
        <v>334.31</v>
      </c>
      <c r="C34" s="20" t="s">
        <v>171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825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825</v>
      </c>
      <c r="P34" s="47">
        <f t="shared" si="2"/>
        <v>4.0931958681048259E-3</v>
      </c>
      <c r="Q34" s="9"/>
    </row>
    <row r="35" spans="1:17">
      <c r="A35" s="12"/>
      <c r="B35" s="25">
        <v>334.35</v>
      </c>
      <c r="C35" s="20" t="s">
        <v>174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165937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165937</v>
      </c>
      <c r="P35" s="47">
        <f t="shared" si="2"/>
        <v>0.82328805183722475</v>
      </c>
      <c r="Q35" s="9"/>
    </row>
    <row r="36" spans="1:17">
      <c r="A36" s="12"/>
      <c r="B36" s="25">
        <v>334.39</v>
      </c>
      <c r="C36" s="20" t="s">
        <v>37</v>
      </c>
      <c r="D36" s="46">
        <v>21523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21523</v>
      </c>
      <c r="P36" s="47">
        <f t="shared" si="2"/>
        <v>0.10678527838693352</v>
      </c>
      <c r="Q36" s="9"/>
    </row>
    <row r="37" spans="1:17">
      <c r="A37" s="12"/>
      <c r="B37" s="25">
        <v>334.5</v>
      </c>
      <c r="C37" s="20" t="s">
        <v>38</v>
      </c>
      <c r="D37" s="46">
        <v>0</v>
      </c>
      <c r="E37" s="46">
        <v>0</v>
      </c>
      <c r="F37" s="46">
        <v>0</v>
      </c>
      <c r="G37" s="46">
        <v>53664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53664</v>
      </c>
      <c r="P37" s="47">
        <f t="shared" ref="P37:P68" si="7">(O37/P$86)</f>
        <v>0.26625122795876044</v>
      </c>
      <c r="Q37" s="9"/>
    </row>
    <row r="38" spans="1:17">
      <c r="A38" s="12"/>
      <c r="B38" s="25">
        <v>334.69</v>
      </c>
      <c r="C38" s="20" t="s">
        <v>39</v>
      </c>
      <c r="D38" s="46">
        <v>0</v>
      </c>
      <c r="E38" s="46">
        <v>256380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256380</v>
      </c>
      <c r="P38" s="47">
        <f t="shared" si="7"/>
        <v>1.2720164323208669</v>
      </c>
      <c r="Q38" s="9"/>
    </row>
    <row r="39" spans="1:17">
      <c r="A39" s="12"/>
      <c r="B39" s="25">
        <v>335.125</v>
      </c>
      <c r="C39" s="20" t="s">
        <v>186</v>
      </c>
      <c r="D39" s="46">
        <v>5830315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5830315</v>
      </c>
      <c r="P39" s="47">
        <f t="shared" si="7"/>
        <v>28.926813657878284</v>
      </c>
      <c r="Q39" s="9"/>
    </row>
    <row r="40" spans="1:17">
      <c r="A40" s="12"/>
      <c r="B40" s="25">
        <v>335.14</v>
      </c>
      <c r="C40" s="20" t="s">
        <v>127</v>
      </c>
      <c r="D40" s="46">
        <v>1689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1689</v>
      </c>
      <c r="P40" s="47">
        <f t="shared" si="7"/>
        <v>8.3798882681564244E-3</v>
      </c>
      <c r="Q40" s="9"/>
    </row>
    <row r="41" spans="1:17">
      <c r="A41" s="12"/>
      <c r="B41" s="25">
        <v>335.15</v>
      </c>
      <c r="C41" s="20" t="s">
        <v>128</v>
      </c>
      <c r="D41" s="46">
        <v>89310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89310</v>
      </c>
      <c r="P41" s="47">
        <f t="shared" si="7"/>
        <v>0.44310705815811147</v>
      </c>
      <c r="Q41" s="9"/>
    </row>
    <row r="42" spans="1:17">
      <c r="A42" s="12"/>
      <c r="B42" s="25">
        <v>335.18</v>
      </c>
      <c r="C42" s="20" t="s">
        <v>187</v>
      </c>
      <c r="D42" s="46">
        <v>18529047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18529047</v>
      </c>
      <c r="P42" s="47">
        <f t="shared" si="7"/>
        <v>91.930931660994077</v>
      </c>
      <c r="Q42" s="9"/>
    </row>
    <row r="43" spans="1:17">
      <c r="A43" s="12"/>
      <c r="B43" s="25">
        <v>335.19</v>
      </c>
      <c r="C43" s="20" t="s">
        <v>130</v>
      </c>
      <c r="D43" s="46">
        <v>3430079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3430079</v>
      </c>
      <c r="P43" s="47">
        <f t="shared" si="7"/>
        <v>17.018163866755312</v>
      </c>
      <c r="Q43" s="9"/>
    </row>
    <row r="44" spans="1:17">
      <c r="A44" s="12"/>
      <c r="B44" s="25">
        <v>335.21</v>
      </c>
      <c r="C44" s="20" t="s">
        <v>41</v>
      </c>
      <c r="D44" s="46">
        <v>77010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77010</v>
      </c>
      <c r="P44" s="47">
        <f t="shared" si="7"/>
        <v>0.38208122885182133</v>
      </c>
      <c r="Q44" s="9"/>
    </row>
    <row r="45" spans="1:17">
      <c r="A45" s="12"/>
      <c r="B45" s="25">
        <v>335.5</v>
      </c>
      <c r="C45" s="20" t="s">
        <v>42</v>
      </c>
      <c r="D45" s="46">
        <v>0</v>
      </c>
      <c r="E45" s="46">
        <v>1202599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1202599</v>
      </c>
      <c r="P45" s="47">
        <f t="shared" si="7"/>
        <v>5.9666342518630247</v>
      </c>
      <c r="Q45" s="9"/>
    </row>
    <row r="46" spans="1:17">
      <c r="A46" s="12"/>
      <c r="B46" s="25">
        <v>337.2</v>
      </c>
      <c r="C46" s="20" t="s">
        <v>43</v>
      </c>
      <c r="D46" s="46">
        <v>155834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155834</v>
      </c>
      <c r="P46" s="47">
        <f t="shared" si="7"/>
        <v>0.77316252716393619</v>
      </c>
      <c r="Q46" s="9"/>
    </row>
    <row r="47" spans="1:17">
      <c r="A47" s="12"/>
      <c r="B47" s="25">
        <v>337.7</v>
      </c>
      <c r="C47" s="20" t="s">
        <v>46</v>
      </c>
      <c r="D47" s="46">
        <v>178258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178258</v>
      </c>
      <c r="P47" s="47">
        <f t="shared" si="7"/>
        <v>0.88441807158379393</v>
      </c>
      <c r="Q47" s="9"/>
    </row>
    <row r="48" spans="1:17">
      <c r="A48" s="12"/>
      <c r="B48" s="25">
        <v>338</v>
      </c>
      <c r="C48" s="20" t="s">
        <v>47</v>
      </c>
      <c r="D48" s="46">
        <v>108079</v>
      </c>
      <c r="E48" s="46">
        <v>16279636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16387715</v>
      </c>
      <c r="P48" s="47">
        <f t="shared" si="7"/>
        <v>81.306821000823604</v>
      </c>
      <c r="Q48" s="9"/>
    </row>
    <row r="49" spans="1:17" ht="15.75">
      <c r="A49" s="29" t="s">
        <v>52</v>
      </c>
      <c r="B49" s="30"/>
      <c r="C49" s="31"/>
      <c r="D49" s="32">
        <f t="shared" ref="D49:N49" si="8">SUM(D50:D65)</f>
        <v>12080721</v>
      </c>
      <c r="E49" s="32">
        <f t="shared" si="8"/>
        <v>12985073</v>
      </c>
      <c r="F49" s="32">
        <f t="shared" si="8"/>
        <v>0</v>
      </c>
      <c r="G49" s="32">
        <f t="shared" si="8"/>
        <v>0</v>
      </c>
      <c r="H49" s="32">
        <f t="shared" si="8"/>
        <v>0</v>
      </c>
      <c r="I49" s="32">
        <f t="shared" si="8"/>
        <v>118146414</v>
      </c>
      <c r="J49" s="32">
        <f t="shared" si="8"/>
        <v>43543323</v>
      </c>
      <c r="K49" s="32">
        <f t="shared" si="8"/>
        <v>0</v>
      </c>
      <c r="L49" s="32">
        <f t="shared" si="8"/>
        <v>0</v>
      </c>
      <c r="M49" s="32">
        <f t="shared" si="8"/>
        <v>0</v>
      </c>
      <c r="N49" s="32">
        <f t="shared" si="8"/>
        <v>0</v>
      </c>
      <c r="O49" s="32">
        <f>SUM(D49:N49)</f>
        <v>186755531</v>
      </c>
      <c r="P49" s="45">
        <f t="shared" si="7"/>
        <v>926.57814283020923</v>
      </c>
      <c r="Q49" s="10"/>
    </row>
    <row r="50" spans="1:17">
      <c r="A50" s="12"/>
      <c r="B50" s="25">
        <v>341.2</v>
      </c>
      <c r="C50" s="20" t="s">
        <v>131</v>
      </c>
      <c r="D50" s="46">
        <v>8243727</v>
      </c>
      <c r="E50" s="46">
        <v>0</v>
      </c>
      <c r="F50" s="46">
        <v>0</v>
      </c>
      <c r="G50" s="46">
        <v>0</v>
      </c>
      <c r="H50" s="46">
        <v>0</v>
      </c>
      <c r="I50" s="46">
        <v>299602</v>
      </c>
      <c r="J50" s="46">
        <v>43543323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5" si="9">SUM(D50:N50)</f>
        <v>52086652</v>
      </c>
      <c r="P50" s="47">
        <f t="shared" si="7"/>
        <v>258.42529545431995</v>
      </c>
      <c r="Q50" s="9"/>
    </row>
    <row r="51" spans="1:17">
      <c r="A51" s="12"/>
      <c r="B51" s="25">
        <v>341.3</v>
      </c>
      <c r="C51" s="20" t="s">
        <v>132</v>
      </c>
      <c r="D51" s="46">
        <v>254561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254561</v>
      </c>
      <c r="P51" s="47">
        <f t="shared" si="7"/>
        <v>1.2629915556128879</v>
      </c>
      <c r="Q51" s="9"/>
    </row>
    <row r="52" spans="1:17">
      <c r="A52" s="12"/>
      <c r="B52" s="25">
        <v>341.9</v>
      </c>
      <c r="C52" s="20" t="s">
        <v>133</v>
      </c>
      <c r="D52" s="46">
        <v>887163</v>
      </c>
      <c r="E52" s="46">
        <v>383438</v>
      </c>
      <c r="F52" s="46">
        <v>0</v>
      </c>
      <c r="G52" s="46">
        <v>0</v>
      </c>
      <c r="H52" s="46">
        <v>0</v>
      </c>
      <c r="I52" s="46">
        <v>1096830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2367431</v>
      </c>
      <c r="P52" s="47">
        <f t="shared" si="7"/>
        <v>11.745889439058516</v>
      </c>
      <c r="Q52" s="9"/>
    </row>
    <row r="53" spans="1:17">
      <c r="A53" s="12"/>
      <c r="B53" s="25">
        <v>342.1</v>
      </c>
      <c r="C53" s="20" t="s">
        <v>59</v>
      </c>
      <c r="D53" s="46">
        <v>1929573</v>
      </c>
      <c r="E53" s="46">
        <v>100826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2030399</v>
      </c>
      <c r="P53" s="47">
        <f t="shared" si="7"/>
        <v>10.073722178671721</v>
      </c>
      <c r="Q53" s="9"/>
    </row>
    <row r="54" spans="1:17">
      <c r="A54" s="12"/>
      <c r="B54" s="25">
        <v>342.2</v>
      </c>
      <c r="C54" s="20" t="s">
        <v>60</v>
      </c>
      <c r="D54" s="46">
        <v>529288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529288</v>
      </c>
      <c r="P54" s="47">
        <f t="shared" si="7"/>
        <v>2.6260357025908689</v>
      </c>
      <c r="Q54" s="9"/>
    </row>
    <row r="55" spans="1:17">
      <c r="A55" s="12"/>
      <c r="B55" s="25">
        <v>342.9</v>
      </c>
      <c r="C55" s="20" t="s">
        <v>113</v>
      </c>
      <c r="D55" s="46">
        <v>0</v>
      </c>
      <c r="E55" s="46">
        <v>23276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23276</v>
      </c>
      <c r="P55" s="47">
        <f t="shared" si="7"/>
        <v>0.11548269942546414</v>
      </c>
      <c r="Q55" s="9"/>
    </row>
    <row r="56" spans="1:17">
      <c r="A56" s="12"/>
      <c r="B56" s="25">
        <v>343.5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52664586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52664586</v>
      </c>
      <c r="P56" s="47">
        <f t="shared" si="7"/>
        <v>261.2926858310924</v>
      </c>
      <c r="Q56" s="9"/>
    </row>
    <row r="57" spans="1:17">
      <c r="A57" s="12"/>
      <c r="B57" s="25">
        <v>343.6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34205417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34205417</v>
      </c>
      <c r="P57" s="47">
        <f t="shared" si="7"/>
        <v>169.70845034085158</v>
      </c>
      <c r="Q57" s="9"/>
    </row>
    <row r="58" spans="1:17">
      <c r="A58" s="12"/>
      <c r="B58" s="25">
        <v>343.7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8296247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8296247</v>
      </c>
      <c r="P58" s="47">
        <f t="shared" si="7"/>
        <v>41.16141083779037</v>
      </c>
      <c r="Q58" s="9"/>
    </row>
    <row r="59" spans="1:17">
      <c r="A59" s="12"/>
      <c r="B59" s="25">
        <v>343.9</v>
      </c>
      <c r="C59" s="20" t="s">
        <v>64</v>
      </c>
      <c r="D59" s="46">
        <v>91076</v>
      </c>
      <c r="E59" s="46">
        <v>3926426</v>
      </c>
      <c r="F59" s="46">
        <v>0</v>
      </c>
      <c r="G59" s="46">
        <v>0</v>
      </c>
      <c r="H59" s="46">
        <v>0</v>
      </c>
      <c r="I59" s="46">
        <v>20658705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9"/>
        <v>24676207</v>
      </c>
      <c r="P59" s="47">
        <f t="shared" si="7"/>
        <v>122.42975579745378</v>
      </c>
      <c r="Q59" s="9"/>
    </row>
    <row r="60" spans="1:17">
      <c r="A60" s="12"/>
      <c r="B60" s="25">
        <v>347.2</v>
      </c>
      <c r="C60" s="20" t="s">
        <v>67</v>
      </c>
      <c r="D60" s="46">
        <v>45589</v>
      </c>
      <c r="E60" s="46">
        <v>1765400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9"/>
        <v>1810989</v>
      </c>
      <c r="P60" s="47">
        <f t="shared" si="7"/>
        <v>8.985130535737321</v>
      </c>
      <c r="Q60" s="9"/>
    </row>
    <row r="61" spans="1:17">
      <c r="A61" s="12"/>
      <c r="B61" s="25">
        <v>347.3</v>
      </c>
      <c r="C61" s="20" t="s">
        <v>68</v>
      </c>
      <c r="D61" s="46">
        <v>0</v>
      </c>
      <c r="E61" s="46">
        <v>232044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9"/>
        <v>232044</v>
      </c>
      <c r="P61" s="47">
        <f t="shared" si="7"/>
        <v>1.1512745963860802</v>
      </c>
      <c r="Q61" s="9"/>
    </row>
    <row r="62" spans="1:17">
      <c r="A62" s="12"/>
      <c r="B62" s="25">
        <v>347.4</v>
      </c>
      <c r="C62" s="20" t="s">
        <v>69</v>
      </c>
      <c r="D62" s="46">
        <v>0</v>
      </c>
      <c r="E62" s="46">
        <v>66759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9"/>
        <v>66759</v>
      </c>
      <c r="P62" s="47">
        <f t="shared" si="7"/>
        <v>0.3312214096470425</v>
      </c>
      <c r="Q62" s="9"/>
    </row>
    <row r="63" spans="1:17">
      <c r="A63" s="12"/>
      <c r="B63" s="25">
        <v>347.5</v>
      </c>
      <c r="C63" s="20" t="s">
        <v>70</v>
      </c>
      <c r="D63" s="46">
        <v>0</v>
      </c>
      <c r="E63" s="46">
        <v>6200542</v>
      </c>
      <c r="F63" s="46">
        <v>0</v>
      </c>
      <c r="G63" s="46">
        <v>0</v>
      </c>
      <c r="H63" s="46">
        <v>0</v>
      </c>
      <c r="I63" s="46">
        <v>925027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9"/>
        <v>7125569</v>
      </c>
      <c r="P63" s="47">
        <f t="shared" si="7"/>
        <v>35.353151016601011</v>
      </c>
      <c r="Q63" s="9"/>
    </row>
    <row r="64" spans="1:17">
      <c r="A64" s="12"/>
      <c r="B64" s="25">
        <v>347.9</v>
      </c>
      <c r="C64" s="20" t="s">
        <v>71</v>
      </c>
      <c r="D64" s="46">
        <v>0</v>
      </c>
      <c r="E64" s="46">
        <v>286362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9"/>
        <v>286362</v>
      </c>
      <c r="P64" s="47">
        <f t="shared" si="7"/>
        <v>1.4207706123421018</v>
      </c>
      <c r="Q64" s="9"/>
    </row>
    <row r="65" spans="1:17">
      <c r="A65" s="12"/>
      <c r="B65" s="25">
        <v>349</v>
      </c>
      <c r="C65" s="20" t="s">
        <v>188</v>
      </c>
      <c r="D65" s="46">
        <v>99744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9"/>
        <v>99744</v>
      </c>
      <c r="P65" s="47">
        <f t="shared" si="7"/>
        <v>0.49487482262817906</v>
      </c>
      <c r="Q65" s="9"/>
    </row>
    <row r="66" spans="1:17" ht="15.75">
      <c r="A66" s="29" t="s">
        <v>53</v>
      </c>
      <c r="B66" s="30"/>
      <c r="C66" s="31"/>
      <c r="D66" s="32">
        <f t="shared" ref="D66:N66" si="10">SUM(D67:D68)</f>
        <v>917001</v>
      </c>
      <c r="E66" s="32">
        <f t="shared" si="10"/>
        <v>116148</v>
      </c>
      <c r="F66" s="32">
        <f t="shared" si="10"/>
        <v>6184</v>
      </c>
      <c r="G66" s="32">
        <f t="shared" si="10"/>
        <v>0</v>
      </c>
      <c r="H66" s="32">
        <f t="shared" si="10"/>
        <v>0</v>
      </c>
      <c r="I66" s="32">
        <f t="shared" si="10"/>
        <v>1130237</v>
      </c>
      <c r="J66" s="32">
        <f t="shared" si="10"/>
        <v>0</v>
      </c>
      <c r="K66" s="32">
        <f t="shared" si="10"/>
        <v>0</v>
      </c>
      <c r="L66" s="32">
        <f t="shared" si="10"/>
        <v>0</v>
      </c>
      <c r="M66" s="32">
        <f t="shared" si="10"/>
        <v>0</v>
      </c>
      <c r="N66" s="32">
        <f t="shared" si="10"/>
        <v>0</v>
      </c>
      <c r="O66" s="32">
        <f>SUM(D66:N66)</f>
        <v>2169570</v>
      </c>
      <c r="P66" s="45">
        <f t="shared" si="7"/>
        <v>10.764212072199014</v>
      </c>
      <c r="Q66" s="10"/>
    </row>
    <row r="67" spans="1:17">
      <c r="A67" s="13"/>
      <c r="B67" s="39">
        <v>354</v>
      </c>
      <c r="C67" s="21" t="s">
        <v>74</v>
      </c>
      <c r="D67" s="46">
        <v>627903</v>
      </c>
      <c r="E67" s="46">
        <v>44286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>SUM(D67:N67)</f>
        <v>672189</v>
      </c>
      <c r="P67" s="47">
        <f t="shared" si="7"/>
        <v>3.3350318028915327</v>
      </c>
      <c r="Q67" s="9"/>
    </row>
    <row r="68" spans="1:17">
      <c r="A68" s="13"/>
      <c r="B68" s="39">
        <v>359</v>
      </c>
      <c r="C68" s="21" t="s">
        <v>75</v>
      </c>
      <c r="D68" s="46">
        <v>289098</v>
      </c>
      <c r="E68" s="46">
        <v>71862</v>
      </c>
      <c r="F68" s="46">
        <v>6184</v>
      </c>
      <c r="G68" s="46">
        <v>0</v>
      </c>
      <c r="H68" s="46">
        <v>0</v>
      </c>
      <c r="I68" s="46">
        <v>1130237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>SUM(D68:N68)</f>
        <v>1497381</v>
      </c>
      <c r="P68" s="47">
        <f t="shared" si="7"/>
        <v>7.4291802693074809</v>
      </c>
      <c r="Q68" s="9"/>
    </row>
    <row r="69" spans="1:17" ht="15.75">
      <c r="A69" s="29" t="s">
        <v>4</v>
      </c>
      <c r="B69" s="30"/>
      <c r="C69" s="31"/>
      <c r="D69" s="32">
        <f t="shared" ref="D69:N69" si="11">SUM(D70:D78)</f>
        <v>3186859</v>
      </c>
      <c r="E69" s="32">
        <f t="shared" si="11"/>
        <v>531591</v>
      </c>
      <c r="F69" s="32">
        <f t="shared" si="11"/>
        <v>2837870</v>
      </c>
      <c r="G69" s="32">
        <f t="shared" si="11"/>
        <v>64479</v>
      </c>
      <c r="H69" s="32">
        <f t="shared" si="11"/>
        <v>0</v>
      </c>
      <c r="I69" s="32">
        <f t="shared" si="11"/>
        <v>10620861</v>
      </c>
      <c r="J69" s="32">
        <f t="shared" si="11"/>
        <v>1367276</v>
      </c>
      <c r="K69" s="32">
        <f t="shared" si="11"/>
        <v>208789911</v>
      </c>
      <c r="L69" s="32">
        <f t="shared" si="11"/>
        <v>0</v>
      </c>
      <c r="M69" s="32">
        <f t="shared" si="11"/>
        <v>0</v>
      </c>
      <c r="N69" s="32">
        <f t="shared" si="11"/>
        <v>1123735</v>
      </c>
      <c r="O69" s="32">
        <f>SUM(D69:N69)</f>
        <v>228522582</v>
      </c>
      <c r="P69" s="45">
        <f t="shared" ref="P69:P84" si="12">(O69/P$86)</f>
        <v>1133.8032586800559</v>
      </c>
      <c r="Q69" s="10"/>
    </row>
    <row r="70" spans="1:17">
      <c r="A70" s="12"/>
      <c r="B70" s="25">
        <v>361.1</v>
      </c>
      <c r="C70" s="20" t="s">
        <v>76</v>
      </c>
      <c r="D70" s="46">
        <v>859997</v>
      </c>
      <c r="E70" s="46">
        <v>597107</v>
      </c>
      <c r="F70" s="46">
        <v>368</v>
      </c>
      <c r="G70" s="46">
        <v>380</v>
      </c>
      <c r="H70" s="46">
        <v>0</v>
      </c>
      <c r="I70" s="46">
        <v>11650400</v>
      </c>
      <c r="J70" s="46">
        <v>188747</v>
      </c>
      <c r="K70" s="46">
        <v>14614339</v>
      </c>
      <c r="L70" s="46">
        <v>0</v>
      </c>
      <c r="M70" s="46">
        <v>0</v>
      </c>
      <c r="N70" s="46">
        <v>18009</v>
      </c>
      <c r="O70" s="46">
        <f>SUM(D70:N70)</f>
        <v>27929347</v>
      </c>
      <c r="P70" s="47">
        <f t="shared" si="12"/>
        <v>138.57004574456474</v>
      </c>
      <c r="Q70" s="9"/>
    </row>
    <row r="71" spans="1:17">
      <c r="A71" s="12"/>
      <c r="B71" s="25">
        <v>361.3</v>
      </c>
      <c r="C71" s="20" t="s">
        <v>77</v>
      </c>
      <c r="D71" s="46">
        <v>-731100</v>
      </c>
      <c r="E71" s="46">
        <v>-653274</v>
      </c>
      <c r="F71" s="46">
        <v>0</v>
      </c>
      <c r="G71" s="46">
        <v>-2097</v>
      </c>
      <c r="H71" s="46">
        <v>0</v>
      </c>
      <c r="I71" s="46">
        <v>-1733298</v>
      </c>
      <c r="J71" s="46">
        <v>-216606</v>
      </c>
      <c r="K71" s="46">
        <v>0</v>
      </c>
      <c r="L71" s="46">
        <v>0</v>
      </c>
      <c r="M71" s="46">
        <v>0</v>
      </c>
      <c r="N71" s="46">
        <v>0</v>
      </c>
      <c r="O71" s="46">
        <f t="shared" ref="O71:O78" si="13">SUM(D71:N71)</f>
        <v>-3336375</v>
      </c>
      <c r="P71" s="47">
        <f t="shared" si="12"/>
        <v>-16.553256199331198</v>
      </c>
      <c r="Q71" s="9"/>
    </row>
    <row r="72" spans="1:17">
      <c r="A72" s="12"/>
      <c r="B72" s="25">
        <v>361.4</v>
      </c>
      <c r="C72" s="20" t="s">
        <v>135</v>
      </c>
      <c r="D72" s="46">
        <v>260835</v>
      </c>
      <c r="E72" s="46">
        <v>160508</v>
      </c>
      <c r="F72" s="46">
        <v>0</v>
      </c>
      <c r="G72" s="46">
        <v>187</v>
      </c>
      <c r="H72" s="46">
        <v>0</v>
      </c>
      <c r="I72" s="46">
        <v>351142</v>
      </c>
      <c r="J72" s="46">
        <v>49858</v>
      </c>
      <c r="K72" s="46">
        <v>146441374</v>
      </c>
      <c r="L72" s="46">
        <v>0</v>
      </c>
      <c r="M72" s="46">
        <v>0</v>
      </c>
      <c r="N72" s="46">
        <v>0</v>
      </c>
      <c r="O72" s="46">
        <f t="shared" si="13"/>
        <v>147263904</v>
      </c>
      <c r="P72" s="47">
        <f t="shared" si="12"/>
        <v>730.64242833186142</v>
      </c>
      <c r="Q72" s="9"/>
    </row>
    <row r="73" spans="1:17">
      <c r="A73" s="12"/>
      <c r="B73" s="25">
        <v>362</v>
      </c>
      <c r="C73" s="20" t="s">
        <v>79</v>
      </c>
      <c r="D73" s="46">
        <v>510454</v>
      </c>
      <c r="E73" s="46">
        <v>12750</v>
      </c>
      <c r="F73" s="46">
        <v>2837491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3360695</v>
      </c>
      <c r="P73" s="47">
        <f t="shared" si="12"/>
        <v>16.67391865207339</v>
      </c>
      <c r="Q73" s="9"/>
    </row>
    <row r="74" spans="1:17">
      <c r="A74" s="12"/>
      <c r="B74" s="25">
        <v>364</v>
      </c>
      <c r="C74" s="20" t="s">
        <v>136</v>
      </c>
      <c r="D74" s="46">
        <v>419635</v>
      </c>
      <c r="E74" s="46">
        <v>2600</v>
      </c>
      <c r="F74" s="46">
        <v>0</v>
      </c>
      <c r="G74" s="46">
        <v>12000</v>
      </c>
      <c r="H74" s="46">
        <v>0</v>
      </c>
      <c r="I74" s="46">
        <v>-240769</v>
      </c>
      <c r="J74" s="46">
        <v>42970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3"/>
        <v>236436</v>
      </c>
      <c r="P74" s="47">
        <f t="shared" si="12"/>
        <v>1.173065282753009</v>
      </c>
      <c r="Q74" s="9"/>
    </row>
    <row r="75" spans="1:17">
      <c r="A75" s="12"/>
      <c r="B75" s="25">
        <v>365</v>
      </c>
      <c r="C75" s="20" t="s">
        <v>137</v>
      </c>
      <c r="D75" s="46">
        <v>12549</v>
      </c>
      <c r="E75" s="46">
        <v>0</v>
      </c>
      <c r="F75" s="46">
        <v>0</v>
      </c>
      <c r="G75" s="46">
        <v>0</v>
      </c>
      <c r="H75" s="46">
        <v>0</v>
      </c>
      <c r="I75" s="46">
        <v>35219</v>
      </c>
      <c r="J75" s="46">
        <v>2294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50062</v>
      </c>
      <c r="P75" s="47">
        <f t="shared" si="12"/>
        <v>0.2483800867261379</v>
      </c>
      <c r="Q75" s="9"/>
    </row>
    <row r="76" spans="1:17">
      <c r="A76" s="12"/>
      <c r="B76" s="25">
        <v>366</v>
      </c>
      <c r="C76" s="20" t="s">
        <v>82</v>
      </c>
      <c r="D76" s="46">
        <v>8214</v>
      </c>
      <c r="E76" s="46">
        <v>70696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78910</v>
      </c>
      <c r="P76" s="47">
        <f t="shared" si="12"/>
        <v>0.39150798297230521</v>
      </c>
      <c r="Q76" s="9"/>
    </row>
    <row r="77" spans="1:17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47734198</v>
      </c>
      <c r="L77" s="46">
        <v>0</v>
      </c>
      <c r="M77" s="46">
        <v>0</v>
      </c>
      <c r="N77" s="46">
        <v>0</v>
      </c>
      <c r="O77" s="46">
        <f t="shared" si="13"/>
        <v>47734198</v>
      </c>
      <c r="P77" s="47">
        <f t="shared" si="12"/>
        <v>236.83081457078501</v>
      </c>
      <c r="Q77" s="9"/>
    </row>
    <row r="78" spans="1:17">
      <c r="A78" s="12"/>
      <c r="B78" s="25">
        <v>369.9</v>
      </c>
      <c r="C78" s="20" t="s">
        <v>84</v>
      </c>
      <c r="D78" s="46">
        <v>1846275</v>
      </c>
      <c r="E78" s="46">
        <v>341204</v>
      </c>
      <c r="F78" s="46">
        <v>11</v>
      </c>
      <c r="G78" s="46">
        <v>54009</v>
      </c>
      <c r="H78" s="46">
        <v>0</v>
      </c>
      <c r="I78" s="46">
        <v>558167</v>
      </c>
      <c r="J78" s="46">
        <v>1300013</v>
      </c>
      <c r="K78" s="46">
        <v>0</v>
      </c>
      <c r="L78" s="46">
        <v>0</v>
      </c>
      <c r="M78" s="46">
        <v>0</v>
      </c>
      <c r="N78" s="46">
        <v>1105726</v>
      </c>
      <c r="O78" s="46">
        <f t="shared" si="13"/>
        <v>5205405</v>
      </c>
      <c r="P78" s="47">
        <f t="shared" si="12"/>
        <v>25.826354227651152</v>
      </c>
      <c r="Q78" s="9"/>
    </row>
    <row r="79" spans="1:17" ht="15.75">
      <c r="A79" s="29" t="s">
        <v>54</v>
      </c>
      <c r="B79" s="30"/>
      <c r="C79" s="31"/>
      <c r="D79" s="32">
        <f t="shared" ref="D79:N79" si="14">SUM(D80:D83)</f>
        <v>8692688</v>
      </c>
      <c r="E79" s="32">
        <f t="shared" si="14"/>
        <v>9758068</v>
      </c>
      <c r="F79" s="32">
        <f t="shared" si="14"/>
        <v>16624512</v>
      </c>
      <c r="G79" s="32">
        <f t="shared" si="14"/>
        <v>64590586</v>
      </c>
      <c r="H79" s="32">
        <f t="shared" si="14"/>
        <v>0</v>
      </c>
      <c r="I79" s="32">
        <f t="shared" si="14"/>
        <v>1736528</v>
      </c>
      <c r="J79" s="32">
        <f t="shared" si="14"/>
        <v>11000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4"/>
        <v>0</v>
      </c>
      <c r="O79" s="32">
        <f t="shared" ref="O79:O84" si="15">SUM(D79:N79)</f>
        <v>101413382</v>
      </c>
      <c r="P79" s="45">
        <f t="shared" si="12"/>
        <v>503.15737717931671</v>
      </c>
      <c r="Q79" s="9"/>
    </row>
    <row r="80" spans="1:17">
      <c r="A80" s="12"/>
      <c r="B80" s="25">
        <v>381</v>
      </c>
      <c r="C80" s="20" t="s">
        <v>85</v>
      </c>
      <c r="D80" s="46">
        <v>7001924</v>
      </c>
      <c r="E80" s="46">
        <v>9758068</v>
      </c>
      <c r="F80" s="46">
        <v>16407791</v>
      </c>
      <c r="G80" s="46">
        <v>34809295</v>
      </c>
      <c r="H80" s="46">
        <v>0</v>
      </c>
      <c r="I80" s="46">
        <v>822341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5"/>
        <v>68799419</v>
      </c>
      <c r="P80" s="47">
        <f t="shared" si="12"/>
        <v>341.34484555007589</v>
      </c>
      <c r="Q80" s="9"/>
    </row>
    <row r="81" spans="1:120">
      <c r="A81" s="12"/>
      <c r="B81" s="25">
        <v>384</v>
      </c>
      <c r="C81" s="20" t="s">
        <v>86</v>
      </c>
      <c r="D81" s="46">
        <v>0</v>
      </c>
      <c r="E81" s="46">
        <v>0</v>
      </c>
      <c r="F81" s="46">
        <v>216721</v>
      </c>
      <c r="G81" s="46">
        <v>29781291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29998012</v>
      </c>
      <c r="P81" s="47">
        <f t="shared" si="12"/>
        <v>148.833622751223</v>
      </c>
      <c r="Q81" s="9"/>
    </row>
    <row r="82" spans="1:120">
      <c r="A82" s="12"/>
      <c r="B82" s="25">
        <v>388.1</v>
      </c>
      <c r="C82" s="20" t="s">
        <v>87</v>
      </c>
      <c r="D82" s="46">
        <v>1690764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11000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1701764</v>
      </c>
      <c r="P82" s="47">
        <f t="shared" si="12"/>
        <v>8.4432162100479271</v>
      </c>
      <c r="Q82" s="9"/>
    </row>
    <row r="83" spans="1:120" ht="15.75" thickBot="1">
      <c r="A83" s="12"/>
      <c r="B83" s="25">
        <v>389.8</v>
      </c>
      <c r="C83" s="20" t="s">
        <v>89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914187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914187</v>
      </c>
      <c r="P83" s="47">
        <f t="shared" si="12"/>
        <v>4.5356926679698741</v>
      </c>
      <c r="Q83" s="9"/>
    </row>
    <row r="84" spans="1:120" ht="16.5" thickBot="1">
      <c r="A84" s="14" t="s">
        <v>72</v>
      </c>
      <c r="B84" s="23"/>
      <c r="C84" s="22"/>
      <c r="D84" s="15">
        <f t="shared" ref="D84:N84" si="16">SUM(D5,D12,D25,D49,D66,D69,D79)</f>
        <v>211757694</v>
      </c>
      <c r="E84" s="15">
        <f t="shared" si="16"/>
        <v>96084842</v>
      </c>
      <c r="F84" s="15">
        <f t="shared" si="16"/>
        <v>24257718</v>
      </c>
      <c r="G84" s="15">
        <f t="shared" si="16"/>
        <v>65332980</v>
      </c>
      <c r="H84" s="15">
        <f t="shared" si="16"/>
        <v>0</v>
      </c>
      <c r="I84" s="15">
        <f t="shared" si="16"/>
        <v>179054267</v>
      </c>
      <c r="J84" s="15">
        <f t="shared" si="16"/>
        <v>44921599</v>
      </c>
      <c r="K84" s="15">
        <f t="shared" si="16"/>
        <v>208789911</v>
      </c>
      <c r="L84" s="15">
        <f t="shared" si="16"/>
        <v>0</v>
      </c>
      <c r="M84" s="15">
        <f t="shared" si="16"/>
        <v>0</v>
      </c>
      <c r="N84" s="15">
        <f t="shared" si="16"/>
        <v>27518295</v>
      </c>
      <c r="O84" s="15">
        <f t="shared" si="15"/>
        <v>857717306</v>
      </c>
      <c r="P84" s="38">
        <f t="shared" si="12"/>
        <v>4255.5211308135786</v>
      </c>
      <c r="Q84" s="6"/>
      <c r="R84" s="2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</row>
    <row r="85" spans="1:120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9"/>
    </row>
    <row r="86" spans="1:120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42"/>
      <c r="M86" s="121" t="s">
        <v>189</v>
      </c>
      <c r="N86" s="121"/>
      <c r="O86" s="121"/>
      <c r="P86" s="43">
        <v>201554</v>
      </c>
    </row>
    <row r="87" spans="1:120">
      <c r="A87" s="122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/>
    </row>
    <row r="88" spans="1:120" ht="15.75" customHeight="1" thickBot="1">
      <c r="A88" s="123" t="s">
        <v>109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3"/>
    </row>
  </sheetData>
  <mergeCells count="10">
    <mergeCell ref="M86:O86"/>
    <mergeCell ref="A87:P87"/>
    <mergeCell ref="A88:P8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116591744</v>
      </c>
      <c r="E5" s="27">
        <f t="shared" si="0"/>
        <v>11202302</v>
      </c>
      <c r="F5" s="27">
        <f t="shared" si="0"/>
        <v>924917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128718963</v>
      </c>
      <c r="O5" s="33">
        <f t="shared" ref="O5:O36" si="2">(N5/O$87)</f>
        <v>687.20850261869555</v>
      </c>
      <c r="P5" s="6"/>
    </row>
    <row r="6" spans="1:133">
      <c r="A6" s="12"/>
      <c r="B6" s="25">
        <v>311</v>
      </c>
      <c r="C6" s="20" t="s">
        <v>3</v>
      </c>
      <c r="D6" s="46">
        <v>100876628</v>
      </c>
      <c r="E6" s="46">
        <v>2116284</v>
      </c>
      <c r="F6" s="46">
        <v>924917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103917829</v>
      </c>
      <c r="O6" s="47">
        <f t="shared" si="2"/>
        <v>554.79949494679852</v>
      </c>
      <c r="P6" s="9"/>
    </row>
    <row r="7" spans="1:133">
      <c r="A7" s="12"/>
      <c r="B7" s="25">
        <v>312.41000000000003</v>
      </c>
      <c r="C7" s="20" t="s">
        <v>13</v>
      </c>
      <c r="D7" s="46">
        <v>1511540</v>
      </c>
      <c r="E7" s="46">
        <v>5257312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6768852</v>
      </c>
      <c r="O7" s="47">
        <f t="shared" si="2"/>
        <v>36.137741782207819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3828706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3828706</v>
      </c>
      <c r="O8" s="47">
        <f t="shared" si="2"/>
        <v>20.440805736037628</v>
      </c>
      <c r="P8" s="9"/>
    </row>
    <row r="9" spans="1:133">
      <c r="A9" s="12"/>
      <c r="B9" s="25">
        <v>314.10000000000002</v>
      </c>
      <c r="C9" s="20" t="s">
        <v>156</v>
      </c>
      <c r="D9" s="46">
        <v>8283000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8283000</v>
      </c>
      <c r="O9" s="47">
        <f t="shared" si="2"/>
        <v>44.221518683231274</v>
      </c>
      <c r="P9" s="9"/>
    </row>
    <row r="10" spans="1:133">
      <c r="A10" s="12"/>
      <c r="B10" s="25">
        <v>315</v>
      </c>
      <c r="C10" s="20" t="s">
        <v>124</v>
      </c>
      <c r="D10" s="46">
        <v>4892611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4892611</v>
      </c>
      <c r="O10" s="47">
        <f t="shared" si="2"/>
        <v>26.120812356185301</v>
      </c>
      <c r="P10" s="9"/>
    </row>
    <row r="11" spans="1:133">
      <c r="A11" s="12"/>
      <c r="B11" s="25">
        <v>316</v>
      </c>
      <c r="C11" s="20" t="s">
        <v>125</v>
      </c>
      <c r="D11" s="46">
        <v>1027965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1027965</v>
      </c>
      <c r="O11" s="47">
        <f t="shared" si="2"/>
        <v>5.4881291142349191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29763512</v>
      </c>
      <c r="E12" s="32">
        <f t="shared" si="3"/>
        <v>26762593</v>
      </c>
      <c r="F12" s="32">
        <f t="shared" si="3"/>
        <v>-32567</v>
      </c>
      <c r="G12" s="32">
        <f t="shared" si="3"/>
        <v>0</v>
      </c>
      <c r="H12" s="32">
        <f t="shared" si="3"/>
        <v>0</v>
      </c>
      <c r="I12" s="32">
        <f t="shared" si="3"/>
        <v>42829738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99323276</v>
      </c>
      <c r="O12" s="45">
        <f t="shared" si="2"/>
        <v>530.26996321546983</v>
      </c>
      <c r="P12" s="10"/>
    </row>
    <row r="13" spans="1:133">
      <c r="A13" s="12"/>
      <c r="B13" s="25">
        <v>322</v>
      </c>
      <c r="C13" s="20" t="s">
        <v>0</v>
      </c>
      <c r="D13" s="46">
        <v>31239</v>
      </c>
      <c r="E13" s="46">
        <v>8776924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8808163</v>
      </c>
      <c r="O13" s="47">
        <f t="shared" si="2"/>
        <v>47.025274015386508</v>
      </c>
      <c r="P13" s="9"/>
    </row>
    <row r="14" spans="1:133">
      <c r="A14" s="12"/>
      <c r="B14" s="25">
        <v>323.10000000000002</v>
      </c>
      <c r="C14" s="20" t="s">
        <v>18</v>
      </c>
      <c r="D14" s="46">
        <v>6035723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6035723</v>
      </c>
      <c r="O14" s="47">
        <f t="shared" si="2"/>
        <v>32.223691586539744</v>
      </c>
      <c r="P14" s="9"/>
    </row>
    <row r="15" spans="1:133">
      <c r="A15" s="12"/>
      <c r="B15" s="25">
        <v>323.39999999999998</v>
      </c>
      <c r="C15" s="20" t="s">
        <v>19</v>
      </c>
      <c r="D15" s="46">
        <v>57211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57211</v>
      </c>
      <c r="O15" s="47">
        <f t="shared" si="2"/>
        <v>0.3054397326314553</v>
      </c>
      <c r="P15" s="9"/>
    </row>
    <row r="16" spans="1:133">
      <c r="A16" s="12"/>
      <c r="B16" s="25">
        <v>323.7</v>
      </c>
      <c r="C16" s="20" t="s">
        <v>20</v>
      </c>
      <c r="D16" s="46">
        <v>1106998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1106998</v>
      </c>
      <c r="O16" s="47">
        <f t="shared" si="2"/>
        <v>5.9100727682361045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3010058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3010058</v>
      </c>
      <c r="O17" s="47">
        <f t="shared" si="2"/>
        <v>16.070184242980776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354704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354704</v>
      </c>
      <c r="O18" s="47">
        <f t="shared" si="2"/>
        <v>1.8937039192341985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6425109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6425109</v>
      </c>
      <c r="O19" s="47">
        <f t="shared" si="2"/>
        <v>34.302556765096874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8152845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8152845</v>
      </c>
      <c r="O20" s="47">
        <f t="shared" si="2"/>
        <v>43.526643424965428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3000298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3000298</v>
      </c>
      <c r="O21" s="47">
        <f t="shared" si="2"/>
        <v>16.018077274207585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3445350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3445350</v>
      </c>
      <c r="O22" s="47">
        <f t="shared" si="2"/>
        <v>18.394133694950003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23286</v>
      </c>
      <c r="F23" s="46">
        <v>0</v>
      </c>
      <c r="G23" s="46">
        <v>0</v>
      </c>
      <c r="H23" s="46">
        <v>0</v>
      </c>
      <c r="I23" s="46">
        <v>36404629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36427915</v>
      </c>
      <c r="O23" s="47">
        <f t="shared" si="2"/>
        <v>194.48240055096713</v>
      </c>
      <c r="P23" s="9"/>
    </row>
    <row r="24" spans="1:16">
      <c r="A24" s="12"/>
      <c r="B24" s="25">
        <v>325.2</v>
      </c>
      <c r="C24" s="20" t="s">
        <v>28</v>
      </c>
      <c r="D24" s="46">
        <v>22532341</v>
      </c>
      <c r="E24" s="46">
        <v>-872</v>
      </c>
      <c r="F24" s="46">
        <v>-32567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22498902</v>
      </c>
      <c r="O24" s="47">
        <f t="shared" si="2"/>
        <v>120.11778524027399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SUM(D26:D49)</f>
        <v>26501511</v>
      </c>
      <c r="E25" s="32">
        <f t="shared" si="5"/>
        <v>1977615</v>
      </c>
      <c r="F25" s="32">
        <f t="shared" si="5"/>
        <v>0</v>
      </c>
      <c r="G25" s="32">
        <f t="shared" si="5"/>
        <v>1904182</v>
      </c>
      <c r="H25" s="32">
        <f t="shared" si="5"/>
        <v>0</v>
      </c>
      <c r="I25" s="32">
        <f t="shared" si="5"/>
        <v>1217723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25580520</v>
      </c>
      <c r="N25" s="44">
        <f>SUM(D25:M25)</f>
        <v>57181551</v>
      </c>
      <c r="O25" s="45">
        <f t="shared" si="2"/>
        <v>305.28250946307401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1843098</v>
      </c>
      <c r="N26" s="46">
        <f>SUM(D26:M26)</f>
        <v>1843098</v>
      </c>
      <c r="O26" s="47">
        <f t="shared" si="2"/>
        <v>9.8399846241731481</v>
      </c>
      <c r="P26" s="9"/>
    </row>
    <row r="27" spans="1:16">
      <c r="A27" s="12"/>
      <c r="B27" s="25">
        <v>331.2</v>
      </c>
      <c r="C27" s="20" t="s">
        <v>30</v>
      </c>
      <c r="D27" s="46">
        <v>380766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380766</v>
      </c>
      <c r="O27" s="47">
        <f t="shared" si="2"/>
        <v>2.0328444745791669</v>
      </c>
      <c r="P27" s="9"/>
    </row>
    <row r="28" spans="1:16">
      <c r="A28" s="12"/>
      <c r="B28" s="25">
        <v>331.49</v>
      </c>
      <c r="C28" s="20" t="s">
        <v>35</v>
      </c>
      <c r="D28" s="46">
        <v>2185748</v>
      </c>
      <c r="E28" s="46">
        <v>321315</v>
      </c>
      <c r="F28" s="46">
        <v>0</v>
      </c>
      <c r="G28" s="46">
        <v>1673498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4180561</v>
      </c>
      <c r="O28" s="47">
        <f t="shared" si="2"/>
        <v>22.319299332112521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930356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930356</v>
      </c>
      <c r="O29" s="47">
        <f t="shared" si="2"/>
        <v>4.9670113770441038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183737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183737</v>
      </c>
      <c r="O30" s="47">
        <f t="shared" si="2"/>
        <v>0.98094038129915062</v>
      </c>
      <c r="P30" s="9"/>
    </row>
    <row r="31" spans="1:16">
      <c r="A31" s="12"/>
      <c r="B31" s="25">
        <v>331.7</v>
      </c>
      <c r="C31" s="20" t="s">
        <v>33</v>
      </c>
      <c r="D31" s="46">
        <v>12395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12395</v>
      </c>
      <c r="O31" s="47">
        <f t="shared" si="2"/>
        <v>6.6174782576198438E-2</v>
      </c>
      <c r="P31" s="9"/>
    </row>
    <row r="32" spans="1:16">
      <c r="A32" s="12"/>
      <c r="B32" s="25">
        <v>331.9</v>
      </c>
      <c r="C32" s="20" t="s">
        <v>111</v>
      </c>
      <c r="D32" s="46">
        <v>8505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8505</v>
      </c>
      <c r="O32" s="47">
        <f t="shared" si="2"/>
        <v>4.5406738669670647E-2</v>
      </c>
      <c r="P32" s="9"/>
    </row>
    <row r="33" spans="1:16">
      <c r="A33" s="12"/>
      <c r="B33" s="25">
        <v>334.1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23737422</v>
      </c>
      <c r="N33" s="46">
        <f t="shared" si="6"/>
        <v>23737422</v>
      </c>
      <c r="O33" s="47">
        <f t="shared" si="2"/>
        <v>126.73003144570144</v>
      </c>
      <c r="P33" s="9"/>
    </row>
    <row r="34" spans="1:16">
      <c r="A34" s="12"/>
      <c r="B34" s="25">
        <v>334.2</v>
      </c>
      <c r="C34" s="20" t="s">
        <v>116</v>
      </c>
      <c r="D34" s="46">
        <v>13243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13243</v>
      </c>
      <c r="O34" s="47">
        <f t="shared" si="2"/>
        <v>7.070210937124613E-2</v>
      </c>
      <c r="P34" s="9"/>
    </row>
    <row r="35" spans="1:16">
      <c r="A35" s="12"/>
      <c r="B35" s="25">
        <v>334.31</v>
      </c>
      <c r="C35" s="20" t="s">
        <v>171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145904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145904</v>
      </c>
      <c r="O35" s="47">
        <f t="shared" si="2"/>
        <v>0.77895647252905653</v>
      </c>
      <c r="P35" s="9"/>
    </row>
    <row r="36" spans="1:16">
      <c r="A36" s="12"/>
      <c r="B36" s="25">
        <v>334.35</v>
      </c>
      <c r="C36" s="20" t="s">
        <v>174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1071819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1071819</v>
      </c>
      <c r="O36" s="47">
        <f t="shared" si="2"/>
        <v>5.7222581110156057</v>
      </c>
      <c r="P36" s="9"/>
    </row>
    <row r="37" spans="1:16">
      <c r="A37" s="12"/>
      <c r="B37" s="25">
        <v>334.39</v>
      </c>
      <c r="C37" s="20" t="s">
        <v>37</v>
      </c>
      <c r="D37" s="46">
        <v>89036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6" si="7">SUM(D37:M37)</f>
        <v>89036</v>
      </c>
      <c r="O37" s="47">
        <f t="shared" ref="O37:O68" si="8">(N37/O$87)</f>
        <v>0.4753479581649378</v>
      </c>
      <c r="P37" s="9"/>
    </row>
    <row r="38" spans="1:16">
      <c r="A38" s="12"/>
      <c r="B38" s="25">
        <v>334.69</v>
      </c>
      <c r="C38" s="20" t="s">
        <v>39</v>
      </c>
      <c r="D38" s="46">
        <v>0</v>
      </c>
      <c r="E38" s="46">
        <v>219322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219322</v>
      </c>
      <c r="O38" s="47">
        <f t="shared" si="8"/>
        <v>1.170922602999354</v>
      </c>
      <c r="P38" s="9"/>
    </row>
    <row r="39" spans="1:16">
      <c r="A39" s="12"/>
      <c r="B39" s="25">
        <v>334.7</v>
      </c>
      <c r="C39" s="20" t="s">
        <v>117</v>
      </c>
      <c r="D39" s="46">
        <v>603</v>
      </c>
      <c r="E39" s="46">
        <v>0</v>
      </c>
      <c r="F39" s="46">
        <v>0</v>
      </c>
      <c r="G39" s="46">
        <v>100000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100603</v>
      </c>
      <c r="O39" s="47">
        <f t="shared" si="8"/>
        <v>0.53710219052144337</v>
      </c>
      <c r="P39" s="9"/>
    </row>
    <row r="40" spans="1:16">
      <c r="A40" s="12"/>
      <c r="B40" s="25">
        <v>335.12</v>
      </c>
      <c r="C40" s="20" t="s">
        <v>126</v>
      </c>
      <c r="D40" s="46">
        <v>4763637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4763637</v>
      </c>
      <c r="O40" s="47">
        <f t="shared" si="8"/>
        <v>25.432242254694167</v>
      </c>
      <c r="P40" s="9"/>
    </row>
    <row r="41" spans="1:16">
      <c r="A41" s="12"/>
      <c r="B41" s="25">
        <v>335.14</v>
      </c>
      <c r="C41" s="20" t="s">
        <v>127</v>
      </c>
      <c r="D41" s="46">
        <v>1150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1150</v>
      </c>
      <c r="O41" s="47">
        <f t="shared" si="8"/>
        <v>6.1396530829066721E-3</v>
      </c>
      <c r="P41" s="9"/>
    </row>
    <row r="42" spans="1:16">
      <c r="A42" s="12"/>
      <c r="B42" s="25">
        <v>335.15</v>
      </c>
      <c r="C42" s="20" t="s">
        <v>128</v>
      </c>
      <c r="D42" s="46">
        <v>82980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82980</v>
      </c>
      <c r="O42" s="47">
        <f t="shared" si="8"/>
        <v>0.44301601114747446</v>
      </c>
      <c r="P42" s="9"/>
    </row>
    <row r="43" spans="1:16">
      <c r="A43" s="12"/>
      <c r="B43" s="25">
        <v>335.18</v>
      </c>
      <c r="C43" s="20" t="s">
        <v>129</v>
      </c>
      <c r="D43" s="46">
        <v>15276746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15276746</v>
      </c>
      <c r="O43" s="47">
        <f t="shared" si="8"/>
        <v>81.559931022332322</v>
      </c>
      <c r="P43" s="9"/>
    </row>
    <row r="44" spans="1:16">
      <c r="A44" s="12"/>
      <c r="B44" s="25">
        <v>335.19</v>
      </c>
      <c r="C44" s="20" t="s">
        <v>130</v>
      </c>
      <c r="D44" s="46">
        <v>3286182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3286182</v>
      </c>
      <c r="O44" s="47">
        <f t="shared" si="8"/>
        <v>17.544362997645578</v>
      </c>
      <c r="P44" s="9"/>
    </row>
    <row r="45" spans="1:16">
      <c r="A45" s="12"/>
      <c r="B45" s="25">
        <v>335.21</v>
      </c>
      <c r="C45" s="20" t="s">
        <v>41</v>
      </c>
      <c r="D45" s="46">
        <v>93267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93267</v>
      </c>
      <c r="O45" s="47">
        <f t="shared" si="8"/>
        <v>0.49793654268126658</v>
      </c>
      <c r="P45" s="9"/>
    </row>
    <row r="46" spans="1:16">
      <c r="A46" s="12"/>
      <c r="B46" s="25">
        <v>335.5</v>
      </c>
      <c r="C46" s="20" t="s">
        <v>42</v>
      </c>
      <c r="D46" s="46">
        <v>0</v>
      </c>
      <c r="E46" s="46">
        <v>322885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322885</v>
      </c>
      <c r="O46" s="47">
        <f t="shared" si="8"/>
        <v>1.7238277266733224</v>
      </c>
      <c r="P46" s="9"/>
    </row>
    <row r="47" spans="1:16">
      <c r="A47" s="12"/>
      <c r="B47" s="25">
        <v>337.2</v>
      </c>
      <c r="C47" s="20" t="s">
        <v>43</v>
      </c>
      <c r="D47" s="46">
        <v>172030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172030</v>
      </c>
      <c r="O47" s="47">
        <f t="shared" si="8"/>
        <v>0.91843871291516066</v>
      </c>
      <c r="P47" s="9"/>
    </row>
    <row r="48" spans="1:16">
      <c r="A48" s="12"/>
      <c r="B48" s="25">
        <v>337.7</v>
      </c>
      <c r="C48" s="20" t="s">
        <v>46</v>
      </c>
      <c r="D48" s="46">
        <v>33380</v>
      </c>
      <c r="E48" s="46">
        <v>0</v>
      </c>
      <c r="F48" s="46">
        <v>0</v>
      </c>
      <c r="G48" s="46">
        <v>130684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164064</v>
      </c>
      <c r="O48" s="47">
        <f t="shared" si="8"/>
        <v>0.87590960295130449</v>
      </c>
      <c r="P48" s="9"/>
    </row>
    <row r="49" spans="1:16">
      <c r="A49" s="12"/>
      <c r="B49" s="25">
        <v>338</v>
      </c>
      <c r="C49" s="20" t="s">
        <v>47</v>
      </c>
      <c r="D49" s="46">
        <v>101843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101843</v>
      </c>
      <c r="O49" s="47">
        <f t="shared" si="8"/>
        <v>0.54372233819344717</v>
      </c>
      <c r="P49" s="9"/>
    </row>
    <row r="50" spans="1:16" ht="15.75">
      <c r="A50" s="29" t="s">
        <v>52</v>
      </c>
      <c r="B50" s="30"/>
      <c r="C50" s="31"/>
      <c r="D50" s="32">
        <f t="shared" ref="D50:M50" si="9">SUM(D51:D65)</f>
        <v>12252095</v>
      </c>
      <c r="E50" s="32">
        <f t="shared" si="9"/>
        <v>9613889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110290401</v>
      </c>
      <c r="J50" s="32">
        <f t="shared" si="9"/>
        <v>37935074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170091459</v>
      </c>
      <c r="O50" s="45">
        <f t="shared" si="8"/>
        <v>908.0891744569077</v>
      </c>
      <c r="P50" s="10"/>
    </row>
    <row r="51" spans="1:16">
      <c r="A51" s="12"/>
      <c r="B51" s="25">
        <v>341.2</v>
      </c>
      <c r="C51" s="20" t="s">
        <v>131</v>
      </c>
      <c r="D51" s="46">
        <v>8813381</v>
      </c>
      <c r="E51" s="46">
        <v>0</v>
      </c>
      <c r="F51" s="46">
        <v>0</v>
      </c>
      <c r="G51" s="46">
        <v>0</v>
      </c>
      <c r="H51" s="46">
        <v>0</v>
      </c>
      <c r="I51" s="46">
        <v>250156</v>
      </c>
      <c r="J51" s="46">
        <v>37935074</v>
      </c>
      <c r="K51" s="46">
        <v>0</v>
      </c>
      <c r="L51" s="46">
        <v>0</v>
      </c>
      <c r="M51" s="46">
        <v>0</v>
      </c>
      <c r="N51" s="46">
        <f t="shared" ref="N51:N65" si="10">SUM(D51:M51)</f>
        <v>46998611</v>
      </c>
      <c r="O51" s="47">
        <f t="shared" si="8"/>
        <v>250.91753645085342</v>
      </c>
      <c r="P51" s="9"/>
    </row>
    <row r="52" spans="1:16">
      <c r="A52" s="12"/>
      <c r="B52" s="25">
        <v>341.3</v>
      </c>
      <c r="C52" s="20" t="s">
        <v>132</v>
      </c>
      <c r="D52" s="46">
        <v>188991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188991</v>
      </c>
      <c r="O52" s="47">
        <f t="shared" si="8"/>
        <v>1.0089905876448824</v>
      </c>
      <c r="P52" s="9"/>
    </row>
    <row r="53" spans="1:16">
      <c r="A53" s="12"/>
      <c r="B53" s="25">
        <v>341.9</v>
      </c>
      <c r="C53" s="20" t="s">
        <v>133</v>
      </c>
      <c r="D53" s="46">
        <v>749684</v>
      </c>
      <c r="E53" s="46">
        <v>304605</v>
      </c>
      <c r="F53" s="46">
        <v>0</v>
      </c>
      <c r="G53" s="46">
        <v>0</v>
      </c>
      <c r="H53" s="46">
        <v>0</v>
      </c>
      <c r="I53" s="46">
        <v>631742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1686031</v>
      </c>
      <c r="O53" s="47">
        <f t="shared" si="8"/>
        <v>9.0014308061097559</v>
      </c>
      <c r="P53" s="9"/>
    </row>
    <row r="54" spans="1:16">
      <c r="A54" s="12"/>
      <c r="B54" s="25">
        <v>342.1</v>
      </c>
      <c r="C54" s="20" t="s">
        <v>59</v>
      </c>
      <c r="D54" s="46">
        <v>2025636</v>
      </c>
      <c r="E54" s="46">
        <v>81583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2107219</v>
      </c>
      <c r="O54" s="47">
        <f t="shared" si="8"/>
        <v>11.250081417138707</v>
      </c>
      <c r="P54" s="9"/>
    </row>
    <row r="55" spans="1:16">
      <c r="A55" s="12"/>
      <c r="B55" s="25">
        <v>342.2</v>
      </c>
      <c r="C55" s="20" t="s">
        <v>60</v>
      </c>
      <c r="D55" s="46">
        <v>407811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407811</v>
      </c>
      <c r="O55" s="47">
        <f t="shared" si="8"/>
        <v>2.1772330986028283</v>
      </c>
      <c r="P55" s="9"/>
    </row>
    <row r="56" spans="1:16">
      <c r="A56" s="12"/>
      <c r="B56" s="25">
        <v>342.9</v>
      </c>
      <c r="C56" s="20" t="s">
        <v>113</v>
      </c>
      <c r="D56" s="46">
        <v>0</v>
      </c>
      <c r="E56" s="46">
        <v>19367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19367</v>
      </c>
      <c r="O56" s="47">
        <f t="shared" si="8"/>
        <v>0.10339709674491609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49650631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49650631</v>
      </c>
      <c r="O57" s="47">
        <f t="shared" si="8"/>
        <v>265.07621711948832</v>
      </c>
      <c r="P57" s="9"/>
    </row>
    <row r="58" spans="1:16">
      <c r="A58" s="12"/>
      <c r="B58" s="25">
        <v>343.6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32323172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32323172</v>
      </c>
      <c r="O58" s="47">
        <f t="shared" si="8"/>
        <v>172.56788053836749</v>
      </c>
      <c r="P58" s="9"/>
    </row>
    <row r="59" spans="1:16">
      <c r="A59" s="12"/>
      <c r="B59" s="25">
        <v>343.7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7375367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7375367</v>
      </c>
      <c r="O59" s="47">
        <f t="shared" si="8"/>
        <v>39.375821512276637</v>
      </c>
      <c r="P59" s="9"/>
    </row>
    <row r="60" spans="1:16">
      <c r="A60" s="12"/>
      <c r="B60" s="25">
        <v>343.9</v>
      </c>
      <c r="C60" s="20" t="s">
        <v>64</v>
      </c>
      <c r="D60" s="46">
        <v>38053</v>
      </c>
      <c r="E60" s="46">
        <v>3740803</v>
      </c>
      <c r="F60" s="46">
        <v>0</v>
      </c>
      <c r="G60" s="46">
        <v>0</v>
      </c>
      <c r="H60" s="46">
        <v>0</v>
      </c>
      <c r="I60" s="46">
        <v>19316747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23095603</v>
      </c>
      <c r="O60" s="47">
        <f t="shared" si="8"/>
        <v>123.30346970481615</v>
      </c>
      <c r="P60" s="9"/>
    </row>
    <row r="61" spans="1:16">
      <c r="A61" s="12"/>
      <c r="B61" s="25">
        <v>347.2</v>
      </c>
      <c r="C61" s="20" t="s">
        <v>67</v>
      </c>
      <c r="D61" s="46">
        <v>28539</v>
      </c>
      <c r="E61" s="46">
        <v>1451834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1480373</v>
      </c>
      <c r="O61" s="47">
        <f t="shared" si="8"/>
        <v>7.9034579593928687</v>
      </c>
      <c r="P61" s="9"/>
    </row>
    <row r="62" spans="1:16">
      <c r="A62" s="12"/>
      <c r="B62" s="25">
        <v>347.3</v>
      </c>
      <c r="C62" s="20" t="s">
        <v>68</v>
      </c>
      <c r="D62" s="46">
        <v>0</v>
      </c>
      <c r="E62" s="46">
        <v>166000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166000</v>
      </c>
      <c r="O62" s="47">
        <f t="shared" si="8"/>
        <v>0.88624557544565874</v>
      </c>
      <c r="P62" s="9"/>
    </row>
    <row r="63" spans="1:16">
      <c r="A63" s="12"/>
      <c r="B63" s="25">
        <v>347.4</v>
      </c>
      <c r="C63" s="20" t="s">
        <v>69</v>
      </c>
      <c r="D63" s="46">
        <v>0</v>
      </c>
      <c r="E63" s="46">
        <v>209969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209969</v>
      </c>
      <c r="O63" s="47">
        <f t="shared" si="8"/>
        <v>1.1209885375346356</v>
      </c>
      <c r="P63" s="9"/>
    </row>
    <row r="64" spans="1:16">
      <c r="A64" s="12"/>
      <c r="B64" s="25">
        <v>347.5</v>
      </c>
      <c r="C64" s="20" t="s">
        <v>70</v>
      </c>
      <c r="D64" s="46">
        <v>0</v>
      </c>
      <c r="E64" s="46">
        <v>3470387</v>
      </c>
      <c r="F64" s="46">
        <v>0</v>
      </c>
      <c r="G64" s="46">
        <v>0</v>
      </c>
      <c r="H64" s="46">
        <v>0</v>
      </c>
      <c r="I64" s="46">
        <v>742586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4212973</v>
      </c>
      <c r="O64" s="47">
        <f t="shared" si="8"/>
        <v>22.49234145013267</v>
      </c>
      <c r="P64" s="9"/>
    </row>
    <row r="65" spans="1:16">
      <c r="A65" s="12"/>
      <c r="B65" s="25">
        <v>347.9</v>
      </c>
      <c r="C65" s="20" t="s">
        <v>71</v>
      </c>
      <c r="D65" s="46">
        <v>0</v>
      </c>
      <c r="E65" s="46">
        <v>169341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169341</v>
      </c>
      <c r="O65" s="47">
        <f t="shared" si="8"/>
        <v>0.90408260235869453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SUM(D67:D68)</f>
        <v>681845</v>
      </c>
      <c r="E66" s="32">
        <f t="shared" si="11"/>
        <v>140772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1106727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1929344</v>
      </c>
      <c r="O66" s="45">
        <f t="shared" si="8"/>
        <v>10.300437250076078</v>
      </c>
      <c r="P66" s="10"/>
    </row>
    <row r="67" spans="1:16">
      <c r="A67" s="13"/>
      <c r="B67" s="39">
        <v>354</v>
      </c>
      <c r="C67" s="21" t="s">
        <v>74</v>
      </c>
      <c r="D67" s="46">
        <v>428815</v>
      </c>
      <c r="E67" s="46">
        <v>34294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463109</v>
      </c>
      <c r="O67" s="47">
        <f t="shared" si="8"/>
        <v>2.4724596518015876</v>
      </c>
      <c r="P67" s="9"/>
    </row>
    <row r="68" spans="1:16">
      <c r="A68" s="13"/>
      <c r="B68" s="39">
        <v>359</v>
      </c>
      <c r="C68" s="21" t="s">
        <v>75</v>
      </c>
      <c r="D68" s="46">
        <v>253030</v>
      </c>
      <c r="E68" s="46">
        <v>106478</v>
      </c>
      <c r="F68" s="46">
        <v>0</v>
      </c>
      <c r="G68" s="46">
        <v>0</v>
      </c>
      <c r="H68" s="46">
        <v>0</v>
      </c>
      <c r="I68" s="46">
        <v>1106727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1466235</v>
      </c>
      <c r="O68" s="47">
        <f t="shared" si="8"/>
        <v>7.8279775982744901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SUM(D70:D79)</f>
        <v>4224233</v>
      </c>
      <c r="E69" s="32">
        <f t="shared" si="12"/>
        <v>1958936</v>
      </c>
      <c r="F69" s="32">
        <f t="shared" si="12"/>
        <v>3307736</v>
      </c>
      <c r="G69" s="32">
        <f t="shared" si="12"/>
        <v>357727</v>
      </c>
      <c r="H69" s="32">
        <f t="shared" si="12"/>
        <v>0</v>
      </c>
      <c r="I69" s="32">
        <f t="shared" si="12"/>
        <v>15658292</v>
      </c>
      <c r="J69" s="32">
        <f t="shared" si="12"/>
        <v>1950215</v>
      </c>
      <c r="K69" s="32">
        <f t="shared" si="12"/>
        <v>101999258</v>
      </c>
      <c r="L69" s="32">
        <f t="shared" si="12"/>
        <v>0</v>
      </c>
      <c r="M69" s="32">
        <f t="shared" si="12"/>
        <v>868495</v>
      </c>
      <c r="N69" s="32">
        <f>SUM(D69:M69)</f>
        <v>130324892</v>
      </c>
      <c r="O69" s="45">
        <f t="shared" ref="O69:O85" si="13">(N69/O$87)</f>
        <v>695.78228256285138</v>
      </c>
      <c r="P69" s="10"/>
    </row>
    <row r="70" spans="1:16">
      <c r="A70" s="12"/>
      <c r="B70" s="25">
        <v>361.1</v>
      </c>
      <c r="C70" s="20" t="s">
        <v>76</v>
      </c>
      <c r="D70" s="46">
        <v>1734089</v>
      </c>
      <c r="E70" s="46">
        <v>1023254</v>
      </c>
      <c r="F70" s="46">
        <v>1651</v>
      </c>
      <c r="G70" s="46">
        <v>1247</v>
      </c>
      <c r="H70" s="46">
        <v>0</v>
      </c>
      <c r="I70" s="46">
        <v>14453299</v>
      </c>
      <c r="J70" s="46">
        <v>404677</v>
      </c>
      <c r="K70" s="46">
        <v>13142363</v>
      </c>
      <c r="L70" s="46">
        <v>0</v>
      </c>
      <c r="M70" s="46">
        <v>140063</v>
      </c>
      <c r="N70" s="46">
        <f>SUM(D70:M70)</f>
        <v>30900643</v>
      </c>
      <c r="O70" s="47">
        <f t="shared" si="13"/>
        <v>164.97324179021606</v>
      </c>
      <c r="P70" s="9"/>
    </row>
    <row r="71" spans="1:16">
      <c r="A71" s="12"/>
      <c r="B71" s="25">
        <v>361.3</v>
      </c>
      <c r="C71" s="20" t="s">
        <v>77</v>
      </c>
      <c r="D71" s="46">
        <v>446426</v>
      </c>
      <c r="E71" s="46">
        <v>378902</v>
      </c>
      <c r="F71" s="46">
        <v>0</v>
      </c>
      <c r="G71" s="46">
        <v>2105</v>
      </c>
      <c r="H71" s="46">
        <v>0</v>
      </c>
      <c r="I71" s="46">
        <v>1003267</v>
      </c>
      <c r="J71" s="46">
        <v>115806</v>
      </c>
      <c r="K71" s="46">
        <v>0</v>
      </c>
      <c r="L71" s="46">
        <v>0</v>
      </c>
      <c r="M71" s="46">
        <v>0</v>
      </c>
      <c r="N71" s="46">
        <f t="shared" ref="N71:N79" si="14">SUM(D71:M71)</f>
        <v>1946506</v>
      </c>
      <c r="O71" s="47">
        <f t="shared" si="13"/>
        <v>10.392062229388117</v>
      </c>
      <c r="P71" s="9"/>
    </row>
    <row r="72" spans="1:16">
      <c r="A72" s="12"/>
      <c r="B72" s="25">
        <v>361.4</v>
      </c>
      <c r="C72" s="20" t="s">
        <v>135</v>
      </c>
      <c r="D72" s="46">
        <v>31534</v>
      </c>
      <c r="E72" s="46">
        <v>18351</v>
      </c>
      <c r="F72" s="46">
        <v>0</v>
      </c>
      <c r="G72" s="46">
        <v>-15</v>
      </c>
      <c r="H72" s="46">
        <v>0</v>
      </c>
      <c r="I72" s="46">
        <v>58215</v>
      </c>
      <c r="J72" s="46">
        <v>7709</v>
      </c>
      <c r="K72" s="46">
        <v>39656323</v>
      </c>
      <c r="L72" s="46">
        <v>0</v>
      </c>
      <c r="M72" s="46">
        <v>0</v>
      </c>
      <c r="N72" s="46">
        <f t="shared" si="14"/>
        <v>39772117</v>
      </c>
      <c r="O72" s="47">
        <f t="shared" si="13"/>
        <v>212.33652239371727</v>
      </c>
      <c r="P72" s="9"/>
    </row>
    <row r="73" spans="1:16">
      <c r="A73" s="12"/>
      <c r="B73" s="25">
        <v>362</v>
      </c>
      <c r="C73" s="20" t="s">
        <v>79</v>
      </c>
      <c r="D73" s="46">
        <v>553677</v>
      </c>
      <c r="E73" s="46">
        <v>0</v>
      </c>
      <c r="F73" s="46">
        <v>3306085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3859762</v>
      </c>
      <c r="O73" s="47">
        <f t="shared" si="13"/>
        <v>20.606608402248714</v>
      </c>
      <c r="P73" s="9"/>
    </row>
    <row r="74" spans="1:16">
      <c r="A74" s="12"/>
      <c r="B74" s="25">
        <v>364</v>
      </c>
      <c r="C74" s="20" t="s">
        <v>136</v>
      </c>
      <c r="D74" s="46">
        <v>0</v>
      </c>
      <c r="E74" s="46">
        <v>9833</v>
      </c>
      <c r="F74" s="46">
        <v>0</v>
      </c>
      <c r="G74" s="46">
        <v>0</v>
      </c>
      <c r="H74" s="46">
        <v>0</v>
      </c>
      <c r="I74" s="46">
        <v>-527602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-517769</v>
      </c>
      <c r="O74" s="47">
        <f t="shared" si="13"/>
        <v>-2.7642800322465257</v>
      </c>
      <c r="P74" s="9"/>
    </row>
    <row r="75" spans="1:16">
      <c r="A75" s="12"/>
      <c r="B75" s="25">
        <v>365</v>
      </c>
      <c r="C75" s="20" t="s">
        <v>137</v>
      </c>
      <c r="D75" s="46">
        <v>8948</v>
      </c>
      <c r="E75" s="46">
        <v>0</v>
      </c>
      <c r="F75" s="46">
        <v>0</v>
      </c>
      <c r="G75" s="46">
        <v>0</v>
      </c>
      <c r="H75" s="46">
        <v>0</v>
      </c>
      <c r="I75" s="46">
        <v>54151</v>
      </c>
      <c r="J75" s="46">
        <v>48926</v>
      </c>
      <c r="K75" s="46">
        <v>0</v>
      </c>
      <c r="L75" s="46">
        <v>0</v>
      </c>
      <c r="M75" s="46">
        <v>0</v>
      </c>
      <c r="N75" s="46">
        <f t="shared" si="14"/>
        <v>112025</v>
      </c>
      <c r="O75" s="47">
        <f t="shared" si="13"/>
        <v>0.59808229270662605</v>
      </c>
      <c r="P75" s="9"/>
    </row>
    <row r="76" spans="1:16">
      <c r="A76" s="12"/>
      <c r="B76" s="25">
        <v>366</v>
      </c>
      <c r="C76" s="20" t="s">
        <v>82</v>
      </c>
      <c r="D76" s="46">
        <v>17864</v>
      </c>
      <c r="E76" s="46">
        <v>112262</v>
      </c>
      <c r="F76" s="46">
        <v>0</v>
      </c>
      <c r="G76" s="46">
        <v>323530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453656</v>
      </c>
      <c r="O76" s="47">
        <f t="shared" si="13"/>
        <v>2.4219917034600948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49200572</v>
      </c>
      <c r="L77" s="46">
        <v>0</v>
      </c>
      <c r="M77" s="46">
        <v>0</v>
      </c>
      <c r="N77" s="46">
        <f t="shared" si="14"/>
        <v>49200572</v>
      </c>
      <c r="O77" s="47">
        <f t="shared" si="13"/>
        <v>262.67342918310584</v>
      </c>
      <c r="P77" s="9"/>
    </row>
    <row r="78" spans="1:16">
      <c r="A78" s="12"/>
      <c r="B78" s="25">
        <v>369.3</v>
      </c>
      <c r="C78" s="20" t="s">
        <v>161</v>
      </c>
      <c r="D78" s="46">
        <v>30964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33325</v>
      </c>
      <c r="K78" s="46">
        <v>0</v>
      </c>
      <c r="L78" s="46">
        <v>0</v>
      </c>
      <c r="M78" s="46">
        <v>0</v>
      </c>
      <c r="N78" s="46">
        <f t="shared" si="14"/>
        <v>64289</v>
      </c>
      <c r="O78" s="47">
        <f t="shared" si="13"/>
        <v>0.34322796264955396</v>
      </c>
      <c r="P78" s="9"/>
    </row>
    <row r="79" spans="1:16">
      <c r="A79" s="12"/>
      <c r="B79" s="25">
        <v>369.9</v>
      </c>
      <c r="C79" s="20" t="s">
        <v>84</v>
      </c>
      <c r="D79" s="46">
        <v>1400731</v>
      </c>
      <c r="E79" s="46">
        <v>416334</v>
      </c>
      <c r="F79" s="46">
        <v>0</v>
      </c>
      <c r="G79" s="46">
        <v>30860</v>
      </c>
      <c r="H79" s="46">
        <v>0</v>
      </c>
      <c r="I79" s="46">
        <v>616962</v>
      </c>
      <c r="J79" s="46">
        <v>1339772</v>
      </c>
      <c r="K79" s="46">
        <v>0</v>
      </c>
      <c r="L79" s="46">
        <v>0</v>
      </c>
      <c r="M79" s="46">
        <v>728432</v>
      </c>
      <c r="N79" s="46">
        <f t="shared" si="14"/>
        <v>4533091</v>
      </c>
      <c r="O79" s="47">
        <f t="shared" si="13"/>
        <v>24.201396637605644</v>
      </c>
      <c r="P79" s="9"/>
    </row>
    <row r="80" spans="1:16" ht="15.75">
      <c r="A80" s="29" t="s">
        <v>54</v>
      </c>
      <c r="B80" s="30"/>
      <c r="C80" s="31"/>
      <c r="D80" s="32">
        <f t="shared" ref="D80:M80" si="15">SUM(D81:D84)</f>
        <v>9621947</v>
      </c>
      <c r="E80" s="32">
        <f t="shared" si="15"/>
        <v>9631805</v>
      </c>
      <c r="F80" s="32">
        <f t="shared" si="15"/>
        <v>60555165</v>
      </c>
      <c r="G80" s="32">
        <f t="shared" si="15"/>
        <v>21665285</v>
      </c>
      <c r="H80" s="32">
        <f t="shared" si="15"/>
        <v>0</v>
      </c>
      <c r="I80" s="32">
        <f t="shared" si="15"/>
        <v>8395408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109869610</v>
      </c>
      <c r="O80" s="45">
        <f t="shared" si="13"/>
        <v>586.57503456891629</v>
      </c>
      <c r="P80" s="9"/>
    </row>
    <row r="81" spans="1:119">
      <c r="A81" s="12"/>
      <c r="B81" s="25">
        <v>381</v>
      </c>
      <c r="C81" s="20" t="s">
        <v>85</v>
      </c>
      <c r="D81" s="46">
        <v>7401271</v>
      </c>
      <c r="E81" s="46">
        <v>9631805</v>
      </c>
      <c r="F81" s="46">
        <v>14666174</v>
      </c>
      <c r="G81" s="46">
        <v>21665285</v>
      </c>
      <c r="H81" s="46">
        <v>0</v>
      </c>
      <c r="I81" s="46">
        <v>228471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53593006</v>
      </c>
      <c r="O81" s="47">
        <f t="shared" si="13"/>
        <v>286.12388218272673</v>
      </c>
      <c r="P81" s="9"/>
    </row>
    <row r="82" spans="1:119">
      <c r="A82" s="12"/>
      <c r="B82" s="25">
        <v>384</v>
      </c>
      <c r="C82" s="20" t="s">
        <v>86</v>
      </c>
      <c r="D82" s="46">
        <v>0</v>
      </c>
      <c r="E82" s="46">
        <v>0</v>
      </c>
      <c r="F82" s="46">
        <v>45888991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45888991</v>
      </c>
      <c r="O82" s="47">
        <f t="shared" si="13"/>
        <v>244.99346527358827</v>
      </c>
      <c r="P82" s="9"/>
    </row>
    <row r="83" spans="1:119">
      <c r="A83" s="12"/>
      <c r="B83" s="25">
        <v>388.1</v>
      </c>
      <c r="C83" s="20" t="s">
        <v>87</v>
      </c>
      <c r="D83" s="46">
        <v>2220676</v>
      </c>
      <c r="E83" s="46">
        <v>0</v>
      </c>
      <c r="F83" s="46">
        <v>0</v>
      </c>
      <c r="G83" s="46">
        <v>0</v>
      </c>
      <c r="H83" s="46">
        <v>0</v>
      </c>
      <c r="I83" s="46">
        <v>725025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2945701</v>
      </c>
      <c r="O83" s="47">
        <f t="shared" si="13"/>
        <v>15.726593239975013</v>
      </c>
      <c r="P83" s="9"/>
    </row>
    <row r="84" spans="1:119" ht="15.75" thickBot="1">
      <c r="A84" s="12"/>
      <c r="B84" s="25">
        <v>389.8</v>
      </c>
      <c r="C84" s="20" t="s">
        <v>139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7441912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7441912</v>
      </c>
      <c r="O84" s="47">
        <f t="shared" si="13"/>
        <v>39.731093872626225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7">SUM(D5,D12,D25,D50,D66,D69,D80)</f>
        <v>199636887</v>
      </c>
      <c r="E85" s="15">
        <f t="shared" si="17"/>
        <v>61287912</v>
      </c>
      <c r="F85" s="15">
        <f t="shared" si="17"/>
        <v>64755251</v>
      </c>
      <c r="G85" s="15">
        <f t="shared" si="17"/>
        <v>23927194</v>
      </c>
      <c r="H85" s="15">
        <f t="shared" si="17"/>
        <v>0</v>
      </c>
      <c r="I85" s="15">
        <f t="shared" si="17"/>
        <v>179498289</v>
      </c>
      <c r="J85" s="15">
        <f t="shared" si="17"/>
        <v>39885289</v>
      </c>
      <c r="K85" s="15">
        <f t="shared" si="17"/>
        <v>101999258</v>
      </c>
      <c r="L85" s="15">
        <f t="shared" si="17"/>
        <v>0</v>
      </c>
      <c r="M85" s="15">
        <f t="shared" si="17"/>
        <v>26449015</v>
      </c>
      <c r="N85" s="15">
        <f t="shared" si="16"/>
        <v>697439095</v>
      </c>
      <c r="O85" s="38">
        <f t="shared" si="13"/>
        <v>3723.5079041359904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175</v>
      </c>
      <c r="M87" s="121"/>
      <c r="N87" s="121"/>
      <c r="O87" s="43">
        <v>187307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customHeight="1" thickBot="1">
      <c r="A89" s="123" t="s">
        <v>109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109059857</v>
      </c>
      <c r="E5" s="27">
        <f t="shared" si="0"/>
        <v>10963498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120023355</v>
      </c>
      <c r="O5" s="33">
        <f t="shared" ref="O5:O36" si="2">(N5/O$87)</f>
        <v>645.85284415912872</v>
      </c>
      <c r="P5" s="6"/>
    </row>
    <row r="6" spans="1:133">
      <c r="A6" s="12"/>
      <c r="B6" s="25">
        <v>311</v>
      </c>
      <c r="C6" s="20" t="s">
        <v>3</v>
      </c>
      <c r="D6" s="46">
        <v>93758005</v>
      </c>
      <c r="E6" s="46">
        <v>1823177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95581182</v>
      </c>
      <c r="O6" s="47">
        <f t="shared" si="2"/>
        <v>514.32805092634942</v>
      </c>
      <c r="P6" s="9"/>
    </row>
    <row r="7" spans="1:133">
      <c r="A7" s="12"/>
      <c r="B7" s="25">
        <v>312.41000000000003</v>
      </c>
      <c r="C7" s="20" t="s">
        <v>13</v>
      </c>
      <c r="D7" s="46">
        <v>1646263</v>
      </c>
      <c r="E7" s="46">
        <v>5282590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6928853</v>
      </c>
      <c r="O7" s="47">
        <f t="shared" si="2"/>
        <v>37.284571963602509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3857731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3857731</v>
      </c>
      <c r="O8" s="47">
        <f t="shared" si="2"/>
        <v>20.758680994635082</v>
      </c>
      <c r="P8" s="9"/>
    </row>
    <row r="9" spans="1:133">
      <c r="A9" s="12"/>
      <c r="B9" s="25">
        <v>314.10000000000002</v>
      </c>
      <c r="C9" s="20" t="s">
        <v>156</v>
      </c>
      <c r="D9" s="46">
        <v>7874558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7874558</v>
      </c>
      <c r="O9" s="47">
        <f t="shared" si="2"/>
        <v>42.373467070604882</v>
      </c>
      <c r="P9" s="9"/>
    </row>
    <row r="10" spans="1:133">
      <c r="A10" s="12"/>
      <c r="B10" s="25">
        <v>315</v>
      </c>
      <c r="C10" s="20" t="s">
        <v>124</v>
      </c>
      <c r="D10" s="46">
        <v>4884741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4884741</v>
      </c>
      <c r="O10" s="47">
        <f t="shared" si="2"/>
        <v>26.285083164278372</v>
      </c>
      <c r="P10" s="9"/>
    </row>
    <row r="11" spans="1:133">
      <c r="A11" s="12"/>
      <c r="B11" s="25">
        <v>316</v>
      </c>
      <c r="C11" s="20" t="s">
        <v>125</v>
      </c>
      <c r="D11" s="46">
        <v>896290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896290</v>
      </c>
      <c r="O11" s="47">
        <f t="shared" si="2"/>
        <v>4.8229900396584107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31436177</v>
      </c>
      <c r="E12" s="32">
        <f t="shared" si="3"/>
        <v>23686900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39617313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94740390</v>
      </c>
      <c r="O12" s="45">
        <f t="shared" si="2"/>
        <v>509.80369894046936</v>
      </c>
      <c r="P12" s="10"/>
    </row>
    <row r="13" spans="1:133">
      <c r="A13" s="12"/>
      <c r="B13" s="25">
        <v>322</v>
      </c>
      <c r="C13" s="20" t="s">
        <v>0</v>
      </c>
      <c r="D13" s="46">
        <v>34362</v>
      </c>
      <c r="E13" s="46">
        <v>8416952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8451314</v>
      </c>
      <c r="O13" s="47">
        <f t="shared" si="2"/>
        <v>45.477025565414856</v>
      </c>
      <c r="P13" s="9"/>
    </row>
    <row r="14" spans="1:133">
      <c r="A14" s="12"/>
      <c r="B14" s="25">
        <v>323.10000000000002</v>
      </c>
      <c r="C14" s="20" t="s">
        <v>18</v>
      </c>
      <c r="D14" s="46">
        <v>5884850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5884850</v>
      </c>
      <c r="O14" s="47">
        <f t="shared" si="2"/>
        <v>31.666729445697037</v>
      </c>
      <c r="P14" s="9"/>
    </row>
    <row r="15" spans="1:133">
      <c r="A15" s="12"/>
      <c r="B15" s="25">
        <v>323.39999999999998</v>
      </c>
      <c r="C15" s="20" t="s">
        <v>19</v>
      </c>
      <c r="D15" s="46">
        <v>58387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58387</v>
      </c>
      <c r="O15" s="47">
        <f t="shared" si="2"/>
        <v>0.31418393538423456</v>
      </c>
      <c r="P15" s="9"/>
    </row>
    <row r="16" spans="1:133">
      <c r="A16" s="12"/>
      <c r="B16" s="25">
        <v>323.7</v>
      </c>
      <c r="C16" s="20" t="s">
        <v>20</v>
      </c>
      <c r="D16" s="46">
        <v>1075062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1075062</v>
      </c>
      <c r="O16" s="47">
        <f t="shared" si="2"/>
        <v>5.7849728525535822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2540629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2540629</v>
      </c>
      <c r="O17" s="47">
        <f t="shared" si="2"/>
        <v>13.671276441182327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487646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487646</v>
      </c>
      <c r="O18" s="47">
        <f t="shared" si="2"/>
        <v>2.6240522608522521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6871691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6871691</v>
      </c>
      <c r="O19" s="47">
        <f t="shared" si="2"/>
        <v>36.97697982640701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6714531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6714531</v>
      </c>
      <c r="O20" s="47">
        <f t="shared" si="2"/>
        <v>36.13129247674037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2848455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2848455</v>
      </c>
      <c r="O21" s="47">
        <f t="shared" si="2"/>
        <v>15.327706538525698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2640320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2640320</v>
      </c>
      <c r="O22" s="47">
        <f t="shared" si="2"/>
        <v>14.207719668311478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36427</v>
      </c>
      <c r="F23" s="46">
        <v>0</v>
      </c>
      <c r="G23" s="46">
        <v>0</v>
      </c>
      <c r="H23" s="46">
        <v>0</v>
      </c>
      <c r="I23" s="46">
        <v>32745622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32782049</v>
      </c>
      <c r="O23" s="47">
        <f t="shared" si="2"/>
        <v>176.4021642622298</v>
      </c>
      <c r="P23" s="9"/>
    </row>
    <row r="24" spans="1:16">
      <c r="A24" s="12"/>
      <c r="B24" s="25">
        <v>325.2</v>
      </c>
      <c r="C24" s="20" t="s">
        <v>28</v>
      </c>
      <c r="D24" s="46">
        <v>24383516</v>
      </c>
      <c r="E24" s="46">
        <v>1940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24385456</v>
      </c>
      <c r="O24" s="47">
        <f t="shared" si="2"/>
        <v>131.21959566717069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SUM(D26:D49)</f>
        <v>35014704</v>
      </c>
      <c r="E25" s="32">
        <f t="shared" si="5"/>
        <v>2041884</v>
      </c>
      <c r="F25" s="32">
        <f t="shared" si="5"/>
        <v>0</v>
      </c>
      <c r="G25" s="32">
        <f t="shared" si="5"/>
        <v>1408403</v>
      </c>
      <c r="H25" s="32">
        <f t="shared" si="5"/>
        <v>0</v>
      </c>
      <c r="I25" s="32">
        <f t="shared" si="5"/>
        <v>620527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25445023</v>
      </c>
      <c r="N25" s="44">
        <f>SUM(D25:M25)</f>
        <v>64530541</v>
      </c>
      <c r="O25" s="45">
        <f t="shared" si="2"/>
        <v>347.24269655665989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779234</v>
      </c>
      <c r="N26" s="46">
        <f>SUM(D26:M26)</f>
        <v>779234</v>
      </c>
      <c r="O26" s="47">
        <f t="shared" si="2"/>
        <v>4.1931047100415952</v>
      </c>
      <c r="P26" s="9"/>
    </row>
    <row r="27" spans="1:16">
      <c r="A27" s="12"/>
      <c r="B27" s="25">
        <v>331.2</v>
      </c>
      <c r="C27" s="20" t="s">
        <v>30</v>
      </c>
      <c r="D27" s="46">
        <v>317964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317964</v>
      </c>
      <c r="O27" s="47">
        <f t="shared" si="2"/>
        <v>1.7109832810473695</v>
      </c>
      <c r="P27" s="9"/>
    </row>
    <row r="28" spans="1:16">
      <c r="A28" s="12"/>
      <c r="B28" s="25">
        <v>331.49</v>
      </c>
      <c r="C28" s="20" t="s">
        <v>35</v>
      </c>
      <c r="D28" s="46">
        <v>9376874</v>
      </c>
      <c r="E28" s="46">
        <v>763697</v>
      </c>
      <c r="F28" s="46">
        <v>0</v>
      </c>
      <c r="G28" s="46">
        <v>1343403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11483974</v>
      </c>
      <c r="O28" s="47">
        <f t="shared" si="2"/>
        <v>61.79595021443523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418463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418463</v>
      </c>
      <c r="O29" s="47">
        <f t="shared" si="2"/>
        <v>2.2517744044512127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241703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241703</v>
      </c>
      <c r="O30" s="47">
        <f t="shared" si="2"/>
        <v>1.3006182837648046</v>
      </c>
      <c r="P30" s="9"/>
    </row>
    <row r="31" spans="1:16">
      <c r="A31" s="12"/>
      <c r="B31" s="25">
        <v>331.7</v>
      </c>
      <c r="C31" s="20" t="s">
        <v>33</v>
      </c>
      <c r="D31" s="46">
        <v>90005</v>
      </c>
      <c r="E31" s="46">
        <v>0</v>
      </c>
      <c r="F31" s="46">
        <v>0</v>
      </c>
      <c r="G31" s="46">
        <v>0</v>
      </c>
      <c r="H31" s="46">
        <v>0</v>
      </c>
      <c r="I31" s="46">
        <v>5250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95255</v>
      </c>
      <c r="O31" s="47">
        <f t="shared" si="2"/>
        <v>0.51257284609631015</v>
      </c>
      <c r="P31" s="9"/>
    </row>
    <row r="32" spans="1:16">
      <c r="A32" s="12"/>
      <c r="B32" s="25">
        <v>331.9</v>
      </c>
      <c r="C32" s="20" t="s">
        <v>111</v>
      </c>
      <c r="D32" s="46">
        <v>12957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12957</v>
      </c>
      <c r="O32" s="47">
        <f t="shared" si="2"/>
        <v>6.9722391127708686E-2</v>
      </c>
      <c r="P32" s="9"/>
    </row>
    <row r="33" spans="1:16">
      <c r="A33" s="12"/>
      <c r="B33" s="25">
        <v>334.1</v>
      </c>
      <c r="C33" s="20" t="s">
        <v>34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24665789</v>
      </c>
      <c r="N33" s="46">
        <f t="shared" si="6"/>
        <v>24665789</v>
      </c>
      <c r="O33" s="47">
        <f t="shared" si="2"/>
        <v>132.72808428891986</v>
      </c>
      <c r="P33" s="9"/>
    </row>
    <row r="34" spans="1:16">
      <c r="A34" s="12"/>
      <c r="B34" s="25">
        <v>334.2</v>
      </c>
      <c r="C34" s="20" t="s">
        <v>116</v>
      </c>
      <c r="D34" s="46">
        <v>191864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191864</v>
      </c>
      <c r="O34" s="47">
        <f t="shared" si="2"/>
        <v>1.0324316470885777</v>
      </c>
      <c r="P34" s="9"/>
    </row>
    <row r="35" spans="1:16">
      <c r="A35" s="12"/>
      <c r="B35" s="25">
        <v>334.31</v>
      </c>
      <c r="C35" s="20" t="s">
        <v>171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415277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415277</v>
      </c>
      <c r="O35" s="47">
        <f t="shared" si="2"/>
        <v>2.234630348100755</v>
      </c>
      <c r="P35" s="9"/>
    </row>
    <row r="36" spans="1:16">
      <c r="A36" s="12"/>
      <c r="B36" s="25">
        <v>334.39</v>
      </c>
      <c r="C36" s="20" t="s">
        <v>37</v>
      </c>
      <c r="D36" s="46">
        <v>553332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7">SUM(D36:M36)</f>
        <v>553332</v>
      </c>
      <c r="O36" s="47">
        <f t="shared" si="2"/>
        <v>2.9775125513218574</v>
      </c>
      <c r="P36" s="9"/>
    </row>
    <row r="37" spans="1:16">
      <c r="A37" s="12"/>
      <c r="B37" s="25">
        <v>334.69</v>
      </c>
      <c r="C37" s="20" t="s">
        <v>39</v>
      </c>
      <c r="D37" s="46">
        <v>0</v>
      </c>
      <c r="E37" s="46">
        <v>367516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367516</v>
      </c>
      <c r="O37" s="47">
        <f t="shared" ref="O37:O68" si="8">(N37/O$87)</f>
        <v>1.9776255535765213</v>
      </c>
      <c r="P37" s="9"/>
    </row>
    <row r="38" spans="1:16">
      <c r="A38" s="12"/>
      <c r="B38" s="25">
        <v>334.7</v>
      </c>
      <c r="C38" s="20" t="s">
        <v>117</v>
      </c>
      <c r="D38" s="46">
        <v>5085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5085</v>
      </c>
      <c r="O38" s="47">
        <f t="shared" si="8"/>
        <v>2.7362688807933834E-2</v>
      </c>
      <c r="P38" s="9"/>
    </row>
    <row r="39" spans="1:16">
      <c r="A39" s="12"/>
      <c r="B39" s="25">
        <v>335.12</v>
      </c>
      <c r="C39" s="20" t="s">
        <v>126</v>
      </c>
      <c r="D39" s="46">
        <v>5128010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5128010</v>
      </c>
      <c r="O39" s="47">
        <f t="shared" si="8"/>
        <v>27.594128187605268</v>
      </c>
      <c r="P39" s="9"/>
    </row>
    <row r="40" spans="1:16">
      <c r="A40" s="12"/>
      <c r="B40" s="25">
        <v>335.14</v>
      </c>
      <c r="C40" s="20" t="s">
        <v>127</v>
      </c>
      <c r="D40" s="46">
        <v>1175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1175</v>
      </c>
      <c r="O40" s="47">
        <f t="shared" si="8"/>
        <v>6.3227452014399717E-3</v>
      </c>
      <c r="P40" s="9"/>
    </row>
    <row r="41" spans="1:16">
      <c r="A41" s="12"/>
      <c r="B41" s="25">
        <v>335.15</v>
      </c>
      <c r="C41" s="20" t="s">
        <v>128</v>
      </c>
      <c r="D41" s="46">
        <v>74391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74391</v>
      </c>
      <c r="O41" s="47">
        <f t="shared" si="8"/>
        <v>0.40030241555771995</v>
      </c>
      <c r="P41" s="9"/>
    </row>
    <row r="42" spans="1:16">
      <c r="A42" s="12"/>
      <c r="B42" s="25">
        <v>335.18</v>
      </c>
      <c r="C42" s="20" t="s">
        <v>129</v>
      </c>
      <c r="D42" s="46">
        <v>15550111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15550111</v>
      </c>
      <c r="O42" s="47">
        <f t="shared" si="8"/>
        <v>83.676076346475668</v>
      </c>
      <c r="P42" s="9"/>
    </row>
    <row r="43" spans="1:16">
      <c r="A43" s="12"/>
      <c r="B43" s="25">
        <v>335.19</v>
      </c>
      <c r="C43" s="20" t="s">
        <v>130</v>
      </c>
      <c r="D43" s="46">
        <v>3167734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3167734</v>
      </c>
      <c r="O43" s="47">
        <f t="shared" si="8"/>
        <v>17.045765913138933</v>
      </c>
      <c r="P43" s="9"/>
    </row>
    <row r="44" spans="1:16">
      <c r="A44" s="12"/>
      <c r="B44" s="25">
        <v>335.21</v>
      </c>
      <c r="C44" s="20" t="s">
        <v>41</v>
      </c>
      <c r="D44" s="46">
        <v>107257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107257</v>
      </c>
      <c r="O44" s="47">
        <f t="shared" si="8"/>
        <v>0.57715632516667836</v>
      </c>
      <c r="P44" s="9"/>
    </row>
    <row r="45" spans="1:16">
      <c r="A45" s="12"/>
      <c r="B45" s="25">
        <v>335.5</v>
      </c>
      <c r="C45" s="20" t="s">
        <v>42</v>
      </c>
      <c r="D45" s="46">
        <v>0</v>
      </c>
      <c r="E45" s="46">
        <v>250505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250505</v>
      </c>
      <c r="O45" s="47">
        <f t="shared" si="8"/>
        <v>1.3479823716482724</v>
      </c>
      <c r="P45" s="9"/>
    </row>
    <row r="46" spans="1:16">
      <c r="A46" s="12"/>
      <c r="B46" s="25">
        <v>337.2</v>
      </c>
      <c r="C46" s="20" t="s">
        <v>43</v>
      </c>
      <c r="D46" s="46">
        <v>179412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179412</v>
      </c>
      <c r="O46" s="47">
        <f t="shared" si="8"/>
        <v>0.96542669113255164</v>
      </c>
      <c r="P46" s="9"/>
    </row>
    <row r="47" spans="1:16">
      <c r="A47" s="12"/>
      <c r="B47" s="25">
        <v>337.3</v>
      </c>
      <c r="C47" s="20" t="s">
        <v>44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200000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200000</v>
      </c>
      <c r="O47" s="47">
        <f t="shared" si="8"/>
        <v>1.0762119491812718</v>
      </c>
      <c r="P47" s="9"/>
    </row>
    <row r="48" spans="1:16">
      <c r="A48" s="12"/>
      <c r="B48" s="25">
        <v>337.7</v>
      </c>
      <c r="C48" s="20" t="s">
        <v>46</v>
      </c>
      <c r="D48" s="46">
        <v>148208</v>
      </c>
      <c r="E48" s="46">
        <v>0</v>
      </c>
      <c r="F48" s="46">
        <v>0</v>
      </c>
      <c r="G48" s="46">
        <v>65000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213208</v>
      </c>
      <c r="O48" s="47">
        <f t="shared" si="8"/>
        <v>1.147284986305203</v>
      </c>
      <c r="P48" s="9"/>
    </row>
    <row r="49" spans="1:16">
      <c r="A49" s="12"/>
      <c r="B49" s="25">
        <v>338</v>
      </c>
      <c r="C49" s="20" t="s">
        <v>47</v>
      </c>
      <c r="D49" s="46">
        <v>110325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110325</v>
      </c>
      <c r="O49" s="47">
        <f t="shared" si="8"/>
        <v>0.59366541646711901</v>
      </c>
      <c r="P49" s="9"/>
    </row>
    <row r="50" spans="1:16" ht="15.75">
      <c r="A50" s="29" t="s">
        <v>52</v>
      </c>
      <c r="B50" s="30"/>
      <c r="C50" s="31"/>
      <c r="D50" s="32">
        <f t="shared" ref="D50:M50" si="9">SUM(D51:D65)</f>
        <v>9202155</v>
      </c>
      <c r="E50" s="32">
        <f t="shared" si="9"/>
        <v>12524056</v>
      </c>
      <c r="F50" s="32">
        <f t="shared" si="9"/>
        <v>0</v>
      </c>
      <c r="G50" s="32">
        <f t="shared" si="9"/>
        <v>0</v>
      </c>
      <c r="H50" s="32">
        <f t="shared" si="9"/>
        <v>0</v>
      </c>
      <c r="I50" s="32">
        <f t="shared" si="9"/>
        <v>106218072</v>
      </c>
      <c r="J50" s="32">
        <f t="shared" si="9"/>
        <v>37186994</v>
      </c>
      <c r="K50" s="32">
        <f t="shared" si="9"/>
        <v>0</v>
      </c>
      <c r="L50" s="32">
        <f t="shared" si="9"/>
        <v>0</v>
      </c>
      <c r="M50" s="32">
        <f t="shared" si="9"/>
        <v>0</v>
      </c>
      <c r="N50" s="32">
        <f>SUM(D50:M50)</f>
        <v>165131277</v>
      </c>
      <c r="O50" s="45">
        <f t="shared" si="8"/>
        <v>888.58126745481252</v>
      </c>
      <c r="P50" s="10"/>
    </row>
    <row r="51" spans="1:16">
      <c r="A51" s="12"/>
      <c r="B51" s="25">
        <v>341.2</v>
      </c>
      <c r="C51" s="20" t="s">
        <v>131</v>
      </c>
      <c r="D51" s="46">
        <v>5988117</v>
      </c>
      <c r="E51" s="46">
        <v>0</v>
      </c>
      <c r="F51" s="46">
        <v>0</v>
      </c>
      <c r="G51" s="46">
        <v>0</v>
      </c>
      <c r="H51" s="46">
        <v>0</v>
      </c>
      <c r="I51" s="46">
        <v>226287</v>
      </c>
      <c r="J51" s="46">
        <v>37186994</v>
      </c>
      <c r="K51" s="46">
        <v>0</v>
      </c>
      <c r="L51" s="46">
        <v>0</v>
      </c>
      <c r="M51" s="46">
        <v>0</v>
      </c>
      <c r="N51" s="46">
        <f t="shared" ref="N51:N65" si="10">SUM(D51:M51)</f>
        <v>43401398</v>
      </c>
      <c r="O51" s="47">
        <f t="shared" si="8"/>
        <v>233.54551569386075</v>
      </c>
      <c r="P51" s="9"/>
    </row>
    <row r="52" spans="1:16">
      <c r="A52" s="12"/>
      <c r="B52" s="25">
        <v>341.3</v>
      </c>
      <c r="C52" s="20" t="s">
        <v>132</v>
      </c>
      <c r="D52" s="46">
        <v>382070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382070</v>
      </c>
      <c r="O52" s="47">
        <f t="shared" si="8"/>
        <v>2.0559414971184427</v>
      </c>
      <c r="P52" s="9"/>
    </row>
    <row r="53" spans="1:16">
      <c r="A53" s="12"/>
      <c r="B53" s="25">
        <v>341.9</v>
      </c>
      <c r="C53" s="20" t="s">
        <v>133</v>
      </c>
      <c r="D53" s="46">
        <v>566282</v>
      </c>
      <c r="E53" s="46">
        <v>467695</v>
      </c>
      <c r="F53" s="46">
        <v>0</v>
      </c>
      <c r="G53" s="46">
        <v>0</v>
      </c>
      <c r="H53" s="46">
        <v>0</v>
      </c>
      <c r="I53" s="46">
        <v>569027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1603004</v>
      </c>
      <c r="O53" s="47">
        <f t="shared" si="8"/>
        <v>8.6258602969268772</v>
      </c>
      <c r="P53" s="9"/>
    </row>
    <row r="54" spans="1:16">
      <c r="A54" s="12"/>
      <c r="B54" s="25">
        <v>342.1</v>
      </c>
      <c r="C54" s="20" t="s">
        <v>59</v>
      </c>
      <c r="D54" s="46">
        <v>1863725</v>
      </c>
      <c r="E54" s="46">
        <v>108795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1972520</v>
      </c>
      <c r="O54" s="47">
        <f t="shared" si="8"/>
        <v>10.61424796999521</v>
      </c>
      <c r="P54" s="9"/>
    </row>
    <row r="55" spans="1:16">
      <c r="A55" s="12"/>
      <c r="B55" s="25">
        <v>342.2</v>
      </c>
      <c r="C55" s="20" t="s">
        <v>60</v>
      </c>
      <c r="D55" s="46">
        <v>440787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440787</v>
      </c>
      <c r="O55" s="47">
        <f t="shared" si="8"/>
        <v>2.3719011822188261</v>
      </c>
      <c r="P55" s="9"/>
    </row>
    <row r="56" spans="1:16">
      <c r="A56" s="12"/>
      <c r="B56" s="25">
        <v>342.9</v>
      </c>
      <c r="C56" s="20" t="s">
        <v>113</v>
      </c>
      <c r="D56" s="46">
        <v>0</v>
      </c>
      <c r="E56" s="46">
        <v>17655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17655</v>
      </c>
      <c r="O56" s="47">
        <f t="shared" si="8"/>
        <v>9.5002609813976763E-2</v>
      </c>
      <c r="P56" s="9"/>
    </row>
    <row r="57" spans="1:16">
      <c r="A57" s="12"/>
      <c r="B57" s="25">
        <v>343.5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47461085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47461085</v>
      </c>
      <c r="O57" s="47">
        <f t="shared" si="8"/>
        <v>255.39093399054011</v>
      </c>
      <c r="P57" s="9"/>
    </row>
    <row r="58" spans="1:16">
      <c r="A58" s="12"/>
      <c r="B58" s="25">
        <v>343.6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31024510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31024510</v>
      </c>
      <c r="O58" s="47">
        <f t="shared" si="8"/>
        <v>166.9447418974693</v>
      </c>
      <c r="P58" s="9"/>
    </row>
    <row r="59" spans="1:16">
      <c r="A59" s="12"/>
      <c r="B59" s="25">
        <v>343.7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6917953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6917953</v>
      </c>
      <c r="O59" s="47">
        <f t="shared" si="8"/>
        <v>37.225918412372131</v>
      </c>
      <c r="P59" s="9"/>
    </row>
    <row r="60" spans="1:16">
      <c r="A60" s="12"/>
      <c r="B60" s="25">
        <v>343.9</v>
      </c>
      <c r="C60" s="20" t="s">
        <v>64</v>
      </c>
      <c r="D60" s="46">
        <v>-85825</v>
      </c>
      <c r="E60" s="46">
        <v>3768950</v>
      </c>
      <c r="F60" s="46">
        <v>0</v>
      </c>
      <c r="G60" s="46">
        <v>0</v>
      </c>
      <c r="H60" s="46">
        <v>0</v>
      </c>
      <c r="I60" s="46">
        <v>19286412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22969537</v>
      </c>
      <c r="O60" s="47">
        <f t="shared" si="8"/>
        <v>123.60045093280671</v>
      </c>
      <c r="P60" s="9"/>
    </row>
    <row r="61" spans="1:16">
      <c r="A61" s="12"/>
      <c r="B61" s="25">
        <v>347.2</v>
      </c>
      <c r="C61" s="20" t="s">
        <v>67</v>
      </c>
      <c r="D61" s="46">
        <v>46999</v>
      </c>
      <c r="E61" s="46">
        <v>571238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618237</v>
      </c>
      <c r="O61" s="47">
        <f t="shared" si="8"/>
        <v>3.3267702341299095</v>
      </c>
      <c r="P61" s="9"/>
    </row>
    <row r="62" spans="1:16">
      <c r="A62" s="12"/>
      <c r="B62" s="25">
        <v>347.3</v>
      </c>
      <c r="C62" s="20" t="s">
        <v>68</v>
      </c>
      <c r="D62" s="46">
        <v>0</v>
      </c>
      <c r="E62" s="46">
        <v>148954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148954</v>
      </c>
      <c r="O62" s="47">
        <f t="shared" si="8"/>
        <v>0.80153037339173572</v>
      </c>
      <c r="P62" s="9"/>
    </row>
    <row r="63" spans="1:16">
      <c r="A63" s="12"/>
      <c r="B63" s="25">
        <v>347.4</v>
      </c>
      <c r="C63" s="20" t="s">
        <v>69</v>
      </c>
      <c r="D63" s="46">
        <v>0</v>
      </c>
      <c r="E63" s="46">
        <v>258418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258418</v>
      </c>
      <c r="O63" s="47">
        <f t="shared" si="8"/>
        <v>1.3905626974176295</v>
      </c>
      <c r="P63" s="9"/>
    </row>
    <row r="64" spans="1:16">
      <c r="A64" s="12"/>
      <c r="B64" s="25">
        <v>347.5</v>
      </c>
      <c r="C64" s="20" t="s">
        <v>70</v>
      </c>
      <c r="D64" s="46">
        <v>0</v>
      </c>
      <c r="E64" s="46">
        <v>6614808</v>
      </c>
      <c r="F64" s="46">
        <v>0</v>
      </c>
      <c r="G64" s="46">
        <v>0</v>
      </c>
      <c r="H64" s="46">
        <v>0</v>
      </c>
      <c r="I64" s="46">
        <v>732798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7347606</v>
      </c>
      <c r="O64" s="47">
        <f t="shared" si="8"/>
        <v>39.537906875380038</v>
      </c>
      <c r="P64" s="9"/>
    </row>
    <row r="65" spans="1:16">
      <c r="A65" s="12"/>
      <c r="B65" s="25">
        <v>347.9</v>
      </c>
      <c r="C65" s="20" t="s">
        <v>71</v>
      </c>
      <c r="D65" s="46">
        <v>0</v>
      </c>
      <c r="E65" s="46">
        <v>567543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567543</v>
      </c>
      <c r="O65" s="47">
        <f t="shared" si="8"/>
        <v>3.0539827913709328</v>
      </c>
      <c r="P65" s="9"/>
    </row>
    <row r="66" spans="1:16" ht="15.75">
      <c r="A66" s="29" t="s">
        <v>53</v>
      </c>
      <c r="B66" s="30"/>
      <c r="C66" s="31"/>
      <c r="D66" s="32">
        <f t="shared" ref="D66:M66" si="11">SUM(D67:D68)</f>
        <v>714526</v>
      </c>
      <c r="E66" s="32">
        <f t="shared" si="11"/>
        <v>139325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966347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>SUM(D66:M66)</f>
        <v>1820198</v>
      </c>
      <c r="O66" s="45">
        <f t="shared" si="8"/>
        <v>9.7945941873792624</v>
      </c>
      <c r="P66" s="10"/>
    </row>
    <row r="67" spans="1:16">
      <c r="A67" s="13"/>
      <c r="B67" s="39">
        <v>354</v>
      </c>
      <c r="C67" s="21" t="s">
        <v>74</v>
      </c>
      <c r="D67" s="46">
        <v>483696</v>
      </c>
      <c r="E67" s="46">
        <v>32952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516648</v>
      </c>
      <c r="O67" s="47">
        <f t="shared" si="8"/>
        <v>2.7801137556030286</v>
      </c>
      <c r="P67" s="9"/>
    </row>
    <row r="68" spans="1:16">
      <c r="A68" s="13"/>
      <c r="B68" s="39">
        <v>359</v>
      </c>
      <c r="C68" s="21" t="s">
        <v>75</v>
      </c>
      <c r="D68" s="46">
        <v>230830</v>
      </c>
      <c r="E68" s="46">
        <v>106373</v>
      </c>
      <c r="F68" s="46">
        <v>0</v>
      </c>
      <c r="G68" s="46">
        <v>0</v>
      </c>
      <c r="H68" s="46">
        <v>0</v>
      </c>
      <c r="I68" s="46">
        <v>966347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1303550</v>
      </c>
      <c r="O68" s="47">
        <f t="shared" si="8"/>
        <v>7.0144804317762341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SUM(D70:D79)</f>
        <v>4554187</v>
      </c>
      <c r="E69" s="32">
        <f t="shared" si="12"/>
        <v>3583185</v>
      </c>
      <c r="F69" s="32">
        <f t="shared" si="12"/>
        <v>3444078</v>
      </c>
      <c r="G69" s="32">
        <f t="shared" si="12"/>
        <v>585778</v>
      </c>
      <c r="H69" s="32">
        <f t="shared" si="12"/>
        <v>0</v>
      </c>
      <c r="I69" s="32">
        <f t="shared" si="12"/>
        <v>19335131</v>
      </c>
      <c r="J69" s="32">
        <f t="shared" si="12"/>
        <v>1873479</v>
      </c>
      <c r="K69" s="32">
        <f t="shared" si="12"/>
        <v>76066670</v>
      </c>
      <c r="L69" s="32">
        <f t="shared" si="12"/>
        <v>0</v>
      </c>
      <c r="M69" s="32">
        <f t="shared" si="12"/>
        <v>1064963</v>
      </c>
      <c r="N69" s="32">
        <f>SUM(D69:M69)</f>
        <v>110507471</v>
      </c>
      <c r="O69" s="45">
        <f t="shared" ref="O69:O85" si="13">(N69/O$87)</f>
        <v>594.64730382001426</v>
      </c>
      <c r="P69" s="10"/>
    </row>
    <row r="70" spans="1:16">
      <c r="A70" s="12"/>
      <c r="B70" s="25">
        <v>361.1</v>
      </c>
      <c r="C70" s="20" t="s">
        <v>76</v>
      </c>
      <c r="D70" s="46">
        <v>1866331</v>
      </c>
      <c r="E70" s="46">
        <v>1415032</v>
      </c>
      <c r="F70" s="46">
        <v>1739</v>
      </c>
      <c r="G70" s="46">
        <v>-70065</v>
      </c>
      <c r="H70" s="46">
        <v>0</v>
      </c>
      <c r="I70" s="46">
        <v>16057312</v>
      </c>
      <c r="J70" s="46">
        <v>539453</v>
      </c>
      <c r="K70" s="46">
        <v>14491871</v>
      </c>
      <c r="L70" s="46">
        <v>0</v>
      </c>
      <c r="M70" s="46">
        <v>97592</v>
      </c>
      <c r="N70" s="46">
        <f>SUM(D70:M70)</f>
        <v>34399265</v>
      </c>
      <c r="O70" s="47">
        <f t="shared" si="13"/>
        <v>185.10450018026549</v>
      </c>
      <c r="P70" s="9"/>
    </row>
    <row r="71" spans="1:16">
      <c r="A71" s="12"/>
      <c r="B71" s="25">
        <v>361.3</v>
      </c>
      <c r="C71" s="20" t="s">
        <v>77</v>
      </c>
      <c r="D71" s="46">
        <v>615065</v>
      </c>
      <c r="E71" s="46">
        <v>739366</v>
      </c>
      <c r="F71" s="46">
        <v>10411</v>
      </c>
      <c r="G71" s="46">
        <v>234417</v>
      </c>
      <c r="H71" s="46">
        <v>0</v>
      </c>
      <c r="I71" s="46">
        <v>2581811</v>
      </c>
      <c r="J71" s="46">
        <v>312900</v>
      </c>
      <c r="K71" s="46">
        <v>0</v>
      </c>
      <c r="L71" s="46">
        <v>0</v>
      </c>
      <c r="M71" s="46">
        <v>0</v>
      </c>
      <c r="N71" s="46">
        <f t="shared" ref="N71:N79" si="14">SUM(D71:M71)</f>
        <v>4493970</v>
      </c>
      <c r="O71" s="47">
        <f t="shared" si="13"/>
        <v>24.182321066310799</v>
      </c>
      <c r="P71" s="9"/>
    </row>
    <row r="72" spans="1:16">
      <c r="A72" s="12"/>
      <c r="B72" s="25">
        <v>361.4</v>
      </c>
      <c r="C72" s="20" t="s">
        <v>135</v>
      </c>
      <c r="D72" s="46">
        <v>-82046</v>
      </c>
      <c r="E72" s="46">
        <v>-56011</v>
      </c>
      <c r="F72" s="46">
        <v>0</v>
      </c>
      <c r="G72" s="46">
        <v>0</v>
      </c>
      <c r="H72" s="46">
        <v>0</v>
      </c>
      <c r="I72" s="46">
        <v>-162496</v>
      </c>
      <c r="J72" s="46">
        <v>-21436</v>
      </c>
      <c r="K72" s="46">
        <v>10023403</v>
      </c>
      <c r="L72" s="46">
        <v>0</v>
      </c>
      <c r="M72" s="46">
        <v>0</v>
      </c>
      <c r="N72" s="46">
        <f t="shared" si="14"/>
        <v>9701414</v>
      </c>
      <c r="O72" s="47">
        <f t="shared" si="13"/>
        <v>52.203888353772392</v>
      </c>
      <c r="P72" s="9"/>
    </row>
    <row r="73" spans="1:16">
      <c r="A73" s="12"/>
      <c r="B73" s="25">
        <v>362</v>
      </c>
      <c r="C73" s="20" t="s">
        <v>79</v>
      </c>
      <c r="D73" s="46">
        <v>572866</v>
      </c>
      <c r="E73" s="46">
        <v>3531</v>
      </c>
      <c r="F73" s="46">
        <v>3431928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4008325</v>
      </c>
      <c r="O73" s="47">
        <f t="shared" si="13"/>
        <v>21.569036306010105</v>
      </c>
      <c r="P73" s="9"/>
    </row>
    <row r="74" spans="1:16">
      <c r="A74" s="12"/>
      <c r="B74" s="25">
        <v>364</v>
      </c>
      <c r="C74" s="20" t="s">
        <v>136</v>
      </c>
      <c r="D74" s="46">
        <v>374480</v>
      </c>
      <c r="E74" s="46">
        <v>19843</v>
      </c>
      <c r="F74" s="46">
        <v>0</v>
      </c>
      <c r="G74" s="46">
        <v>0</v>
      </c>
      <c r="H74" s="46">
        <v>0</v>
      </c>
      <c r="I74" s="46">
        <v>247652</v>
      </c>
      <c r="J74" s="46">
        <v>8646</v>
      </c>
      <c r="K74" s="46">
        <v>0</v>
      </c>
      <c r="L74" s="46">
        <v>0</v>
      </c>
      <c r="M74" s="46">
        <v>0</v>
      </c>
      <c r="N74" s="46">
        <f t="shared" si="14"/>
        <v>650621</v>
      </c>
      <c r="O74" s="47">
        <f t="shared" si="13"/>
        <v>3.5010304729413413</v>
      </c>
      <c r="P74" s="9"/>
    </row>
    <row r="75" spans="1:16">
      <c r="A75" s="12"/>
      <c r="B75" s="25">
        <v>365</v>
      </c>
      <c r="C75" s="20" t="s">
        <v>137</v>
      </c>
      <c r="D75" s="46">
        <v>14989</v>
      </c>
      <c r="E75" s="46">
        <v>0</v>
      </c>
      <c r="F75" s="46">
        <v>0</v>
      </c>
      <c r="G75" s="46">
        <v>0</v>
      </c>
      <c r="H75" s="46">
        <v>0</v>
      </c>
      <c r="I75" s="46">
        <v>71302</v>
      </c>
      <c r="J75" s="46">
        <v>453</v>
      </c>
      <c r="K75" s="46">
        <v>0</v>
      </c>
      <c r="L75" s="46">
        <v>0</v>
      </c>
      <c r="M75" s="46">
        <v>0</v>
      </c>
      <c r="N75" s="46">
        <f t="shared" si="14"/>
        <v>86744</v>
      </c>
      <c r="O75" s="47">
        <f t="shared" si="13"/>
        <v>0.46677464659890117</v>
      </c>
      <c r="P75" s="9"/>
    </row>
    <row r="76" spans="1:16">
      <c r="A76" s="12"/>
      <c r="B76" s="25">
        <v>366</v>
      </c>
      <c r="C76" s="20" t="s">
        <v>82</v>
      </c>
      <c r="D76" s="46">
        <v>48723</v>
      </c>
      <c r="E76" s="46">
        <v>83590</v>
      </c>
      <c r="F76" s="46">
        <v>0</v>
      </c>
      <c r="G76" s="46">
        <v>383048</v>
      </c>
      <c r="H76" s="46">
        <v>0</v>
      </c>
      <c r="I76" s="46">
        <v>500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515861</v>
      </c>
      <c r="O76" s="47">
        <f t="shared" si="13"/>
        <v>2.7758788615830001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51551396</v>
      </c>
      <c r="L77" s="46">
        <v>0</v>
      </c>
      <c r="M77" s="46">
        <v>0</v>
      </c>
      <c r="N77" s="46">
        <f t="shared" si="14"/>
        <v>51551396</v>
      </c>
      <c r="O77" s="47">
        <f t="shared" si="13"/>
        <v>277.40114186087806</v>
      </c>
      <c r="P77" s="9"/>
    </row>
    <row r="78" spans="1:16">
      <c r="A78" s="12"/>
      <c r="B78" s="25">
        <v>369.3</v>
      </c>
      <c r="C78" s="20" t="s">
        <v>161</v>
      </c>
      <c r="D78" s="46">
        <v>0</v>
      </c>
      <c r="E78" s="46">
        <v>18474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18474</v>
      </c>
      <c r="O78" s="47">
        <f t="shared" si="13"/>
        <v>9.9409697745874076E-2</v>
      </c>
      <c r="P78" s="9"/>
    </row>
    <row r="79" spans="1:16">
      <c r="A79" s="12"/>
      <c r="B79" s="25">
        <v>369.9</v>
      </c>
      <c r="C79" s="20" t="s">
        <v>84</v>
      </c>
      <c r="D79" s="46">
        <v>1143779</v>
      </c>
      <c r="E79" s="46">
        <v>1359360</v>
      </c>
      <c r="F79" s="46">
        <v>0</v>
      </c>
      <c r="G79" s="46">
        <v>38378</v>
      </c>
      <c r="H79" s="46">
        <v>0</v>
      </c>
      <c r="I79" s="46">
        <v>539050</v>
      </c>
      <c r="J79" s="46">
        <v>1033463</v>
      </c>
      <c r="K79" s="46">
        <v>0</v>
      </c>
      <c r="L79" s="46">
        <v>0</v>
      </c>
      <c r="M79" s="46">
        <v>967371</v>
      </c>
      <c r="N79" s="46">
        <f t="shared" si="14"/>
        <v>5081401</v>
      </c>
      <c r="O79" s="47">
        <f t="shared" si="13"/>
        <v>27.343322373908318</v>
      </c>
      <c r="P79" s="9"/>
    </row>
    <row r="80" spans="1:16" ht="15.75">
      <c r="A80" s="29" t="s">
        <v>54</v>
      </c>
      <c r="B80" s="30"/>
      <c r="C80" s="31"/>
      <c r="D80" s="32">
        <f t="shared" ref="D80:M80" si="15">SUM(D81:D84)</f>
        <v>8227959</v>
      </c>
      <c r="E80" s="32">
        <f t="shared" si="15"/>
        <v>8656305</v>
      </c>
      <c r="F80" s="32">
        <f t="shared" si="15"/>
        <v>29475762</v>
      </c>
      <c r="G80" s="32">
        <f t="shared" si="15"/>
        <v>23924155</v>
      </c>
      <c r="H80" s="32">
        <f t="shared" si="15"/>
        <v>0</v>
      </c>
      <c r="I80" s="32">
        <f t="shared" si="15"/>
        <v>1297443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71581624</v>
      </c>
      <c r="O80" s="45">
        <f t="shared" si="13"/>
        <v>385.18499545300449</v>
      </c>
      <c r="P80" s="9"/>
    </row>
    <row r="81" spans="1:119">
      <c r="A81" s="12"/>
      <c r="B81" s="25">
        <v>381</v>
      </c>
      <c r="C81" s="20" t="s">
        <v>85</v>
      </c>
      <c r="D81" s="46">
        <v>8227959</v>
      </c>
      <c r="E81" s="46">
        <v>8656305</v>
      </c>
      <c r="F81" s="46">
        <v>19275762</v>
      </c>
      <c r="G81" s="46">
        <v>23909119</v>
      </c>
      <c r="H81" s="46">
        <v>0</v>
      </c>
      <c r="I81" s="46">
        <v>228340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60297485</v>
      </c>
      <c r="O81" s="47">
        <f t="shared" si="13"/>
        <v>324.46436931289247</v>
      </c>
      <c r="P81" s="9"/>
    </row>
    <row r="82" spans="1:119">
      <c r="A82" s="12"/>
      <c r="B82" s="25">
        <v>384</v>
      </c>
      <c r="C82" s="20" t="s">
        <v>86</v>
      </c>
      <c r="D82" s="46">
        <v>0</v>
      </c>
      <c r="E82" s="46">
        <v>0</v>
      </c>
      <c r="F82" s="46">
        <v>10200000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10200000</v>
      </c>
      <c r="O82" s="47">
        <f t="shared" si="13"/>
        <v>54.886809408244858</v>
      </c>
      <c r="P82" s="9"/>
    </row>
    <row r="83" spans="1:119">
      <c r="A83" s="12"/>
      <c r="B83" s="25">
        <v>389.4</v>
      </c>
      <c r="C83" s="20" t="s">
        <v>138</v>
      </c>
      <c r="D83" s="46">
        <v>0</v>
      </c>
      <c r="E83" s="46">
        <v>0</v>
      </c>
      <c r="F83" s="46">
        <v>0</v>
      </c>
      <c r="G83" s="46">
        <v>15036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15036</v>
      </c>
      <c r="O83" s="47">
        <f t="shared" si="13"/>
        <v>8.0909614339448016E-2</v>
      </c>
      <c r="P83" s="9"/>
    </row>
    <row r="84" spans="1:119" ht="15.75" thickBot="1">
      <c r="A84" s="12"/>
      <c r="B84" s="25">
        <v>389.8</v>
      </c>
      <c r="C84" s="20" t="s">
        <v>139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1069103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1069103</v>
      </c>
      <c r="O84" s="47">
        <f t="shared" si="13"/>
        <v>5.7529071175277258</v>
      </c>
      <c r="P84" s="9"/>
    </row>
    <row r="85" spans="1:119" ht="16.5" thickBot="1">
      <c r="A85" s="14" t="s">
        <v>72</v>
      </c>
      <c r="B85" s="23"/>
      <c r="C85" s="22"/>
      <c r="D85" s="15">
        <f t="shared" ref="D85:M85" si="17">SUM(D5,D12,D25,D50,D66,D69,D80)</f>
        <v>198209565</v>
      </c>
      <c r="E85" s="15">
        <f t="shared" si="17"/>
        <v>61595153</v>
      </c>
      <c r="F85" s="15">
        <f t="shared" si="17"/>
        <v>32919840</v>
      </c>
      <c r="G85" s="15">
        <f t="shared" si="17"/>
        <v>25918336</v>
      </c>
      <c r="H85" s="15">
        <f t="shared" si="17"/>
        <v>0</v>
      </c>
      <c r="I85" s="15">
        <f t="shared" si="17"/>
        <v>168054833</v>
      </c>
      <c r="J85" s="15">
        <f t="shared" si="17"/>
        <v>39060473</v>
      </c>
      <c r="K85" s="15">
        <f t="shared" si="17"/>
        <v>76066670</v>
      </c>
      <c r="L85" s="15">
        <f t="shared" si="17"/>
        <v>0</v>
      </c>
      <c r="M85" s="15">
        <f t="shared" si="17"/>
        <v>26509986</v>
      </c>
      <c r="N85" s="15">
        <f t="shared" si="16"/>
        <v>628334856</v>
      </c>
      <c r="O85" s="38">
        <f t="shared" si="13"/>
        <v>3381.1074005714686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21" t="s">
        <v>172</v>
      </c>
      <c r="M87" s="121"/>
      <c r="N87" s="121"/>
      <c r="O87" s="43">
        <v>185837</v>
      </c>
    </row>
    <row r="88" spans="1:119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  <row r="89" spans="1:119" ht="15.75" customHeight="1" thickBot="1">
      <c r="A89" s="123" t="s">
        <v>109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3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101224099</v>
      </c>
      <c r="E5" s="27">
        <f t="shared" si="0"/>
        <v>10774825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111998924</v>
      </c>
      <c r="O5" s="33">
        <f t="shared" ref="O5:O36" si="2">(N5/O$85)</f>
        <v>621.51186433153532</v>
      </c>
      <c r="P5" s="6"/>
    </row>
    <row r="6" spans="1:133">
      <c r="A6" s="12"/>
      <c r="B6" s="25">
        <v>311</v>
      </c>
      <c r="C6" s="20" t="s">
        <v>3</v>
      </c>
      <c r="D6" s="46">
        <v>87094669</v>
      </c>
      <c r="E6" s="46">
        <v>1632023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88726692</v>
      </c>
      <c r="O6" s="47">
        <f t="shared" si="2"/>
        <v>492.3680495438503</v>
      </c>
      <c r="P6" s="9"/>
    </row>
    <row r="7" spans="1:133">
      <c r="A7" s="12"/>
      <c r="B7" s="25">
        <v>312.41000000000003</v>
      </c>
      <c r="C7" s="20" t="s">
        <v>13</v>
      </c>
      <c r="D7" s="46">
        <v>1595928</v>
      </c>
      <c r="E7" s="46">
        <v>5282389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6878317</v>
      </c>
      <c r="O7" s="47">
        <f t="shared" si="2"/>
        <v>38.169613327118157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3860413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3860413</v>
      </c>
      <c r="O8" s="47">
        <f t="shared" si="2"/>
        <v>21.422460100774678</v>
      </c>
      <c r="P8" s="9"/>
    </row>
    <row r="9" spans="1:133">
      <c r="A9" s="12"/>
      <c r="B9" s="25">
        <v>314.10000000000002</v>
      </c>
      <c r="C9" s="20" t="s">
        <v>156</v>
      </c>
      <c r="D9" s="46">
        <v>7135139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7135139</v>
      </c>
      <c r="O9" s="47">
        <f t="shared" si="2"/>
        <v>39.594787019156065</v>
      </c>
      <c r="P9" s="9"/>
    </row>
    <row r="10" spans="1:133">
      <c r="A10" s="12"/>
      <c r="B10" s="25">
        <v>315</v>
      </c>
      <c r="C10" s="20" t="s">
        <v>124</v>
      </c>
      <c r="D10" s="46">
        <v>4626232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4626232</v>
      </c>
      <c r="O10" s="47">
        <f t="shared" si="2"/>
        <v>25.672193735988103</v>
      </c>
      <c r="P10" s="9"/>
    </row>
    <row r="11" spans="1:133">
      <c r="A11" s="12"/>
      <c r="B11" s="25">
        <v>316</v>
      </c>
      <c r="C11" s="20" t="s">
        <v>125</v>
      </c>
      <c r="D11" s="46">
        <v>772131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772131</v>
      </c>
      <c r="O11" s="47">
        <f t="shared" si="2"/>
        <v>4.2847606046480653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29364700</v>
      </c>
      <c r="E12" s="32">
        <f t="shared" si="3"/>
        <v>23233738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46580904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99179342</v>
      </c>
      <c r="O12" s="45">
        <f t="shared" si="2"/>
        <v>550.3725888437549</v>
      </c>
      <c r="P12" s="10"/>
    </row>
    <row r="13" spans="1:133">
      <c r="A13" s="12"/>
      <c r="B13" s="25">
        <v>322</v>
      </c>
      <c r="C13" s="20" t="s">
        <v>0</v>
      </c>
      <c r="D13" s="46">
        <v>30956</v>
      </c>
      <c r="E13" s="46">
        <v>8620291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8651247</v>
      </c>
      <c r="O13" s="47">
        <f t="shared" si="2"/>
        <v>48.008074182593063</v>
      </c>
      <c r="P13" s="9"/>
    </row>
    <row r="14" spans="1:133">
      <c r="A14" s="12"/>
      <c r="B14" s="25">
        <v>323.10000000000002</v>
      </c>
      <c r="C14" s="20" t="s">
        <v>18</v>
      </c>
      <c r="D14" s="46">
        <v>5415226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5415226</v>
      </c>
      <c r="O14" s="47">
        <f t="shared" si="2"/>
        <v>30.050531619719873</v>
      </c>
      <c r="P14" s="9"/>
    </row>
    <row r="15" spans="1:133">
      <c r="A15" s="12"/>
      <c r="B15" s="25">
        <v>323.39999999999998</v>
      </c>
      <c r="C15" s="20" t="s">
        <v>19</v>
      </c>
      <c r="D15" s="46">
        <v>59650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59650</v>
      </c>
      <c r="O15" s="47">
        <f t="shared" si="2"/>
        <v>0.3310137399835742</v>
      </c>
      <c r="P15" s="9"/>
    </row>
    <row r="16" spans="1:133">
      <c r="A16" s="12"/>
      <c r="B16" s="25">
        <v>323.7</v>
      </c>
      <c r="C16" s="20" t="s">
        <v>20</v>
      </c>
      <c r="D16" s="46">
        <v>1059490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1059490</v>
      </c>
      <c r="O16" s="47">
        <f t="shared" si="2"/>
        <v>5.8793922443452979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2876137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2876137</v>
      </c>
      <c r="O17" s="47">
        <f t="shared" si="2"/>
        <v>15.960450378459967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241079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241079</v>
      </c>
      <c r="O18" s="47">
        <f t="shared" si="2"/>
        <v>1.3378115913076292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8025811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8025811</v>
      </c>
      <c r="O19" s="47">
        <f t="shared" si="2"/>
        <v>44.537363210583564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7401969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7401969</v>
      </c>
      <c r="O20" s="47">
        <f t="shared" si="2"/>
        <v>41.075497769194911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1298707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1298707</v>
      </c>
      <c r="O21" s="47">
        <f t="shared" si="2"/>
        <v>7.2068711016403633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2737325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2737325</v>
      </c>
      <c r="O22" s="47">
        <f t="shared" si="2"/>
        <v>15.190145612749994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56466</v>
      </c>
      <c r="F23" s="46">
        <v>0</v>
      </c>
      <c r="G23" s="46">
        <v>0</v>
      </c>
      <c r="H23" s="46">
        <v>0</v>
      </c>
      <c r="I23" s="46">
        <v>38555093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38611559</v>
      </c>
      <c r="O23" s="47">
        <f t="shared" si="2"/>
        <v>214.26582650773568</v>
      </c>
      <c r="P23" s="9"/>
    </row>
    <row r="24" spans="1:16">
      <c r="A24" s="12"/>
      <c r="B24" s="25">
        <v>325.2</v>
      </c>
      <c r="C24" s="20" t="s">
        <v>28</v>
      </c>
      <c r="D24" s="46">
        <v>22799378</v>
      </c>
      <c r="E24" s="46">
        <v>1764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22801142</v>
      </c>
      <c r="O24" s="47">
        <f t="shared" si="2"/>
        <v>126.52961088544095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SUM(D26:D47)</f>
        <v>24262380</v>
      </c>
      <c r="E25" s="32">
        <f t="shared" si="5"/>
        <v>2913744</v>
      </c>
      <c r="F25" s="32">
        <f t="shared" si="5"/>
        <v>0</v>
      </c>
      <c r="G25" s="32">
        <f t="shared" si="5"/>
        <v>215687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25445023</v>
      </c>
      <c r="N25" s="44">
        <f>SUM(D25:M25)</f>
        <v>52836834</v>
      </c>
      <c r="O25" s="45">
        <f t="shared" si="2"/>
        <v>293.2056669108344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779234</v>
      </c>
      <c r="N26" s="46">
        <f>SUM(D26:M26)</f>
        <v>779234</v>
      </c>
      <c r="O26" s="47">
        <f t="shared" si="2"/>
        <v>4.3241770437948102</v>
      </c>
      <c r="P26" s="9"/>
    </row>
    <row r="27" spans="1:16">
      <c r="A27" s="12"/>
      <c r="B27" s="25">
        <v>331.2</v>
      </c>
      <c r="C27" s="20" t="s">
        <v>30</v>
      </c>
      <c r="D27" s="46">
        <v>226801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226801</v>
      </c>
      <c r="O27" s="47">
        <f t="shared" si="2"/>
        <v>1.2585791658342766</v>
      </c>
      <c r="P27" s="9"/>
    </row>
    <row r="28" spans="1:16">
      <c r="A28" s="12"/>
      <c r="B28" s="25">
        <v>331.49</v>
      </c>
      <c r="C28" s="20" t="s">
        <v>35</v>
      </c>
      <c r="D28" s="46">
        <v>136117</v>
      </c>
      <c r="E28" s="46">
        <v>760441</v>
      </c>
      <c r="F28" s="46">
        <v>0</v>
      </c>
      <c r="G28" s="46">
        <v>215687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1112245</v>
      </c>
      <c r="O28" s="47">
        <f t="shared" si="2"/>
        <v>6.17214379259062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785195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785195</v>
      </c>
      <c r="O29" s="47">
        <f t="shared" si="2"/>
        <v>4.3572562207276198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228523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228523</v>
      </c>
      <c r="O30" s="47">
        <f t="shared" si="2"/>
        <v>1.2681350025526625</v>
      </c>
      <c r="P30" s="9"/>
    </row>
    <row r="31" spans="1:16">
      <c r="A31" s="12"/>
      <c r="B31" s="25">
        <v>331.9</v>
      </c>
      <c r="C31" s="20" t="s">
        <v>111</v>
      </c>
      <c r="D31" s="46">
        <v>13088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13088</v>
      </c>
      <c r="O31" s="47">
        <f t="shared" si="2"/>
        <v>7.2628798472841885E-2</v>
      </c>
      <c r="P31" s="9"/>
    </row>
    <row r="32" spans="1:16">
      <c r="A32" s="12"/>
      <c r="B32" s="25">
        <v>334.1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24665789</v>
      </c>
      <c r="N32" s="46">
        <f t="shared" si="6"/>
        <v>24665789</v>
      </c>
      <c r="O32" s="47">
        <f t="shared" si="2"/>
        <v>136.87703380613084</v>
      </c>
      <c r="P32" s="9"/>
    </row>
    <row r="33" spans="1:16">
      <c r="A33" s="12"/>
      <c r="B33" s="25">
        <v>334.2</v>
      </c>
      <c r="C33" s="20" t="s">
        <v>116</v>
      </c>
      <c r="D33" s="46">
        <v>12480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12480</v>
      </c>
      <c r="O33" s="47">
        <f t="shared" si="2"/>
        <v>6.9254844509555838E-2</v>
      </c>
      <c r="P33" s="9"/>
    </row>
    <row r="34" spans="1:16">
      <c r="A34" s="12"/>
      <c r="B34" s="25">
        <v>334.5</v>
      </c>
      <c r="C34" s="20" t="s">
        <v>38</v>
      </c>
      <c r="D34" s="46">
        <v>39500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39500</v>
      </c>
      <c r="O34" s="47">
        <f t="shared" si="2"/>
        <v>0.2191960222858538</v>
      </c>
      <c r="P34" s="9"/>
    </row>
    <row r="35" spans="1:16">
      <c r="A35" s="12"/>
      <c r="B35" s="25">
        <v>334.69</v>
      </c>
      <c r="C35" s="20" t="s">
        <v>39</v>
      </c>
      <c r="D35" s="46">
        <v>0</v>
      </c>
      <c r="E35" s="46">
        <v>344278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344278</v>
      </c>
      <c r="O35" s="47">
        <f t="shared" si="2"/>
        <v>1.9104903331779539</v>
      </c>
      <c r="P35" s="9"/>
    </row>
    <row r="36" spans="1:16">
      <c r="A36" s="12"/>
      <c r="B36" s="25">
        <v>335.12</v>
      </c>
      <c r="C36" s="20" t="s">
        <v>126</v>
      </c>
      <c r="D36" s="46">
        <v>4792088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4792088</v>
      </c>
      <c r="O36" s="47">
        <f t="shared" si="2"/>
        <v>26.592572861867662</v>
      </c>
      <c r="P36" s="9"/>
    </row>
    <row r="37" spans="1:16">
      <c r="A37" s="12"/>
      <c r="B37" s="25">
        <v>335.14</v>
      </c>
      <c r="C37" s="20" t="s">
        <v>127</v>
      </c>
      <c r="D37" s="46">
        <v>901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901</v>
      </c>
      <c r="O37" s="47">
        <f t="shared" ref="O37:O68" si="8">(N37/O$85)</f>
        <v>4.9998890146722604E-3</v>
      </c>
      <c r="P37" s="9"/>
    </row>
    <row r="38" spans="1:16">
      <c r="A38" s="12"/>
      <c r="B38" s="25">
        <v>335.15</v>
      </c>
      <c r="C38" s="20" t="s">
        <v>128</v>
      </c>
      <c r="D38" s="46">
        <v>71954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71954</v>
      </c>
      <c r="O38" s="47">
        <f t="shared" si="8"/>
        <v>0.39929191360902089</v>
      </c>
      <c r="P38" s="9"/>
    </row>
    <row r="39" spans="1:16">
      <c r="A39" s="12"/>
      <c r="B39" s="25">
        <v>335.18</v>
      </c>
      <c r="C39" s="20" t="s">
        <v>129</v>
      </c>
      <c r="D39" s="46">
        <v>15402256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15402256</v>
      </c>
      <c r="O39" s="47">
        <f t="shared" si="8"/>
        <v>85.471221504517104</v>
      </c>
      <c r="P39" s="9"/>
    </row>
    <row r="40" spans="1:16">
      <c r="A40" s="12"/>
      <c r="B40" s="25">
        <v>335.19</v>
      </c>
      <c r="C40" s="20" t="s">
        <v>130</v>
      </c>
      <c r="D40" s="46">
        <v>2887279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2887279</v>
      </c>
      <c r="O40" s="47">
        <f t="shared" si="8"/>
        <v>16.022280304543738</v>
      </c>
      <c r="P40" s="9"/>
    </row>
    <row r="41" spans="1:16">
      <c r="A41" s="12"/>
      <c r="B41" s="25">
        <v>335.21</v>
      </c>
      <c r="C41" s="20" t="s">
        <v>41</v>
      </c>
      <c r="D41" s="46">
        <v>59032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59032</v>
      </c>
      <c r="O41" s="47">
        <f t="shared" si="8"/>
        <v>0.32758429335641825</v>
      </c>
      <c r="P41" s="9"/>
    </row>
    <row r="42" spans="1:16">
      <c r="A42" s="12"/>
      <c r="B42" s="25">
        <v>335.5</v>
      </c>
      <c r="C42" s="20" t="s">
        <v>42</v>
      </c>
      <c r="D42" s="46">
        <v>0</v>
      </c>
      <c r="E42" s="46">
        <v>794019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794019</v>
      </c>
      <c r="O42" s="47">
        <f t="shared" si="8"/>
        <v>4.4062229473263637</v>
      </c>
      <c r="P42" s="9"/>
    </row>
    <row r="43" spans="1:16">
      <c r="A43" s="12"/>
      <c r="B43" s="25">
        <v>337.2</v>
      </c>
      <c r="C43" s="20" t="s">
        <v>43</v>
      </c>
      <c r="D43" s="46">
        <v>114980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114980</v>
      </c>
      <c r="O43" s="47">
        <f t="shared" si="8"/>
        <v>0.63805464917537902</v>
      </c>
      <c r="P43" s="9"/>
    </row>
    <row r="44" spans="1:16">
      <c r="A44" s="12"/>
      <c r="B44" s="25">
        <v>337.5</v>
      </c>
      <c r="C44" s="20" t="s">
        <v>168</v>
      </c>
      <c r="D44" s="46">
        <v>2728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2728</v>
      </c>
      <c r="O44" s="47">
        <f t="shared" si="8"/>
        <v>1.5138398703691372E-2</v>
      </c>
      <c r="P44" s="9"/>
    </row>
    <row r="45" spans="1:16">
      <c r="A45" s="12"/>
      <c r="B45" s="25">
        <v>337.7</v>
      </c>
      <c r="C45" s="20" t="s">
        <v>46</v>
      </c>
      <c r="D45" s="46">
        <v>99153</v>
      </c>
      <c r="E45" s="46">
        <v>1288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100441</v>
      </c>
      <c r="O45" s="47">
        <f t="shared" si="8"/>
        <v>0.55737386517502385</v>
      </c>
      <c r="P45" s="9"/>
    </row>
    <row r="46" spans="1:16">
      <c r="A46" s="12"/>
      <c r="B46" s="25">
        <v>337.9</v>
      </c>
      <c r="C46" s="20" t="s">
        <v>107</v>
      </c>
      <c r="D46" s="46">
        <v>12290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12290</v>
      </c>
      <c r="O46" s="47">
        <f t="shared" si="8"/>
        <v>6.8200483896028952E-2</v>
      </c>
      <c r="P46" s="9"/>
    </row>
    <row r="47" spans="1:16">
      <c r="A47" s="12"/>
      <c r="B47" s="25">
        <v>338</v>
      </c>
      <c r="C47" s="20" t="s">
        <v>47</v>
      </c>
      <c r="D47" s="46">
        <v>391733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391733</v>
      </c>
      <c r="O47" s="47">
        <f t="shared" si="8"/>
        <v>2.1738307695722625</v>
      </c>
      <c r="P47" s="9"/>
    </row>
    <row r="48" spans="1:16" ht="15.75">
      <c r="A48" s="29" t="s">
        <v>52</v>
      </c>
      <c r="B48" s="30"/>
      <c r="C48" s="31"/>
      <c r="D48" s="32">
        <f t="shared" ref="D48:M48" si="10">SUM(D49:D64)</f>
        <v>8840811</v>
      </c>
      <c r="E48" s="32">
        <f t="shared" si="10"/>
        <v>9285760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105047340</v>
      </c>
      <c r="J48" s="32">
        <f t="shared" si="10"/>
        <v>37134295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160308206</v>
      </c>
      <c r="O48" s="45">
        <f t="shared" si="8"/>
        <v>889.59293911344923</v>
      </c>
      <c r="P48" s="10"/>
    </row>
    <row r="49" spans="1:16">
      <c r="A49" s="12"/>
      <c r="B49" s="25">
        <v>341.2</v>
      </c>
      <c r="C49" s="20" t="s">
        <v>131</v>
      </c>
      <c r="D49" s="46">
        <v>6706933</v>
      </c>
      <c r="E49" s="46">
        <v>0</v>
      </c>
      <c r="F49" s="46">
        <v>0</v>
      </c>
      <c r="G49" s="46">
        <v>0</v>
      </c>
      <c r="H49" s="46">
        <v>0</v>
      </c>
      <c r="I49" s="46">
        <v>228657</v>
      </c>
      <c r="J49" s="46">
        <v>37134295</v>
      </c>
      <c r="K49" s="46">
        <v>0</v>
      </c>
      <c r="L49" s="46">
        <v>0</v>
      </c>
      <c r="M49" s="46">
        <v>0</v>
      </c>
      <c r="N49" s="46">
        <f t="shared" ref="N49:N64" si="11">SUM(D49:M49)</f>
        <v>44069885</v>
      </c>
      <c r="O49" s="47">
        <f t="shared" si="8"/>
        <v>244.55553150873453</v>
      </c>
      <c r="P49" s="9"/>
    </row>
    <row r="50" spans="1:16">
      <c r="A50" s="12"/>
      <c r="B50" s="25">
        <v>341.3</v>
      </c>
      <c r="C50" s="20" t="s">
        <v>132</v>
      </c>
      <c r="D50" s="46">
        <v>342726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342726</v>
      </c>
      <c r="O50" s="47">
        <f t="shared" si="8"/>
        <v>1.9018778717453553</v>
      </c>
      <c r="P50" s="9"/>
    </row>
    <row r="51" spans="1:16">
      <c r="A51" s="12"/>
      <c r="B51" s="25">
        <v>341.9</v>
      </c>
      <c r="C51" s="20" t="s">
        <v>133</v>
      </c>
      <c r="D51" s="46">
        <v>726444</v>
      </c>
      <c r="E51" s="46">
        <v>447787</v>
      </c>
      <c r="F51" s="46">
        <v>0</v>
      </c>
      <c r="G51" s="46">
        <v>0</v>
      </c>
      <c r="H51" s="46">
        <v>0</v>
      </c>
      <c r="I51" s="46">
        <v>569358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1743589</v>
      </c>
      <c r="O51" s="47">
        <f t="shared" si="8"/>
        <v>9.6756398304144184</v>
      </c>
      <c r="P51" s="9"/>
    </row>
    <row r="52" spans="1:16">
      <c r="A52" s="12"/>
      <c r="B52" s="25">
        <v>342.1</v>
      </c>
      <c r="C52" s="20" t="s">
        <v>59</v>
      </c>
      <c r="D52" s="46">
        <v>539492</v>
      </c>
      <c r="E52" s="46">
        <v>121950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661442</v>
      </c>
      <c r="O52" s="47">
        <f t="shared" si="8"/>
        <v>3.6705178575392332</v>
      </c>
      <c r="P52" s="9"/>
    </row>
    <row r="53" spans="1:16">
      <c r="A53" s="12"/>
      <c r="B53" s="25">
        <v>342.2</v>
      </c>
      <c r="C53" s="20" t="s">
        <v>60</v>
      </c>
      <c r="D53" s="46">
        <v>360547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360547</v>
      </c>
      <c r="O53" s="47">
        <f t="shared" si="8"/>
        <v>2.0007713480277909</v>
      </c>
      <c r="P53" s="9"/>
    </row>
    <row r="54" spans="1:16">
      <c r="A54" s="12"/>
      <c r="B54" s="25">
        <v>342.9</v>
      </c>
      <c r="C54" s="20" t="s">
        <v>113</v>
      </c>
      <c r="D54" s="46">
        <v>0</v>
      </c>
      <c r="E54" s="46">
        <v>18510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18510</v>
      </c>
      <c r="O54" s="47">
        <f t="shared" si="8"/>
        <v>0.10271692082306719</v>
      </c>
      <c r="P54" s="9"/>
    </row>
    <row r="55" spans="1:16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45916621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45916621</v>
      </c>
      <c r="O55" s="47">
        <f t="shared" si="8"/>
        <v>254.80356151916718</v>
      </c>
      <c r="P55" s="9"/>
    </row>
    <row r="56" spans="1:16">
      <c r="A56" s="12"/>
      <c r="B56" s="25">
        <v>343.6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30040939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30040939</v>
      </c>
      <c r="O56" s="47">
        <f t="shared" si="8"/>
        <v>166.70517302612595</v>
      </c>
      <c r="P56" s="9"/>
    </row>
    <row r="57" spans="1:16">
      <c r="A57" s="12"/>
      <c r="B57" s="25">
        <v>343.7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6709747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6709747</v>
      </c>
      <c r="O57" s="47">
        <f t="shared" si="8"/>
        <v>37.234173492264325</v>
      </c>
      <c r="P57" s="9"/>
    </row>
    <row r="58" spans="1:16">
      <c r="A58" s="12"/>
      <c r="B58" s="25">
        <v>343.9</v>
      </c>
      <c r="C58" s="20" t="s">
        <v>64</v>
      </c>
      <c r="D58" s="46">
        <v>51327</v>
      </c>
      <c r="E58" s="46">
        <v>3303223</v>
      </c>
      <c r="F58" s="46">
        <v>0</v>
      </c>
      <c r="G58" s="46">
        <v>0</v>
      </c>
      <c r="H58" s="46">
        <v>0</v>
      </c>
      <c r="I58" s="46">
        <v>18457805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21812355</v>
      </c>
      <c r="O58" s="47">
        <f t="shared" si="8"/>
        <v>121.04256842245455</v>
      </c>
      <c r="P58" s="9"/>
    </row>
    <row r="59" spans="1:16">
      <c r="A59" s="12"/>
      <c r="B59" s="25">
        <v>347.2</v>
      </c>
      <c r="C59" s="20" t="s">
        <v>67</v>
      </c>
      <c r="D59" s="46">
        <v>49584</v>
      </c>
      <c r="E59" s="46">
        <v>524675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574259</v>
      </c>
      <c r="O59" s="47">
        <f t="shared" si="8"/>
        <v>3.1867161661228387</v>
      </c>
      <c r="P59" s="9"/>
    </row>
    <row r="60" spans="1:16">
      <c r="A60" s="12"/>
      <c r="B60" s="25">
        <v>347.3</v>
      </c>
      <c r="C60" s="20" t="s">
        <v>68</v>
      </c>
      <c r="D60" s="46">
        <v>0</v>
      </c>
      <c r="E60" s="46">
        <v>115908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115908</v>
      </c>
      <c r="O60" s="47">
        <f t="shared" si="8"/>
        <v>0.64320436838249984</v>
      </c>
      <c r="P60" s="9"/>
    </row>
    <row r="61" spans="1:16">
      <c r="A61" s="12"/>
      <c r="B61" s="25">
        <v>347.4</v>
      </c>
      <c r="C61" s="20" t="s">
        <v>69</v>
      </c>
      <c r="D61" s="46">
        <v>0</v>
      </c>
      <c r="E61" s="46">
        <v>258678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258678</v>
      </c>
      <c r="O61" s="47">
        <f t="shared" si="8"/>
        <v>1.4354731304521542</v>
      </c>
      <c r="P61" s="9"/>
    </row>
    <row r="62" spans="1:16">
      <c r="A62" s="12"/>
      <c r="B62" s="25">
        <v>347.5</v>
      </c>
      <c r="C62" s="20" t="s">
        <v>70</v>
      </c>
      <c r="D62" s="46">
        <v>0</v>
      </c>
      <c r="E62" s="46">
        <v>3961571</v>
      </c>
      <c r="F62" s="46">
        <v>0</v>
      </c>
      <c r="G62" s="46">
        <v>0</v>
      </c>
      <c r="H62" s="46">
        <v>0</v>
      </c>
      <c r="I62" s="46">
        <v>3014197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6975768</v>
      </c>
      <c r="O62" s="47">
        <f t="shared" si="8"/>
        <v>38.710394885796099</v>
      </c>
      <c r="P62" s="9"/>
    </row>
    <row r="63" spans="1:16">
      <c r="A63" s="12"/>
      <c r="B63" s="25">
        <v>347.9</v>
      </c>
      <c r="C63" s="20" t="s">
        <v>71</v>
      </c>
      <c r="D63" s="46">
        <v>0</v>
      </c>
      <c r="E63" s="46">
        <v>533458</v>
      </c>
      <c r="F63" s="46">
        <v>0</v>
      </c>
      <c r="G63" s="46">
        <v>0</v>
      </c>
      <c r="H63" s="46">
        <v>0</v>
      </c>
      <c r="I63" s="46">
        <v>110016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643474</v>
      </c>
      <c r="O63" s="47">
        <f t="shared" si="8"/>
        <v>3.5708086390979115</v>
      </c>
      <c r="P63" s="9"/>
    </row>
    <row r="64" spans="1:16">
      <c r="A64" s="12"/>
      <c r="B64" s="25">
        <v>349</v>
      </c>
      <c r="C64" s="20" t="s">
        <v>1</v>
      </c>
      <c r="D64" s="46">
        <v>63758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63758</v>
      </c>
      <c r="O64" s="47">
        <f t="shared" si="8"/>
        <v>0.35381012630130299</v>
      </c>
      <c r="P64" s="9"/>
    </row>
    <row r="65" spans="1:16" ht="15.75">
      <c r="A65" s="29" t="s">
        <v>53</v>
      </c>
      <c r="B65" s="30"/>
      <c r="C65" s="31"/>
      <c r="D65" s="32">
        <f t="shared" ref="D65:M65" si="12">SUM(D66:D67)</f>
        <v>744904</v>
      </c>
      <c r="E65" s="32">
        <f t="shared" si="12"/>
        <v>223704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1304076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>SUM(D65:M65)</f>
        <v>2272684</v>
      </c>
      <c r="O65" s="45">
        <f t="shared" si="8"/>
        <v>12.611728929435529</v>
      </c>
      <c r="P65" s="10"/>
    </row>
    <row r="66" spans="1:16">
      <c r="A66" s="13"/>
      <c r="B66" s="39">
        <v>354</v>
      </c>
      <c r="C66" s="21" t="s">
        <v>74</v>
      </c>
      <c r="D66" s="46">
        <v>503708</v>
      </c>
      <c r="E66" s="46">
        <v>32710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536418</v>
      </c>
      <c r="O66" s="47">
        <f t="shared" si="8"/>
        <v>2.9767263767729908</v>
      </c>
      <c r="P66" s="9"/>
    </row>
    <row r="67" spans="1:16">
      <c r="A67" s="13"/>
      <c r="B67" s="39">
        <v>359</v>
      </c>
      <c r="C67" s="21" t="s">
        <v>75</v>
      </c>
      <c r="D67" s="46">
        <v>241196</v>
      </c>
      <c r="E67" s="46">
        <v>190994</v>
      </c>
      <c r="F67" s="46">
        <v>0</v>
      </c>
      <c r="G67" s="46">
        <v>0</v>
      </c>
      <c r="H67" s="46">
        <v>0</v>
      </c>
      <c r="I67" s="46">
        <v>1304076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1736266</v>
      </c>
      <c r="O67" s="47">
        <f t="shared" si="8"/>
        <v>9.635002552662538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2426734</v>
      </c>
      <c r="E68" s="32">
        <f t="shared" si="13"/>
        <v>1661221</v>
      </c>
      <c r="F68" s="32">
        <f t="shared" si="13"/>
        <v>3548223</v>
      </c>
      <c r="G68" s="32">
        <f t="shared" si="13"/>
        <v>567093</v>
      </c>
      <c r="H68" s="32">
        <f t="shared" si="13"/>
        <v>0</v>
      </c>
      <c r="I68" s="32">
        <f t="shared" si="13"/>
        <v>6306171</v>
      </c>
      <c r="J68" s="32">
        <f t="shared" si="13"/>
        <v>1590764</v>
      </c>
      <c r="K68" s="32">
        <f t="shared" si="13"/>
        <v>93739108</v>
      </c>
      <c r="L68" s="32">
        <f t="shared" si="13"/>
        <v>0</v>
      </c>
      <c r="M68" s="32">
        <f t="shared" si="13"/>
        <v>1064963</v>
      </c>
      <c r="N68" s="32">
        <f>SUM(D68:M68)</f>
        <v>110904277</v>
      </c>
      <c r="O68" s="45">
        <f t="shared" si="8"/>
        <v>615.43737652882294</v>
      </c>
      <c r="P68" s="10"/>
    </row>
    <row r="69" spans="1:16">
      <c r="A69" s="12"/>
      <c r="B69" s="25">
        <v>361.1</v>
      </c>
      <c r="C69" s="20" t="s">
        <v>76</v>
      </c>
      <c r="D69" s="46">
        <v>1095662</v>
      </c>
      <c r="E69" s="46">
        <v>780456</v>
      </c>
      <c r="F69" s="46">
        <v>145041</v>
      </c>
      <c r="G69" s="46">
        <v>503451</v>
      </c>
      <c r="H69" s="46">
        <v>0</v>
      </c>
      <c r="I69" s="46">
        <v>7290579</v>
      </c>
      <c r="J69" s="46">
        <v>319660</v>
      </c>
      <c r="K69" s="46">
        <v>12417622</v>
      </c>
      <c r="L69" s="46">
        <v>0</v>
      </c>
      <c r="M69" s="46">
        <v>97592</v>
      </c>
      <c r="N69" s="46">
        <f>SUM(D69:M69)</f>
        <v>22650063</v>
      </c>
      <c r="O69" s="47">
        <f t="shared" ref="O69:O83" si="14">(N69/O$85)</f>
        <v>125.69123326896184</v>
      </c>
      <c r="P69" s="9"/>
    </row>
    <row r="70" spans="1:16">
      <c r="A70" s="12"/>
      <c r="B70" s="25">
        <v>361.3</v>
      </c>
      <c r="C70" s="20" t="s">
        <v>77</v>
      </c>
      <c r="D70" s="46">
        <v>-172676</v>
      </c>
      <c r="E70" s="46">
        <v>-367748</v>
      </c>
      <c r="F70" s="46">
        <v>-9618</v>
      </c>
      <c r="G70" s="46">
        <v>-100907</v>
      </c>
      <c r="H70" s="46">
        <v>0</v>
      </c>
      <c r="I70" s="46">
        <v>-1320762</v>
      </c>
      <c r="J70" s="46">
        <v>-149626</v>
      </c>
      <c r="K70" s="46">
        <v>0</v>
      </c>
      <c r="L70" s="46">
        <v>0</v>
      </c>
      <c r="M70" s="46">
        <v>0</v>
      </c>
      <c r="N70" s="46">
        <f t="shared" ref="N70:N77" si="15">SUM(D70:M70)</f>
        <v>-2121337</v>
      </c>
      <c r="O70" s="47">
        <f t="shared" si="14"/>
        <v>-11.771864109564715</v>
      </c>
      <c r="P70" s="9"/>
    </row>
    <row r="71" spans="1:16">
      <c r="A71" s="12"/>
      <c r="B71" s="25">
        <v>361.4</v>
      </c>
      <c r="C71" s="20" t="s">
        <v>135</v>
      </c>
      <c r="D71" s="46">
        <v>-189448</v>
      </c>
      <c r="E71" s="46">
        <v>-150750</v>
      </c>
      <c r="F71" s="46">
        <v>-26697</v>
      </c>
      <c r="G71" s="46">
        <v>-108321</v>
      </c>
      <c r="H71" s="46">
        <v>0</v>
      </c>
      <c r="I71" s="46">
        <v>-599746</v>
      </c>
      <c r="J71" s="46">
        <v>-61797</v>
      </c>
      <c r="K71" s="46">
        <v>31544241</v>
      </c>
      <c r="L71" s="46">
        <v>0</v>
      </c>
      <c r="M71" s="46">
        <v>0</v>
      </c>
      <c r="N71" s="46">
        <f t="shared" si="15"/>
        <v>30407482</v>
      </c>
      <c r="O71" s="47">
        <f t="shared" si="14"/>
        <v>168.73921777541008</v>
      </c>
      <c r="P71" s="9"/>
    </row>
    <row r="72" spans="1:16">
      <c r="A72" s="12"/>
      <c r="B72" s="25">
        <v>362</v>
      </c>
      <c r="C72" s="20" t="s">
        <v>79</v>
      </c>
      <c r="D72" s="46">
        <v>428546</v>
      </c>
      <c r="E72" s="46">
        <v>7309</v>
      </c>
      <c r="F72" s="46">
        <v>3439497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3875352</v>
      </c>
      <c r="O72" s="47">
        <f t="shared" si="14"/>
        <v>21.505360591329826</v>
      </c>
      <c r="P72" s="9"/>
    </row>
    <row r="73" spans="1:16">
      <c r="A73" s="12"/>
      <c r="B73" s="25">
        <v>364</v>
      </c>
      <c r="C73" s="20" t="s">
        <v>136</v>
      </c>
      <c r="D73" s="46">
        <v>478377</v>
      </c>
      <c r="E73" s="46">
        <v>75253</v>
      </c>
      <c r="F73" s="46">
        <v>0</v>
      </c>
      <c r="G73" s="46">
        <v>21500</v>
      </c>
      <c r="H73" s="46">
        <v>0</v>
      </c>
      <c r="I73" s="46">
        <v>497240</v>
      </c>
      <c r="J73" s="46">
        <v>21614</v>
      </c>
      <c r="K73" s="46">
        <v>0</v>
      </c>
      <c r="L73" s="46">
        <v>0</v>
      </c>
      <c r="M73" s="46">
        <v>0</v>
      </c>
      <c r="N73" s="46">
        <f t="shared" si="15"/>
        <v>1093984</v>
      </c>
      <c r="O73" s="47">
        <f t="shared" si="14"/>
        <v>6.070808639097911</v>
      </c>
      <c r="P73" s="9"/>
    </row>
    <row r="74" spans="1:16">
      <c r="A74" s="12"/>
      <c r="B74" s="25">
        <v>365</v>
      </c>
      <c r="C74" s="20" t="s">
        <v>137</v>
      </c>
      <c r="D74" s="46">
        <v>10607</v>
      </c>
      <c r="E74" s="46">
        <v>0</v>
      </c>
      <c r="F74" s="46">
        <v>0</v>
      </c>
      <c r="G74" s="46">
        <v>0</v>
      </c>
      <c r="H74" s="46">
        <v>0</v>
      </c>
      <c r="I74" s="46">
        <v>39954</v>
      </c>
      <c r="J74" s="46">
        <v>2561</v>
      </c>
      <c r="K74" s="46">
        <v>0</v>
      </c>
      <c r="L74" s="46">
        <v>0</v>
      </c>
      <c r="M74" s="46">
        <v>0</v>
      </c>
      <c r="N74" s="46">
        <f t="shared" si="15"/>
        <v>53122</v>
      </c>
      <c r="O74" s="47">
        <f t="shared" si="14"/>
        <v>0.29478812900934498</v>
      </c>
      <c r="P74" s="9"/>
    </row>
    <row r="75" spans="1:16">
      <c r="A75" s="12"/>
      <c r="B75" s="25">
        <v>366</v>
      </c>
      <c r="C75" s="20" t="s">
        <v>82</v>
      </c>
      <c r="D75" s="46">
        <v>7625</v>
      </c>
      <c r="E75" s="46">
        <v>128782</v>
      </c>
      <c r="F75" s="46">
        <v>0</v>
      </c>
      <c r="G75" s="46">
        <v>143613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280020</v>
      </c>
      <c r="O75" s="47">
        <f t="shared" si="14"/>
        <v>1.5539055736831591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49777245</v>
      </c>
      <c r="L76" s="46">
        <v>0</v>
      </c>
      <c r="M76" s="46">
        <v>0</v>
      </c>
      <c r="N76" s="46">
        <f t="shared" si="15"/>
        <v>49777245</v>
      </c>
      <c r="O76" s="47">
        <f t="shared" si="14"/>
        <v>276.22719251514951</v>
      </c>
      <c r="P76" s="9"/>
    </row>
    <row r="77" spans="1:16">
      <c r="A77" s="12"/>
      <c r="B77" s="25">
        <v>369.9</v>
      </c>
      <c r="C77" s="20" t="s">
        <v>84</v>
      </c>
      <c r="D77" s="46">
        <v>768041</v>
      </c>
      <c r="E77" s="46">
        <v>1187919</v>
      </c>
      <c r="F77" s="46">
        <v>0</v>
      </c>
      <c r="G77" s="46">
        <v>107757</v>
      </c>
      <c r="H77" s="46">
        <v>0</v>
      </c>
      <c r="I77" s="46">
        <v>398906</v>
      </c>
      <c r="J77" s="46">
        <v>1458352</v>
      </c>
      <c r="K77" s="46">
        <v>0</v>
      </c>
      <c r="L77" s="46">
        <v>0</v>
      </c>
      <c r="M77" s="46">
        <v>967371</v>
      </c>
      <c r="N77" s="46">
        <f t="shared" si="15"/>
        <v>4888346</v>
      </c>
      <c r="O77" s="47">
        <f t="shared" si="14"/>
        <v>27.126734145745932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SUM(D79:D82)</f>
        <v>10811327</v>
      </c>
      <c r="E78" s="32">
        <f t="shared" si="16"/>
        <v>18199412</v>
      </c>
      <c r="F78" s="32">
        <f t="shared" si="16"/>
        <v>24937323</v>
      </c>
      <c r="G78" s="32">
        <f t="shared" si="16"/>
        <v>23683560</v>
      </c>
      <c r="H78" s="32">
        <f t="shared" si="16"/>
        <v>0</v>
      </c>
      <c r="I78" s="32">
        <f t="shared" si="16"/>
        <v>1545118</v>
      </c>
      <c r="J78" s="32">
        <f t="shared" si="16"/>
        <v>1089853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3" si="17">SUM(D78:M78)</f>
        <v>80266593</v>
      </c>
      <c r="O78" s="45">
        <f t="shared" si="14"/>
        <v>445.4207065325964</v>
      </c>
      <c r="P78" s="9"/>
    </row>
    <row r="79" spans="1:16">
      <c r="A79" s="12"/>
      <c r="B79" s="25">
        <v>381</v>
      </c>
      <c r="C79" s="20" t="s">
        <v>85</v>
      </c>
      <c r="D79" s="46">
        <v>10811327</v>
      </c>
      <c r="E79" s="46">
        <v>18199412</v>
      </c>
      <c r="F79" s="46">
        <v>17024618</v>
      </c>
      <c r="G79" s="46">
        <v>23683560</v>
      </c>
      <c r="H79" s="46">
        <v>0</v>
      </c>
      <c r="I79" s="46">
        <v>1173258</v>
      </c>
      <c r="J79" s="46">
        <v>1089853</v>
      </c>
      <c r="K79" s="46">
        <v>0</v>
      </c>
      <c r="L79" s="46">
        <v>0</v>
      </c>
      <c r="M79" s="46">
        <v>0</v>
      </c>
      <c r="N79" s="46">
        <f t="shared" si="17"/>
        <v>71982028</v>
      </c>
      <c r="O79" s="47">
        <f t="shared" si="14"/>
        <v>399.44744844731525</v>
      </c>
      <c r="P79" s="9"/>
    </row>
    <row r="80" spans="1:16">
      <c r="A80" s="12"/>
      <c r="B80" s="25">
        <v>384</v>
      </c>
      <c r="C80" s="20" t="s">
        <v>86</v>
      </c>
      <c r="D80" s="46">
        <v>0</v>
      </c>
      <c r="E80" s="46">
        <v>0</v>
      </c>
      <c r="F80" s="46">
        <v>7912705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7912705</v>
      </c>
      <c r="O80" s="47">
        <f t="shared" si="14"/>
        <v>43.90970788661739</v>
      </c>
      <c r="P80" s="9"/>
    </row>
    <row r="81" spans="1:119">
      <c r="A81" s="12"/>
      <c r="B81" s="25">
        <v>389.4</v>
      </c>
      <c r="C81" s="20" t="s">
        <v>138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200</v>
      </c>
      <c r="O81" s="47">
        <f t="shared" si="14"/>
        <v>1.1098532773967283E-3</v>
      </c>
      <c r="P81" s="9"/>
    </row>
    <row r="82" spans="1:119" ht="15.75" thickBot="1">
      <c r="A82" s="12"/>
      <c r="B82" s="25">
        <v>389.8</v>
      </c>
      <c r="C82" s="20" t="s">
        <v>139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371660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371660</v>
      </c>
      <c r="O82" s="47">
        <f t="shared" si="14"/>
        <v>2.06244034538634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8">SUM(D5,D12,D25,D48,D65,D68,D78)</f>
        <v>177674955</v>
      </c>
      <c r="E83" s="15">
        <f t="shared" si="18"/>
        <v>66292404</v>
      </c>
      <c r="F83" s="15">
        <f t="shared" si="18"/>
        <v>28485546</v>
      </c>
      <c r="G83" s="15">
        <f t="shared" si="18"/>
        <v>24466340</v>
      </c>
      <c r="H83" s="15">
        <f t="shared" si="18"/>
        <v>0</v>
      </c>
      <c r="I83" s="15">
        <f t="shared" si="18"/>
        <v>160783609</v>
      </c>
      <c r="J83" s="15">
        <f t="shared" si="18"/>
        <v>39814912</v>
      </c>
      <c r="K83" s="15">
        <f t="shared" si="18"/>
        <v>93739108</v>
      </c>
      <c r="L83" s="15">
        <f t="shared" si="18"/>
        <v>0</v>
      </c>
      <c r="M83" s="15">
        <f t="shared" si="18"/>
        <v>26509986</v>
      </c>
      <c r="N83" s="15">
        <f t="shared" si="17"/>
        <v>617766860</v>
      </c>
      <c r="O83" s="38">
        <f t="shared" si="14"/>
        <v>3428.1528711904284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169</v>
      </c>
      <c r="M85" s="121"/>
      <c r="N85" s="121"/>
      <c r="O85" s="43">
        <v>180204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109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94322404</v>
      </c>
      <c r="E5" s="27">
        <f t="shared" si="0"/>
        <v>10300228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104622632</v>
      </c>
      <c r="O5" s="33">
        <f t="shared" ref="O5:O36" si="2">(N5/O$83)</f>
        <v>597.62846518110621</v>
      </c>
      <c r="P5" s="6"/>
    </row>
    <row r="6" spans="1:133">
      <c r="A6" s="12"/>
      <c r="B6" s="25">
        <v>311</v>
      </c>
      <c r="C6" s="20" t="s">
        <v>3</v>
      </c>
      <c r="D6" s="46">
        <v>79463250</v>
      </c>
      <c r="E6" s="46">
        <v>1344219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80807469</v>
      </c>
      <c r="O6" s="47">
        <f t="shared" si="2"/>
        <v>461.59079302879536</v>
      </c>
      <c r="P6" s="9"/>
    </row>
    <row r="7" spans="1:133">
      <c r="A7" s="12"/>
      <c r="B7" s="25">
        <v>312.41000000000003</v>
      </c>
      <c r="C7" s="20" t="s">
        <v>13</v>
      </c>
      <c r="D7" s="46">
        <v>1540705</v>
      </c>
      <c r="E7" s="46">
        <v>5160101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6700806</v>
      </c>
      <c r="O7" s="47">
        <f t="shared" si="2"/>
        <v>38.276540445439643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3795908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3795908</v>
      </c>
      <c r="O8" s="47">
        <f t="shared" si="2"/>
        <v>21.683096942243651</v>
      </c>
      <c r="P8" s="9"/>
    </row>
    <row r="9" spans="1:133">
      <c r="A9" s="12"/>
      <c r="B9" s="25">
        <v>314.10000000000002</v>
      </c>
      <c r="C9" s="20" t="s">
        <v>156</v>
      </c>
      <c r="D9" s="46">
        <v>7103228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7103228</v>
      </c>
      <c r="O9" s="47">
        <f t="shared" si="2"/>
        <v>40.575267189526059</v>
      </c>
      <c r="P9" s="9"/>
    </row>
    <row r="10" spans="1:133">
      <c r="A10" s="12"/>
      <c r="B10" s="25">
        <v>315</v>
      </c>
      <c r="C10" s="20" t="s">
        <v>124</v>
      </c>
      <c r="D10" s="46">
        <v>5319563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5319563</v>
      </c>
      <c r="O10" s="47">
        <f t="shared" si="2"/>
        <v>30.386563694212942</v>
      </c>
      <c r="P10" s="9"/>
    </row>
    <row r="11" spans="1:133">
      <c r="A11" s="12"/>
      <c r="B11" s="25">
        <v>316</v>
      </c>
      <c r="C11" s="20" t="s">
        <v>125</v>
      </c>
      <c r="D11" s="46">
        <v>895658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895658</v>
      </c>
      <c r="O11" s="47">
        <f t="shared" si="2"/>
        <v>5.1162038808885946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28967854</v>
      </c>
      <c r="E12" s="32">
        <f t="shared" si="3"/>
        <v>19798093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43891199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92657146</v>
      </c>
      <c r="O12" s="45">
        <f t="shared" si="2"/>
        <v>529.27886532276955</v>
      </c>
      <c r="P12" s="10"/>
    </row>
    <row r="13" spans="1:133">
      <c r="A13" s="12"/>
      <c r="B13" s="25">
        <v>322</v>
      </c>
      <c r="C13" s="20" t="s">
        <v>0</v>
      </c>
      <c r="D13" s="46">
        <v>37383</v>
      </c>
      <c r="E13" s="46">
        <v>7249540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7286923</v>
      </c>
      <c r="O13" s="47">
        <f t="shared" si="2"/>
        <v>41.624575152944942</v>
      </c>
      <c r="P13" s="9"/>
    </row>
    <row r="14" spans="1:133">
      <c r="A14" s="12"/>
      <c r="B14" s="25">
        <v>323.10000000000002</v>
      </c>
      <c r="C14" s="20" t="s">
        <v>18</v>
      </c>
      <c r="D14" s="46">
        <v>5361712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5361712</v>
      </c>
      <c r="O14" s="47">
        <f t="shared" si="2"/>
        <v>30.627328447473197</v>
      </c>
      <c r="P14" s="9"/>
    </row>
    <row r="15" spans="1:133">
      <c r="A15" s="12"/>
      <c r="B15" s="25">
        <v>323.39999999999998</v>
      </c>
      <c r="C15" s="20" t="s">
        <v>19</v>
      </c>
      <c r="D15" s="46">
        <v>52650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52650</v>
      </c>
      <c r="O15" s="47">
        <f t="shared" si="2"/>
        <v>0.30074887326276828</v>
      </c>
      <c r="P15" s="9"/>
    </row>
    <row r="16" spans="1:133">
      <c r="A16" s="12"/>
      <c r="B16" s="25">
        <v>323.7</v>
      </c>
      <c r="C16" s="20" t="s">
        <v>20</v>
      </c>
      <c r="D16" s="46">
        <v>1019437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1019437</v>
      </c>
      <c r="O16" s="47">
        <f t="shared" si="2"/>
        <v>5.8232579128656541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2259499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2259499</v>
      </c>
      <c r="O17" s="47">
        <f t="shared" si="2"/>
        <v>12.906776417632509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286513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286513</v>
      </c>
      <c r="O18" s="47">
        <f t="shared" si="2"/>
        <v>1.6366279567926976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8590160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8590160</v>
      </c>
      <c r="O19" s="47">
        <f t="shared" si="2"/>
        <v>49.068963744480556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5902562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5902562</v>
      </c>
      <c r="O20" s="47">
        <f t="shared" si="2"/>
        <v>33.716787670724251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1203470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1203470</v>
      </c>
      <c r="O21" s="47">
        <f t="shared" si="2"/>
        <v>6.8744966097919038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2751820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2751820</v>
      </c>
      <c r="O22" s="47">
        <f t="shared" si="2"/>
        <v>15.719026864614452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143488</v>
      </c>
      <c r="F23" s="46">
        <v>0</v>
      </c>
      <c r="G23" s="46">
        <v>0</v>
      </c>
      <c r="H23" s="46">
        <v>0</v>
      </c>
      <c r="I23" s="46">
        <v>35301039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35444527</v>
      </c>
      <c r="O23" s="47">
        <f t="shared" si="2"/>
        <v>202.46726606992911</v>
      </c>
      <c r="P23" s="9"/>
    </row>
    <row r="24" spans="1:16">
      <c r="A24" s="12"/>
      <c r="B24" s="25">
        <v>325.2</v>
      </c>
      <c r="C24" s="20" t="s">
        <v>28</v>
      </c>
      <c r="D24" s="46">
        <v>22496672</v>
      </c>
      <c r="E24" s="46">
        <v>1201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22497873</v>
      </c>
      <c r="O24" s="47">
        <f t="shared" si="2"/>
        <v>128.51300960225748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SUM(D26:D44)</f>
        <v>22849523</v>
      </c>
      <c r="E25" s="32">
        <f t="shared" si="5"/>
        <v>3577463</v>
      </c>
      <c r="F25" s="32">
        <f t="shared" si="5"/>
        <v>0</v>
      </c>
      <c r="G25" s="32">
        <f t="shared" si="5"/>
        <v>2382551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23798089</v>
      </c>
      <c r="N25" s="44">
        <f>SUM(D25:M25)</f>
        <v>52607626</v>
      </c>
      <c r="O25" s="45">
        <f t="shared" si="2"/>
        <v>300.50682325791286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601449</v>
      </c>
      <c r="N26" s="46">
        <f>SUM(D26:M26)</f>
        <v>601449</v>
      </c>
      <c r="O26" s="47">
        <f t="shared" si="2"/>
        <v>3.4356146073127958</v>
      </c>
      <c r="P26" s="9"/>
    </row>
    <row r="27" spans="1:16">
      <c r="A27" s="12"/>
      <c r="B27" s="25">
        <v>331.2</v>
      </c>
      <c r="C27" s="20" t="s">
        <v>30</v>
      </c>
      <c r="D27" s="46">
        <v>324946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324946</v>
      </c>
      <c r="O27" s="47">
        <f t="shared" si="2"/>
        <v>1.8561660659305508</v>
      </c>
      <c r="P27" s="9"/>
    </row>
    <row r="28" spans="1:16">
      <c r="A28" s="12"/>
      <c r="B28" s="25">
        <v>331.49</v>
      </c>
      <c r="C28" s="20" t="s">
        <v>35</v>
      </c>
      <c r="D28" s="46">
        <v>103309</v>
      </c>
      <c r="E28" s="46">
        <v>757999</v>
      </c>
      <c r="F28" s="46">
        <v>0</v>
      </c>
      <c r="G28" s="46">
        <v>2231146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3092454</v>
      </c>
      <c r="O28" s="47">
        <f t="shared" si="2"/>
        <v>17.664806383987479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1138077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1138077</v>
      </c>
      <c r="O29" s="47">
        <f t="shared" si="2"/>
        <v>6.5009567984097156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217427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217427</v>
      </c>
      <c r="O30" s="47">
        <f t="shared" si="2"/>
        <v>1.2419928825622777</v>
      </c>
      <c r="P30" s="9"/>
    </row>
    <row r="31" spans="1:16">
      <c r="A31" s="12"/>
      <c r="B31" s="25">
        <v>331.9</v>
      </c>
      <c r="C31" s="20" t="s">
        <v>111</v>
      </c>
      <c r="D31" s="46">
        <v>11185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11185</v>
      </c>
      <c r="O31" s="47">
        <f t="shared" si="2"/>
        <v>6.3891284851739089E-2</v>
      </c>
      <c r="P31" s="9"/>
    </row>
    <row r="32" spans="1:16">
      <c r="A32" s="12"/>
      <c r="B32" s="25">
        <v>334.1</v>
      </c>
      <c r="C32" s="20" t="s">
        <v>34</v>
      </c>
      <c r="D32" s="46">
        <v>0</v>
      </c>
      <c r="E32" s="46">
        <v>180146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23196640</v>
      </c>
      <c r="N32" s="46">
        <f t="shared" si="6"/>
        <v>23376786</v>
      </c>
      <c r="O32" s="47">
        <f t="shared" si="2"/>
        <v>133.53356220332108</v>
      </c>
      <c r="P32" s="9"/>
    </row>
    <row r="33" spans="1:16">
      <c r="A33" s="12"/>
      <c r="B33" s="25">
        <v>334.2</v>
      </c>
      <c r="C33" s="20" t="s">
        <v>116</v>
      </c>
      <c r="D33" s="46">
        <v>21600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21600</v>
      </c>
      <c r="O33" s="47">
        <f t="shared" si="2"/>
        <v>0.12338415313344339</v>
      </c>
      <c r="P33" s="9"/>
    </row>
    <row r="34" spans="1:16">
      <c r="A34" s="12"/>
      <c r="B34" s="25">
        <v>334.69</v>
      </c>
      <c r="C34" s="20" t="s">
        <v>39</v>
      </c>
      <c r="D34" s="46">
        <v>0</v>
      </c>
      <c r="E34" s="46">
        <v>306933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306933</v>
      </c>
      <c r="O34" s="47">
        <f t="shared" si="2"/>
        <v>1.7532716793382954</v>
      </c>
      <c r="P34" s="9"/>
    </row>
    <row r="35" spans="1:16">
      <c r="A35" s="12"/>
      <c r="B35" s="25">
        <v>335.12</v>
      </c>
      <c r="C35" s="20" t="s">
        <v>126</v>
      </c>
      <c r="D35" s="46">
        <v>4538268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4538268</v>
      </c>
      <c r="O35" s="47">
        <f t="shared" si="2"/>
        <v>25.923627494102124</v>
      </c>
      <c r="P35" s="9"/>
    </row>
    <row r="36" spans="1:16">
      <c r="A36" s="12"/>
      <c r="B36" s="25">
        <v>335.14</v>
      </c>
      <c r="C36" s="20" t="s">
        <v>127</v>
      </c>
      <c r="D36" s="46">
        <v>1108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1108</v>
      </c>
      <c r="O36" s="47">
        <f t="shared" si="2"/>
        <v>6.3291500774007069E-3</v>
      </c>
      <c r="P36" s="9"/>
    </row>
    <row r="37" spans="1:16">
      <c r="A37" s="12"/>
      <c r="B37" s="25">
        <v>335.15</v>
      </c>
      <c r="C37" s="20" t="s">
        <v>128</v>
      </c>
      <c r="D37" s="46">
        <v>78660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78660</v>
      </c>
      <c r="O37" s="47">
        <f t="shared" ref="O37:O68" si="8">(N37/O$83)</f>
        <v>0.44932395766095634</v>
      </c>
      <c r="P37" s="9"/>
    </row>
    <row r="38" spans="1:16">
      <c r="A38" s="12"/>
      <c r="B38" s="25">
        <v>335.18</v>
      </c>
      <c r="C38" s="20" t="s">
        <v>129</v>
      </c>
      <c r="D38" s="46">
        <v>14107954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14107954</v>
      </c>
      <c r="O38" s="47">
        <f t="shared" si="8"/>
        <v>80.587868367387742</v>
      </c>
      <c r="P38" s="9"/>
    </row>
    <row r="39" spans="1:16">
      <c r="A39" s="12"/>
      <c r="B39" s="25">
        <v>335.19</v>
      </c>
      <c r="C39" s="20" t="s">
        <v>130</v>
      </c>
      <c r="D39" s="46">
        <v>2733615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2733615</v>
      </c>
      <c r="O39" s="47">
        <f t="shared" si="8"/>
        <v>15.615035729994345</v>
      </c>
      <c r="P39" s="9"/>
    </row>
    <row r="40" spans="1:16">
      <c r="A40" s="12"/>
      <c r="B40" s="25">
        <v>335.21</v>
      </c>
      <c r="C40" s="20" t="s">
        <v>41</v>
      </c>
      <c r="D40" s="46">
        <v>70642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70642</v>
      </c>
      <c r="O40" s="47">
        <f t="shared" si="8"/>
        <v>0.4035233030394772</v>
      </c>
      <c r="P40" s="9"/>
    </row>
    <row r="41" spans="1:16">
      <c r="A41" s="12"/>
      <c r="B41" s="25">
        <v>335.5</v>
      </c>
      <c r="C41" s="20" t="s">
        <v>42</v>
      </c>
      <c r="D41" s="46">
        <v>0</v>
      </c>
      <c r="E41" s="46">
        <v>976881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976881</v>
      </c>
      <c r="O41" s="47">
        <f t="shared" si="8"/>
        <v>5.5801682822755234</v>
      </c>
      <c r="P41" s="9"/>
    </row>
    <row r="42" spans="1:16">
      <c r="A42" s="12"/>
      <c r="B42" s="25">
        <v>337.2</v>
      </c>
      <c r="C42" s="20" t="s">
        <v>43</v>
      </c>
      <c r="D42" s="46">
        <v>153372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153372</v>
      </c>
      <c r="O42" s="47">
        <f t="shared" si="8"/>
        <v>0.87609603399918889</v>
      </c>
      <c r="P42" s="9"/>
    </row>
    <row r="43" spans="1:16">
      <c r="A43" s="12"/>
      <c r="B43" s="25">
        <v>337.7</v>
      </c>
      <c r="C43" s="20" t="s">
        <v>46</v>
      </c>
      <c r="D43" s="46">
        <v>73867</v>
      </c>
      <c r="E43" s="46">
        <v>0</v>
      </c>
      <c r="F43" s="46">
        <v>0</v>
      </c>
      <c r="G43" s="46">
        <v>151405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225272</v>
      </c>
      <c r="O43" s="47">
        <f t="shared" si="8"/>
        <v>1.2868053215128268</v>
      </c>
      <c r="P43" s="9"/>
    </row>
    <row r="44" spans="1:16">
      <c r="A44" s="12"/>
      <c r="B44" s="25">
        <v>338</v>
      </c>
      <c r="C44" s="20" t="s">
        <v>47</v>
      </c>
      <c r="D44" s="46">
        <v>630997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630997</v>
      </c>
      <c r="O44" s="47">
        <f t="shared" si="8"/>
        <v>3.604399559015897</v>
      </c>
      <c r="P44" s="9"/>
    </row>
    <row r="45" spans="1:16" ht="15.75">
      <c r="A45" s="29" t="s">
        <v>52</v>
      </c>
      <c r="B45" s="30"/>
      <c r="C45" s="31"/>
      <c r="D45" s="32">
        <f t="shared" ref="D45:M45" si="9">SUM(D46:D61)</f>
        <v>6621804</v>
      </c>
      <c r="E45" s="32">
        <f t="shared" si="9"/>
        <v>8821006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98810757</v>
      </c>
      <c r="J45" s="32">
        <f t="shared" si="9"/>
        <v>33138583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147392150</v>
      </c>
      <c r="O45" s="45">
        <f t="shared" si="8"/>
        <v>841.9377595494193</v>
      </c>
      <c r="P45" s="10"/>
    </row>
    <row r="46" spans="1:16">
      <c r="A46" s="12"/>
      <c r="B46" s="25">
        <v>341.2</v>
      </c>
      <c r="C46" s="20" t="s">
        <v>131</v>
      </c>
      <c r="D46" s="46">
        <v>4750030</v>
      </c>
      <c r="E46" s="46">
        <v>0</v>
      </c>
      <c r="F46" s="46">
        <v>0</v>
      </c>
      <c r="G46" s="46">
        <v>0</v>
      </c>
      <c r="H46" s="46">
        <v>0</v>
      </c>
      <c r="I46" s="46">
        <v>242311</v>
      </c>
      <c r="J46" s="46">
        <v>33138583</v>
      </c>
      <c r="K46" s="46">
        <v>0</v>
      </c>
      <c r="L46" s="46">
        <v>0</v>
      </c>
      <c r="M46" s="46">
        <v>0</v>
      </c>
      <c r="N46" s="46">
        <f t="shared" ref="N46:N61" si="10">SUM(D46:M46)</f>
        <v>38130924</v>
      </c>
      <c r="O46" s="47">
        <f t="shared" si="8"/>
        <v>217.81258175628201</v>
      </c>
      <c r="P46" s="9"/>
    </row>
    <row r="47" spans="1:16">
      <c r="A47" s="12"/>
      <c r="B47" s="25">
        <v>341.3</v>
      </c>
      <c r="C47" s="20" t="s">
        <v>132</v>
      </c>
      <c r="D47" s="46">
        <v>285327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285327</v>
      </c>
      <c r="O47" s="47">
        <f t="shared" si="8"/>
        <v>1.6298532528289815</v>
      </c>
      <c r="P47" s="9"/>
    </row>
    <row r="48" spans="1:16">
      <c r="A48" s="12"/>
      <c r="B48" s="25">
        <v>341.9</v>
      </c>
      <c r="C48" s="20" t="s">
        <v>133</v>
      </c>
      <c r="D48" s="46">
        <v>625979</v>
      </c>
      <c r="E48" s="46">
        <v>250167</v>
      </c>
      <c r="F48" s="46">
        <v>0</v>
      </c>
      <c r="G48" s="46">
        <v>0</v>
      </c>
      <c r="H48" s="46">
        <v>0</v>
      </c>
      <c r="I48" s="46">
        <v>446664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1322810</v>
      </c>
      <c r="O48" s="47">
        <f t="shared" si="8"/>
        <v>7.5561940558541778</v>
      </c>
      <c r="P48" s="9"/>
    </row>
    <row r="49" spans="1:16">
      <c r="A49" s="12"/>
      <c r="B49" s="25">
        <v>342.1</v>
      </c>
      <c r="C49" s="20" t="s">
        <v>59</v>
      </c>
      <c r="D49" s="46">
        <v>411179</v>
      </c>
      <c r="E49" s="46">
        <v>128275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539454</v>
      </c>
      <c r="O49" s="47">
        <f t="shared" si="8"/>
        <v>3.0814849511318783</v>
      </c>
      <c r="P49" s="9"/>
    </row>
    <row r="50" spans="1:16">
      <c r="A50" s="12"/>
      <c r="B50" s="25">
        <v>342.2</v>
      </c>
      <c r="C50" s="20" t="s">
        <v>60</v>
      </c>
      <c r="D50" s="46">
        <v>417955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417955</v>
      </c>
      <c r="O50" s="47">
        <f t="shared" si="8"/>
        <v>2.3874548019855708</v>
      </c>
      <c r="P50" s="9"/>
    </row>
    <row r="51" spans="1:16">
      <c r="A51" s="12"/>
      <c r="B51" s="25">
        <v>342.9</v>
      </c>
      <c r="C51" s="20" t="s">
        <v>113</v>
      </c>
      <c r="D51" s="46">
        <v>0</v>
      </c>
      <c r="E51" s="46">
        <v>19018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19018</v>
      </c>
      <c r="O51" s="47">
        <f t="shared" si="8"/>
        <v>0.10863517705054752</v>
      </c>
      <c r="P51" s="9"/>
    </row>
    <row r="52" spans="1:16">
      <c r="A52" s="12"/>
      <c r="B52" s="25">
        <v>343.5</v>
      </c>
      <c r="C52" s="20" t="s">
        <v>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45247881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45247881</v>
      </c>
      <c r="O52" s="47">
        <f t="shared" si="8"/>
        <v>258.46627214202886</v>
      </c>
      <c r="P52" s="9"/>
    </row>
    <row r="53" spans="1:16">
      <c r="A53" s="12"/>
      <c r="B53" s="25">
        <v>343.6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29462281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29462281</v>
      </c>
      <c r="O53" s="47">
        <f t="shared" si="8"/>
        <v>168.29530511872869</v>
      </c>
      <c r="P53" s="9"/>
    </row>
    <row r="54" spans="1:16">
      <c r="A54" s="12"/>
      <c r="B54" s="25">
        <v>343.7</v>
      </c>
      <c r="C54" s="20" t="s">
        <v>63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6523013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6523013</v>
      </c>
      <c r="O54" s="47">
        <f t="shared" si="8"/>
        <v>37.260946059418607</v>
      </c>
      <c r="P54" s="9"/>
    </row>
    <row r="55" spans="1:16">
      <c r="A55" s="12"/>
      <c r="B55" s="25">
        <v>343.9</v>
      </c>
      <c r="C55" s="20" t="s">
        <v>64</v>
      </c>
      <c r="D55" s="46">
        <v>30495</v>
      </c>
      <c r="E55" s="46">
        <v>3244878</v>
      </c>
      <c r="F55" s="46">
        <v>0</v>
      </c>
      <c r="G55" s="46">
        <v>0</v>
      </c>
      <c r="H55" s="46">
        <v>0</v>
      </c>
      <c r="I55" s="46">
        <v>14268189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17543562</v>
      </c>
      <c r="O55" s="47">
        <f t="shared" si="8"/>
        <v>100.21284908861381</v>
      </c>
      <c r="P55" s="9"/>
    </row>
    <row r="56" spans="1:16">
      <c r="A56" s="12"/>
      <c r="B56" s="25">
        <v>347.2</v>
      </c>
      <c r="C56" s="20" t="s">
        <v>67</v>
      </c>
      <c r="D56" s="46">
        <v>54525</v>
      </c>
      <c r="E56" s="46">
        <v>544244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598769</v>
      </c>
      <c r="O56" s="47">
        <f t="shared" si="8"/>
        <v>3.4203058327573501</v>
      </c>
      <c r="P56" s="9"/>
    </row>
    <row r="57" spans="1:16">
      <c r="A57" s="12"/>
      <c r="B57" s="25">
        <v>347.3</v>
      </c>
      <c r="C57" s="20" t="s">
        <v>68</v>
      </c>
      <c r="D57" s="46">
        <v>0</v>
      </c>
      <c r="E57" s="46">
        <v>116657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116657</v>
      </c>
      <c r="O57" s="47">
        <f t="shared" si="8"/>
        <v>0.66637153481889377</v>
      </c>
      <c r="P57" s="9"/>
    </row>
    <row r="58" spans="1:16">
      <c r="A58" s="12"/>
      <c r="B58" s="25">
        <v>347.4</v>
      </c>
      <c r="C58" s="20" t="s">
        <v>69</v>
      </c>
      <c r="D58" s="46">
        <v>0</v>
      </c>
      <c r="E58" s="46">
        <v>233336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233336</v>
      </c>
      <c r="O58" s="47">
        <f t="shared" si="8"/>
        <v>1.3328687386826457</v>
      </c>
      <c r="P58" s="9"/>
    </row>
    <row r="59" spans="1:16">
      <c r="A59" s="12"/>
      <c r="B59" s="25">
        <v>347.5</v>
      </c>
      <c r="C59" s="20" t="s">
        <v>70</v>
      </c>
      <c r="D59" s="46">
        <v>0</v>
      </c>
      <c r="E59" s="46">
        <v>3765835</v>
      </c>
      <c r="F59" s="46">
        <v>0</v>
      </c>
      <c r="G59" s="46">
        <v>0</v>
      </c>
      <c r="H59" s="46">
        <v>0</v>
      </c>
      <c r="I59" s="46">
        <v>2527387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6293222</v>
      </c>
      <c r="O59" s="47">
        <f t="shared" si="8"/>
        <v>35.948327173646057</v>
      </c>
      <c r="P59" s="9"/>
    </row>
    <row r="60" spans="1:16">
      <c r="A60" s="12"/>
      <c r="B60" s="25">
        <v>347.9</v>
      </c>
      <c r="C60" s="20" t="s">
        <v>71</v>
      </c>
      <c r="D60" s="46">
        <v>0</v>
      </c>
      <c r="E60" s="46">
        <v>518596</v>
      </c>
      <c r="F60" s="46">
        <v>0</v>
      </c>
      <c r="G60" s="46">
        <v>0</v>
      </c>
      <c r="H60" s="46">
        <v>0</v>
      </c>
      <c r="I60" s="46">
        <v>93031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611627</v>
      </c>
      <c r="O60" s="47">
        <f t="shared" si="8"/>
        <v>3.4937536772476196</v>
      </c>
      <c r="P60" s="9"/>
    </row>
    <row r="61" spans="1:16">
      <c r="A61" s="12"/>
      <c r="B61" s="25">
        <v>349</v>
      </c>
      <c r="C61" s="20" t="s">
        <v>1</v>
      </c>
      <c r="D61" s="46">
        <v>46314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46314</v>
      </c>
      <c r="O61" s="47">
        <f t="shared" si="8"/>
        <v>0.26455618834362488</v>
      </c>
      <c r="P61" s="9"/>
    </row>
    <row r="62" spans="1:16" ht="15.75">
      <c r="A62" s="29" t="s">
        <v>53</v>
      </c>
      <c r="B62" s="30"/>
      <c r="C62" s="31"/>
      <c r="D62" s="32">
        <f t="shared" ref="D62:M62" si="11">SUM(D63:D64)</f>
        <v>776454</v>
      </c>
      <c r="E62" s="32">
        <f t="shared" si="11"/>
        <v>291022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992263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>SUM(D62:M62)</f>
        <v>2059739</v>
      </c>
      <c r="O62" s="45">
        <f t="shared" si="8"/>
        <v>11.765701490320627</v>
      </c>
      <c r="P62" s="10"/>
    </row>
    <row r="63" spans="1:16">
      <c r="A63" s="13"/>
      <c r="B63" s="39">
        <v>354</v>
      </c>
      <c r="C63" s="21" t="s">
        <v>74</v>
      </c>
      <c r="D63" s="46">
        <v>541942</v>
      </c>
      <c r="E63" s="46">
        <v>35120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577062</v>
      </c>
      <c r="O63" s="47">
        <f t="shared" si="8"/>
        <v>3.2963104710875513</v>
      </c>
      <c r="P63" s="9"/>
    </row>
    <row r="64" spans="1:16">
      <c r="A64" s="13"/>
      <c r="B64" s="39">
        <v>359</v>
      </c>
      <c r="C64" s="21" t="s">
        <v>75</v>
      </c>
      <c r="D64" s="46">
        <v>234512</v>
      </c>
      <c r="E64" s="46">
        <v>255902</v>
      </c>
      <c r="F64" s="46">
        <v>0</v>
      </c>
      <c r="G64" s="46">
        <v>0</v>
      </c>
      <c r="H64" s="46">
        <v>0</v>
      </c>
      <c r="I64" s="46">
        <v>992263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1482677</v>
      </c>
      <c r="O64" s="47">
        <f t="shared" si="8"/>
        <v>8.4693910192330755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SUM(D66:D75)</f>
        <v>2932509</v>
      </c>
      <c r="E65" s="32">
        <f t="shared" si="12"/>
        <v>1383010</v>
      </c>
      <c r="F65" s="32">
        <f t="shared" si="12"/>
        <v>3165336</v>
      </c>
      <c r="G65" s="32">
        <f t="shared" si="12"/>
        <v>371002</v>
      </c>
      <c r="H65" s="32">
        <f t="shared" si="12"/>
        <v>0</v>
      </c>
      <c r="I65" s="32">
        <f t="shared" si="12"/>
        <v>8791843</v>
      </c>
      <c r="J65" s="32">
        <f t="shared" si="12"/>
        <v>2050278</v>
      </c>
      <c r="K65" s="32">
        <f t="shared" si="12"/>
        <v>110242679</v>
      </c>
      <c r="L65" s="32">
        <f t="shared" si="12"/>
        <v>0</v>
      </c>
      <c r="M65" s="32">
        <f t="shared" si="12"/>
        <v>1178385</v>
      </c>
      <c r="N65" s="32">
        <f>SUM(D65:M65)</f>
        <v>130115042</v>
      </c>
      <c r="O65" s="45">
        <f t="shared" si="8"/>
        <v>743.24695680983416</v>
      </c>
      <c r="P65" s="10"/>
    </row>
    <row r="66" spans="1:16">
      <c r="A66" s="12"/>
      <c r="B66" s="25">
        <v>361.1</v>
      </c>
      <c r="C66" s="20" t="s">
        <v>76</v>
      </c>
      <c r="D66" s="46">
        <v>788039</v>
      </c>
      <c r="E66" s="46">
        <v>400685</v>
      </c>
      <c r="F66" s="46">
        <v>94172</v>
      </c>
      <c r="G66" s="46">
        <v>298481</v>
      </c>
      <c r="H66" s="46">
        <v>0</v>
      </c>
      <c r="I66" s="46">
        <v>9064188</v>
      </c>
      <c r="J66" s="46">
        <v>177292</v>
      </c>
      <c r="K66" s="46">
        <v>10090518</v>
      </c>
      <c r="L66" s="46">
        <v>0</v>
      </c>
      <c r="M66" s="46">
        <v>30308</v>
      </c>
      <c r="N66" s="46">
        <f>SUM(D66:M66)</f>
        <v>20943683</v>
      </c>
      <c r="O66" s="47">
        <f t="shared" si="8"/>
        <v>119.6351199282544</v>
      </c>
      <c r="P66" s="9"/>
    </row>
    <row r="67" spans="1:16">
      <c r="A67" s="12"/>
      <c r="B67" s="25">
        <v>361.3</v>
      </c>
      <c r="C67" s="20" t="s">
        <v>77</v>
      </c>
      <c r="D67" s="46">
        <v>-224809</v>
      </c>
      <c r="E67" s="46">
        <v>-162116</v>
      </c>
      <c r="F67" s="46">
        <v>-1897</v>
      </c>
      <c r="G67" s="46">
        <v>-161713</v>
      </c>
      <c r="H67" s="46">
        <v>0</v>
      </c>
      <c r="I67" s="46">
        <v>-724630</v>
      </c>
      <c r="J67" s="46">
        <v>-73425</v>
      </c>
      <c r="K67" s="46">
        <v>0</v>
      </c>
      <c r="L67" s="46">
        <v>0</v>
      </c>
      <c r="M67" s="46">
        <v>0</v>
      </c>
      <c r="N67" s="46">
        <f t="shared" ref="N67:N75" si="13">SUM(D67:M67)</f>
        <v>-1348590</v>
      </c>
      <c r="O67" s="47">
        <f t="shared" si="8"/>
        <v>-7.7034553275106674</v>
      </c>
      <c r="P67" s="9"/>
    </row>
    <row r="68" spans="1:16">
      <c r="A68" s="12"/>
      <c r="B68" s="25">
        <v>361.4</v>
      </c>
      <c r="C68" s="20" t="s">
        <v>135</v>
      </c>
      <c r="D68" s="46">
        <v>-35132</v>
      </c>
      <c r="E68" s="46">
        <v>-18133</v>
      </c>
      <c r="F68" s="46">
        <v>-169</v>
      </c>
      <c r="G68" s="46">
        <v>-14536</v>
      </c>
      <c r="H68" s="46">
        <v>0</v>
      </c>
      <c r="I68" s="46">
        <v>-115096</v>
      </c>
      <c r="J68" s="46">
        <v>-8990</v>
      </c>
      <c r="K68" s="46">
        <v>54769633</v>
      </c>
      <c r="L68" s="46">
        <v>0</v>
      </c>
      <c r="M68" s="46">
        <v>0</v>
      </c>
      <c r="N68" s="46">
        <f t="shared" si="13"/>
        <v>54577577</v>
      </c>
      <c r="O68" s="47">
        <f t="shared" si="8"/>
        <v>311.75963510279155</v>
      </c>
      <c r="P68" s="9"/>
    </row>
    <row r="69" spans="1:16">
      <c r="A69" s="12"/>
      <c r="B69" s="25">
        <v>362</v>
      </c>
      <c r="C69" s="20" t="s">
        <v>79</v>
      </c>
      <c r="D69" s="46">
        <v>432487</v>
      </c>
      <c r="E69" s="46">
        <v>7063</v>
      </c>
      <c r="F69" s="46">
        <v>3073155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3512705</v>
      </c>
      <c r="O69" s="47">
        <f t="shared" ref="O69:O81" si="14">(N69/O$83)</f>
        <v>20.065376464472791</v>
      </c>
      <c r="P69" s="9"/>
    </row>
    <row r="70" spans="1:16">
      <c r="A70" s="12"/>
      <c r="B70" s="25">
        <v>364</v>
      </c>
      <c r="C70" s="20" t="s">
        <v>136</v>
      </c>
      <c r="D70" s="46">
        <v>1384095</v>
      </c>
      <c r="E70" s="46">
        <v>45806</v>
      </c>
      <c r="F70" s="46">
        <v>0</v>
      </c>
      <c r="G70" s="46">
        <v>8800</v>
      </c>
      <c r="H70" s="46">
        <v>0</v>
      </c>
      <c r="I70" s="46">
        <v>278376</v>
      </c>
      <c r="J70" s="46">
        <v>29000</v>
      </c>
      <c r="K70" s="46">
        <v>0</v>
      </c>
      <c r="L70" s="46">
        <v>0</v>
      </c>
      <c r="M70" s="46">
        <v>0</v>
      </c>
      <c r="N70" s="46">
        <f t="shared" si="13"/>
        <v>1746077</v>
      </c>
      <c r="O70" s="47">
        <f t="shared" si="14"/>
        <v>9.9739922199436766</v>
      </c>
      <c r="P70" s="9"/>
    </row>
    <row r="71" spans="1:16">
      <c r="A71" s="12"/>
      <c r="B71" s="25">
        <v>365</v>
      </c>
      <c r="C71" s="20" t="s">
        <v>137</v>
      </c>
      <c r="D71" s="46">
        <v>5388</v>
      </c>
      <c r="E71" s="46">
        <v>0</v>
      </c>
      <c r="F71" s="46">
        <v>0</v>
      </c>
      <c r="G71" s="46">
        <v>0</v>
      </c>
      <c r="H71" s="46">
        <v>0</v>
      </c>
      <c r="I71" s="46">
        <v>6995</v>
      </c>
      <c r="J71" s="46">
        <v>5258</v>
      </c>
      <c r="K71" s="46">
        <v>0</v>
      </c>
      <c r="L71" s="46">
        <v>0</v>
      </c>
      <c r="M71" s="46">
        <v>0</v>
      </c>
      <c r="N71" s="46">
        <f t="shared" si="13"/>
        <v>17641</v>
      </c>
      <c r="O71" s="47">
        <f t="shared" si="14"/>
        <v>0.10076943728829051</v>
      </c>
      <c r="P71" s="9"/>
    </row>
    <row r="72" spans="1:16">
      <c r="A72" s="12"/>
      <c r="B72" s="25">
        <v>366</v>
      </c>
      <c r="C72" s="20" t="s">
        <v>82</v>
      </c>
      <c r="D72" s="46">
        <v>2000</v>
      </c>
      <c r="E72" s="46">
        <v>132570</v>
      </c>
      <c r="F72" s="46">
        <v>0</v>
      </c>
      <c r="G72" s="46">
        <v>203575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338145</v>
      </c>
      <c r="O72" s="47">
        <f t="shared" si="14"/>
        <v>1.9315617806161212</v>
      </c>
      <c r="P72" s="9"/>
    </row>
    <row r="73" spans="1:16">
      <c r="A73" s="12"/>
      <c r="B73" s="25">
        <v>368</v>
      </c>
      <c r="C73" s="20" t="s">
        <v>83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45382528</v>
      </c>
      <c r="L73" s="46">
        <v>0</v>
      </c>
      <c r="M73" s="46">
        <v>0</v>
      </c>
      <c r="N73" s="46">
        <f t="shared" si="13"/>
        <v>45382528</v>
      </c>
      <c r="O73" s="47">
        <f t="shared" si="14"/>
        <v>259.23540668216583</v>
      </c>
      <c r="P73" s="9"/>
    </row>
    <row r="74" spans="1:16">
      <c r="A74" s="12"/>
      <c r="B74" s="25">
        <v>369.3</v>
      </c>
      <c r="C74" s="20" t="s">
        <v>161</v>
      </c>
      <c r="D74" s="46">
        <v>50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3"/>
        <v>50</v>
      </c>
      <c r="O74" s="47">
        <f t="shared" si="14"/>
        <v>2.8561146558667453E-4</v>
      </c>
      <c r="P74" s="9"/>
    </row>
    <row r="75" spans="1:16">
      <c r="A75" s="12"/>
      <c r="B75" s="25">
        <v>369.9</v>
      </c>
      <c r="C75" s="20" t="s">
        <v>84</v>
      </c>
      <c r="D75" s="46">
        <v>580391</v>
      </c>
      <c r="E75" s="46">
        <v>977135</v>
      </c>
      <c r="F75" s="46">
        <v>75</v>
      </c>
      <c r="G75" s="46">
        <v>36395</v>
      </c>
      <c r="H75" s="46">
        <v>0</v>
      </c>
      <c r="I75" s="46">
        <v>282010</v>
      </c>
      <c r="J75" s="46">
        <v>1921143</v>
      </c>
      <c r="K75" s="46">
        <v>0</v>
      </c>
      <c r="L75" s="46">
        <v>0</v>
      </c>
      <c r="M75" s="46">
        <v>1148077</v>
      </c>
      <c r="N75" s="46">
        <f t="shared" si="13"/>
        <v>4945226</v>
      </c>
      <c r="O75" s="47">
        <f t="shared" si="14"/>
        <v>28.24826491034656</v>
      </c>
      <c r="P75" s="9"/>
    </row>
    <row r="76" spans="1:16" ht="15.75">
      <c r="A76" s="29" t="s">
        <v>54</v>
      </c>
      <c r="B76" s="30"/>
      <c r="C76" s="31"/>
      <c r="D76" s="32">
        <f t="shared" ref="D76:M76" si="15">SUM(D77:D80)</f>
        <v>6949947</v>
      </c>
      <c r="E76" s="32">
        <f t="shared" si="15"/>
        <v>6139796</v>
      </c>
      <c r="F76" s="32">
        <f t="shared" si="15"/>
        <v>87794556</v>
      </c>
      <c r="G76" s="32">
        <f t="shared" si="15"/>
        <v>18190521</v>
      </c>
      <c r="H76" s="32">
        <f t="shared" si="15"/>
        <v>0</v>
      </c>
      <c r="I76" s="32">
        <f t="shared" si="15"/>
        <v>3421255</v>
      </c>
      <c r="J76" s="32">
        <f t="shared" si="15"/>
        <v>1000000</v>
      </c>
      <c r="K76" s="32">
        <f t="shared" si="15"/>
        <v>0</v>
      </c>
      <c r="L76" s="32">
        <f t="shared" si="15"/>
        <v>0</v>
      </c>
      <c r="M76" s="32">
        <f t="shared" si="15"/>
        <v>163071</v>
      </c>
      <c r="N76" s="32">
        <f t="shared" ref="N76:N81" si="16">SUM(D76:M76)</f>
        <v>123659146</v>
      </c>
      <c r="O76" s="45">
        <f t="shared" si="14"/>
        <v>706.3693984451312</v>
      </c>
      <c r="P76" s="9"/>
    </row>
    <row r="77" spans="1:16">
      <c r="A77" s="12"/>
      <c r="B77" s="25">
        <v>381</v>
      </c>
      <c r="C77" s="20" t="s">
        <v>85</v>
      </c>
      <c r="D77" s="46">
        <v>6949947</v>
      </c>
      <c r="E77" s="46">
        <v>6139796</v>
      </c>
      <c r="F77" s="46">
        <v>17157995</v>
      </c>
      <c r="G77" s="46">
        <v>18190521</v>
      </c>
      <c r="H77" s="46">
        <v>0</v>
      </c>
      <c r="I77" s="46">
        <v>1328831</v>
      </c>
      <c r="J77" s="46">
        <v>1000000</v>
      </c>
      <c r="K77" s="46">
        <v>0</v>
      </c>
      <c r="L77" s="46">
        <v>0</v>
      </c>
      <c r="M77" s="46">
        <v>0</v>
      </c>
      <c r="N77" s="46">
        <f t="shared" si="16"/>
        <v>50767090</v>
      </c>
      <c r="O77" s="47">
        <f t="shared" si="14"/>
        <v>289.99325956941215</v>
      </c>
      <c r="P77" s="9"/>
    </row>
    <row r="78" spans="1:16">
      <c r="A78" s="12"/>
      <c r="B78" s="25">
        <v>384</v>
      </c>
      <c r="C78" s="20" t="s">
        <v>86</v>
      </c>
      <c r="D78" s="46">
        <v>0</v>
      </c>
      <c r="E78" s="46">
        <v>0</v>
      </c>
      <c r="F78" s="46">
        <v>70636561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163071</v>
      </c>
      <c r="N78" s="46">
        <f t="shared" si="16"/>
        <v>70799632</v>
      </c>
      <c r="O78" s="47">
        <f t="shared" si="14"/>
        <v>404.42373317034441</v>
      </c>
      <c r="P78" s="9"/>
    </row>
    <row r="79" spans="1:16">
      <c r="A79" s="12"/>
      <c r="B79" s="25">
        <v>389.4</v>
      </c>
      <c r="C79" s="20" t="s">
        <v>138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200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200</v>
      </c>
      <c r="O79" s="47">
        <f t="shared" si="14"/>
        <v>1.1424458623466981E-3</v>
      </c>
      <c r="P79" s="9"/>
    </row>
    <row r="80" spans="1:16" ht="15.75" thickBot="1">
      <c r="A80" s="12"/>
      <c r="B80" s="25">
        <v>389.8</v>
      </c>
      <c r="C80" s="20" t="s">
        <v>139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2092224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2092224</v>
      </c>
      <c r="O80" s="47">
        <f t="shared" si="14"/>
        <v>11.95126325951229</v>
      </c>
      <c r="P80" s="9"/>
    </row>
    <row r="81" spans="1:119" ht="16.5" thickBot="1">
      <c r="A81" s="14" t="s">
        <v>72</v>
      </c>
      <c r="B81" s="23"/>
      <c r="C81" s="22"/>
      <c r="D81" s="15">
        <f t="shared" ref="D81:M81" si="17">SUM(D5,D12,D25,D45,D62,D65,D76)</f>
        <v>163420495</v>
      </c>
      <c r="E81" s="15">
        <f t="shared" si="17"/>
        <v>50310618</v>
      </c>
      <c r="F81" s="15">
        <f t="shared" si="17"/>
        <v>90959892</v>
      </c>
      <c r="G81" s="15">
        <f t="shared" si="17"/>
        <v>20944074</v>
      </c>
      <c r="H81" s="15">
        <f t="shared" si="17"/>
        <v>0</v>
      </c>
      <c r="I81" s="15">
        <f t="shared" si="17"/>
        <v>155907317</v>
      </c>
      <c r="J81" s="15">
        <f t="shared" si="17"/>
        <v>36188861</v>
      </c>
      <c r="K81" s="15">
        <f t="shared" si="17"/>
        <v>110242679</v>
      </c>
      <c r="L81" s="15">
        <f t="shared" si="17"/>
        <v>0</v>
      </c>
      <c r="M81" s="15">
        <f t="shared" si="17"/>
        <v>25139545</v>
      </c>
      <c r="N81" s="15">
        <f t="shared" si="16"/>
        <v>653113481</v>
      </c>
      <c r="O81" s="38">
        <f t="shared" si="14"/>
        <v>3730.7339700564939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21" t="s">
        <v>166</v>
      </c>
      <c r="M83" s="121"/>
      <c r="N83" s="121"/>
      <c r="O83" s="43">
        <v>175063</v>
      </c>
    </row>
    <row r="84" spans="1:119">
      <c r="A84" s="122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  <row r="85" spans="1:119" ht="15.75" customHeight="1" thickBot="1">
      <c r="A85" s="123" t="s">
        <v>109</v>
      </c>
      <c r="B85" s="102"/>
      <c r="C85" s="102"/>
      <c r="D85" s="102"/>
      <c r="E85" s="102"/>
      <c r="F85" s="102"/>
      <c r="G85" s="102"/>
      <c r="H85" s="102"/>
      <c r="I85" s="102"/>
      <c r="J85" s="102"/>
      <c r="K85" s="102"/>
      <c r="L85" s="102"/>
      <c r="M85" s="102"/>
      <c r="N85" s="102"/>
      <c r="O85" s="103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89923950</v>
      </c>
      <c r="E5" s="27">
        <f t="shared" si="0"/>
        <v>9892826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99816776</v>
      </c>
      <c r="O5" s="33">
        <f t="shared" ref="O5:O36" si="2">(N5/O$85)</f>
        <v>585.52492462193652</v>
      </c>
      <c r="P5" s="6"/>
    </row>
    <row r="6" spans="1:133">
      <c r="A6" s="12"/>
      <c r="B6" s="25">
        <v>311</v>
      </c>
      <c r="C6" s="20" t="s">
        <v>3</v>
      </c>
      <c r="D6" s="46">
        <v>75239444</v>
      </c>
      <c r="E6" s="46">
        <v>1093917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76333361</v>
      </c>
      <c r="O6" s="47">
        <f t="shared" si="2"/>
        <v>447.77127890470103</v>
      </c>
      <c r="P6" s="9"/>
    </row>
    <row r="7" spans="1:133">
      <c r="A7" s="12"/>
      <c r="B7" s="25">
        <v>312.41000000000003</v>
      </c>
      <c r="C7" s="20" t="s">
        <v>13</v>
      </c>
      <c r="D7" s="46">
        <v>1441409</v>
      </c>
      <c r="E7" s="46">
        <v>5062704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6504113</v>
      </c>
      <c r="O7" s="47">
        <f t="shared" si="2"/>
        <v>38.153108391895536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3736205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3736205</v>
      </c>
      <c r="O8" s="47">
        <f t="shared" si="2"/>
        <v>21.916567922381127</v>
      </c>
      <c r="P8" s="9"/>
    </row>
    <row r="9" spans="1:133">
      <c r="A9" s="12"/>
      <c r="B9" s="25">
        <v>314.10000000000002</v>
      </c>
      <c r="C9" s="20" t="s">
        <v>156</v>
      </c>
      <c r="D9" s="46">
        <v>7250872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7250872</v>
      </c>
      <c r="O9" s="47">
        <f t="shared" si="2"/>
        <v>42.533594565740231</v>
      </c>
      <c r="P9" s="9"/>
    </row>
    <row r="10" spans="1:133">
      <c r="A10" s="12"/>
      <c r="B10" s="25">
        <v>315</v>
      </c>
      <c r="C10" s="20" t="s">
        <v>124</v>
      </c>
      <c r="D10" s="46">
        <v>5168297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5168297</v>
      </c>
      <c r="O10" s="47">
        <f t="shared" si="2"/>
        <v>30.317215528467685</v>
      </c>
      <c r="P10" s="9"/>
    </row>
    <row r="11" spans="1:133">
      <c r="A11" s="12"/>
      <c r="B11" s="25">
        <v>316</v>
      </c>
      <c r="C11" s="20" t="s">
        <v>125</v>
      </c>
      <c r="D11" s="46">
        <v>823928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823928</v>
      </c>
      <c r="O11" s="47">
        <f t="shared" si="2"/>
        <v>4.8331593087508944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27468595</v>
      </c>
      <c r="E12" s="32">
        <f t="shared" si="3"/>
        <v>14745175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27669127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69882897</v>
      </c>
      <c r="O12" s="45">
        <f t="shared" si="2"/>
        <v>409.93287539448829</v>
      </c>
      <c r="P12" s="10"/>
    </row>
    <row r="13" spans="1:133">
      <c r="A13" s="12"/>
      <c r="B13" s="25">
        <v>322</v>
      </c>
      <c r="C13" s="20" t="s">
        <v>0</v>
      </c>
      <c r="D13" s="46">
        <v>38351</v>
      </c>
      <c r="E13" s="46">
        <v>6111509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6149860</v>
      </c>
      <c r="O13" s="47">
        <f t="shared" si="2"/>
        <v>36.075061299670331</v>
      </c>
      <c r="P13" s="9"/>
    </row>
    <row r="14" spans="1:133">
      <c r="A14" s="12"/>
      <c r="B14" s="25">
        <v>323.10000000000002</v>
      </c>
      <c r="C14" s="20" t="s">
        <v>18</v>
      </c>
      <c r="D14" s="46">
        <v>5603329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5603329</v>
      </c>
      <c r="O14" s="47">
        <f t="shared" si="2"/>
        <v>32.869112005349791</v>
      </c>
      <c r="P14" s="9"/>
    </row>
    <row r="15" spans="1:133">
      <c r="A15" s="12"/>
      <c r="B15" s="25">
        <v>323.39999999999998</v>
      </c>
      <c r="C15" s="20" t="s">
        <v>19</v>
      </c>
      <c r="D15" s="46">
        <v>50192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50192</v>
      </c>
      <c r="O15" s="47">
        <f t="shared" si="2"/>
        <v>0.29442612949775332</v>
      </c>
      <c r="P15" s="9"/>
    </row>
    <row r="16" spans="1:133">
      <c r="A16" s="12"/>
      <c r="B16" s="25">
        <v>323.7</v>
      </c>
      <c r="C16" s="20" t="s">
        <v>20</v>
      </c>
      <c r="D16" s="46">
        <v>968578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968578</v>
      </c>
      <c r="O16" s="47">
        <f t="shared" si="2"/>
        <v>5.6816757980689134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1688122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1688122</v>
      </c>
      <c r="O17" s="47">
        <f t="shared" si="2"/>
        <v>9.9025188591808728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69392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69392</v>
      </c>
      <c r="O18" s="47">
        <f t="shared" si="2"/>
        <v>0.40705327498621491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5585957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5585957</v>
      </c>
      <c r="O19" s="47">
        <f t="shared" si="2"/>
        <v>32.767207902671373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4278145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4278145</v>
      </c>
      <c r="O20" s="47">
        <f t="shared" si="2"/>
        <v>25.095586423736172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915794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915794</v>
      </c>
      <c r="O21" s="47">
        <f t="shared" si="2"/>
        <v>5.3720450039302179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1559473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1559473</v>
      </c>
      <c r="O22" s="47">
        <f t="shared" si="2"/>
        <v>9.1478641904337312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121661</v>
      </c>
      <c r="F23" s="46">
        <v>0</v>
      </c>
      <c r="G23" s="46">
        <v>0</v>
      </c>
      <c r="H23" s="46">
        <v>0</v>
      </c>
      <c r="I23" s="46">
        <v>22083170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22204831</v>
      </c>
      <c r="O23" s="47">
        <f t="shared" si="2"/>
        <v>130.25347560331781</v>
      </c>
      <c r="P23" s="9"/>
    </row>
    <row r="24" spans="1:16">
      <c r="A24" s="12"/>
      <c r="B24" s="25">
        <v>325.2</v>
      </c>
      <c r="C24" s="20" t="s">
        <v>28</v>
      </c>
      <c r="D24" s="46">
        <v>20808145</v>
      </c>
      <c r="E24" s="46">
        <v>1079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20809224</v>
      </c>
      <c r="O24" s="47">
        <f t="shared" si="2"/>
        <v>122.06684890364514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SUM(D26:D47)</f>
        <v>21885170</v>
      </c>
      <c r="E25" s="32">
        <f t="shared" si="5"/>
        <v>2872810</v>
      </c>
      <c r="F25" s="32">
        <f t="shared" si="5"/>
        <v>0</v>
      </c>
      <c r="G25" s="32">
        <f t="shared" si="5"/>
        <v>413820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23544412</v>
      </c>
      <c r="N25" s="44">
        <f>SUM(D25:M25)</f>
        <v>48716212</v>
      </c>
      <c r="O25" s="45">
        <f t="shared" si="2"/>
        <v>285.76916127972595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629253</v>
      </c>
      <c r="N26" s="46">
        <f>SUM(D26:M26)</f>
        <v>629253</v>
      </c>
      <c r="O26" s="47">
        <f t="shared" si="2"/>
        <v>3.6911963114609851</v>
      </c>
      <c r="P26" s="9"/>
    </row>
    <row r="27" spans="1:16">
      <c r="A27" s="12"/>
      <c r="B27" s="25">
        <v>331.2</v>
      </c>
      <c r="C27" s="20" t="s">
        <v>30</v>
      </c>
      <c r="D27" s="46">
        <v>263358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263358</v>
      </c>
      <c r="O27" s="47">
        <f t="shared" si="2"/>
        <v>1.5448572802890763</v>
      </c>
      <c r="P27" s="9"/>
    </row>
    <row r="28" spans="1:16">
      <c r="A28" s="12"/>
      <c r="B28" s="25">
        <v>331.49</v>
      </c>
      <c r="C28" s="20" t="s">
        <v>35</v>
      </c>
      <c r="D28" s="46">
        <v>18</v>
      </c>
      <c r="E28" s="46">
        <v>758813</v>
      </c>
      <c r="F28" s="46">
        <v>0</v>
      </c>
      <c r="G28" s="46">
        <v>216378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975209</v>
      </c>
      <c r="O28" s="47">
        <f t="shared" si="2"/>
        <v>5.7205732252425587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671784</v>
      </c>
      <c r="F29" s="46">
        <v>0</v>
      </c>
      <c r="G29" s="46">
        <v>103800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775584</v>
      </c>
      <c r="O29" s="47">
        <f t="shared" si="2"/>
        <v>4.5495735420064056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205865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205865</v>
      </c>
      <c r="O30" s="47">
        <f t="shared" si="2"/>
        <v>1.2076035055199033</v>
      </c>
      <c r="P30" s="9"/>
    </row>
    <row r="31" spans="1:16">
      <c r="A31" s="12"/>
      <c r="B31" s="25">
        <v>331.9</v>
      </c>
      <c r="C31" s="20" t="s">
        <v>111</v>
      </c>
      <c r="D31" s="46">
        <v>20578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20578</v>
      </c>
      <c r="O31" s="47">
        <f t="shared" si="2"/>
        <v>0.12071048957612304</v>
      </c>
      <c r="P31" s="9"/>
    </row>
    <row r="32" spans="1:16">
      <c r="A32" s="12"/>
      <c r="B32" s="25">
        <v>334.1</v>
      </c>
      <c r="C32" s="20" t="s">
        <v>34</v>
      </c>
      <c r="D32" s="46">
        <v>0</v>
      </c>
      <c r="E32" s="46">
        <v>235144</v>
      </c>
      <c r="F32" s="46">
        <v>0</v>
      </c>
      <c r="G32" s="46">
        <v>87907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22915159</v>
      </c>
      <c r="N32" s="46">
        <f t="shared" si="6"/>
        <v>23238210</v>
      </c>
      <c r="O32" s="47">
        <f t="shared" si="2"/>
        <v>136.31527388340743</v>
      </c>
      <c r="P32" s="9"/>
    </row>
    <row r="33" spans="1:16">
      <c r="A33" s="12"/>
      <c r="B33" s="25">
        <v>334.2</v>
      </c>
      <c r="C33" s="20" t="s">
        <v>116</v>
      </c>
      <c r="D33" s="46">
        <v>57791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57791</v>
      </c>
      <c r="O33" s="47">
        <f t="shared" si="2"/>
        <v>0.3390018419231085</v>
      </c>
      <c r="P33" s="9"/>
    </row>
    <row r="34" spans="1:16">
      <c r="A34" s="12"/>
      <c r="B34" s="25">
        <v>334.5</v>
      </c>
      <c r="C34" s="20" t="s">
        <v>38</v>
      </c>
      <c r="D34" s="46">
        <v>0</v>
      </c>
      <c r="E34" s="46">
        <v>0</v>
      </c>
      <c r="F34" s="46">
        <v>0</v>
      </c>
      <c r="G34" s="46">
        <v>5735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5735</v>
      </c>
      <c r="O34" s="47">
        <f t="shared" si="2"/>
        <v>3.364149371751704E-2</v>
      </c>
      <c r="P34" s="9"/>
    </row>
    <row r="35" spans="1:16">
      <c r="A35" s="12"/>
      <c r="B35" s="25">
        <v>334.69</v>
      </c>
      <c r="C35" s="20" t="s">
        <v>39</v>
      </c>
      <c r="D35" s="46">
        <v>0</v>
      </c>
      <c r="E35" s="46">
        <v>256663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256663</v>
      </c>
      <c r="O35" s="47">
        <f t="shared" si="2"/>
        <v>1.5055844292971363</v>
      </c>
      <c r="P35" s="9"/>
    </row>
    <row r="36" spans="1:16">
      <c r="A36" s="12"/>
      <c r="B36" s="25">
        <v>335.12</v>
      </c>
      <c r="C36" s="20" t="s">
        <v>126</v>
      </c>
      <c r="D36" s="46">
        <v>4213485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4213485</v>
      </c>
      <c r="O36" s="47">
        <f t="shared" si="2"/>
        <v>24.716291047315131</v>
      </c>
      <c r="P36" s="9"/>
    </row>
    <row r="37" spans="1:16">
      <c r="A37" s="12"/>
      <c r="B37" s="25">
        <v>335.14</v>
      </c>
      <c r="C37" s="20" t="s">
        <v>127</v>
      </c>
      <c r="D37" s="46">
        <v>737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737</v>
      </c>
      <c r="O37" s="47">
        <f t="shared" ref="O37:O68" si="8">(N37/O$85)</f>
        <v>4.3232399075518848E-3</v>
      </c>
      <c r="P37" s="9"/>
    </row>
    <row r="38" spans="1:16">
      <c r="A38" s="12"/>
      <c r="B38" s="25">
        <v>335.15</v>
      </c>
      <c r="C38" s="20" t="s">
        <v>128</v>
      </c>
      <c r="D38" s="46">
        <v>67005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67005</v>
      </c>
      <c r="O38" s="47">
        <f t="shared" si="8"/>
        <v>0.39305113976324835</v>
      </c>
      <c r="P38" s="9"/>
    </row>
    <row r="39" spans="1:16">
      <c r="A39" s="12"/>
      <c r="B39" s="25">
        <v>335.18</v>
      </c>
      <c r="C39" s="20" t="s">
        <v>129</v>
      </c>
      <c r="D39" s="46">
        <v>13923142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13923142</v>
      </c>
      <c r="O39" s="47">
        <f t="shared" si="8"/>
        <v>81.673111442214065</v>
      </c>
      <c r="P39" s="9"/>
    </row>
    <row r="40" spans="1:16">
      <c r="A40" s="12"/>
      <c r="B40" s="25">
        <v>335.19</v>
      </c>
      <c r="C40" s="20" t="s">
        <v>130</v>
      </c>
      <c r="D40" s="46">
        <v>2623700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2623700</v>
      </c>
      <c r="O40" s="47">
        <f t="shared" si="8"/>
        <v>15.390616750941492</v>
      </c>
      <c r="P40" s="9"/>
    </row>
    <row r="41" spans="1:16">
      <c r="A41" s="12"/>
      <c r="B41" s="25">
        <v>335.21</v>
      </c>
      <c r="C41" s="20" t="s">
        <v>41</v>
      </c>
      <c r="D41" s="46">
        <v>63446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63446</v>
      </c>
      <c r="O41" s="47">
        <f t="shared" si="8"/>
        <v>0.37217405586775698</v>
      </c>
      <c r="P41" s="9"/>
    </row>
    <row r="42" spans="1:16">
      <c r="A42" s="12"/>
      <c r="B42" s="25">
        <v>335.5</v>
      </c>
      <c r="C42" s="20" t="s">
        <v>42</v>
      </c>
      <c r="D42" s="46">
        <v>0</v>
      </c>
      <c r="E42" s="46">
        <v>744541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744541</v>
      </c>
      <c r="O42" s="47">
        <f t="shared" si="8"/>
        <v>4.3674753921419098</v>
      </c>
      <c r="P42" s="9"/>
    </row>
    <row r="43" spans="1:16">
      <c r="A43" s="12"/>
      <c r="B43" s="25">
        <v>337.1</v>
      </c>
      <c r="C43" s="20" t="s">
        <v>118</v>
      </c>
      <c r="D43" s="46">
        <v>5754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8" si="9">SUM(D43:M43)</f>
        <v>5754</v>
      </c>
      <c r="O43" s="47">
        <f t="shared" si="8"/>
        <v>3.3752947663573334E-2</v>
      </c>
      <c r="P43" s="9"/>
    </row>
    <row r="44" spans="1:16">
      <c r="A44" s="12"/>
      <c r="B44" s="25">
        <v>337.2</v>
      </c>
      <c r="C44" s="20" t="s">
        <v>43</v>
      </c>
      <c r="D44" s="46">
        <v>181490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181490</v>
      </c>
      <c r="O44" s="47">
        <f t="shared" si="8"/>
        <v>1.0646198247240048</v>
      </c>
      <c r="P44" s="9"/>
    </row>
    <row r="45" spans="1:16">
      <c r="A45" s="12"/>
      <c r="B45" s="25">
        <v>337.4</v>
      </c>
      <c r="C45" s="20" t="s">
        <v>45</v>
      </c>
      <c r="D45" s="46">
        <v>70000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70000</v>
      </c>
      <c r="O45" s="47">
        <f t="shared" si="8"/>
        <v>0.41061980126001618</v>
      </c>
      <c r="P45" s="9"/>
    </row>
    <row r="46" spans="1:16">
      <c r="A46" s="12"/>
      <c r="B46" s="25">
        <v>337.7</v>
      </c>
      <c r="C46" s="20" t="s">
        <v>46</v>
      </c>
      <c r="D46" s="46">
        <v>108852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108852</v>
      </c>
      <c r="O46" s="47">
        <f t="shared" si="8"/>
        <v>0.63852552295364684</v>
      </c>
      <c r="P46" s="9"/>
    </row>
    <row r="47" spans="1:16">
      <c r="A47" s="12"/>
      <c r="B47" s="25">
        <v>338</v>
      </c>
      <c r="C47" s="20" t="s">
        <v>47</v>
      </c>
      <c r="D47" s="46">
        <v>285814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285814</v>
      </c>
      <c r="O47" s="47">
        <f t="shared" si="8"/>
        <v>1.6765841125332894</v>
      </c>
      <c r="P47" s="9"/>
    </row>
    <row r="48" spans="1:16" ht="15.75">
      <c r="A48" s="29" t="s">
        <v>52</v>
      </c>
      <c r="B48" s="30"/>
      <c r="C48" s="31"/>
      <c r="D48" s="32">
        <f t="shared" ref="D48:M48" si="10">SUM(D49:D64)</f>
        <v>6040709</v>
      </c>
      <c r="E48" s="32">
        <f t="shared" si="10"/>
        <v>8256591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94626429</v>
      </c>
      <c r="J48" s="32">
        <f t="shared" si="10"/>
        <v>27169868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9"/>
        <v>136093597</v>
      </c>
      <c r="O48" s="45">
        <f t="shared" si="8"/>
        <v>798.32465361286768</v>
      </c>
      <c r="P48" s="10"/>
    </row>
    <row r="49" spans="1:16">
      <c r="A49" s="12"/>
      <c r="B49" s="25">
        <v>341.2</v>
      </c>
      <c r="C49" s="20" t="s">
        <v>131</v>
      </c>
      <c r="D49" s="46">
        <v>4575237</v>
      </c>
      <c r="E49" s="46">
        <v>0</v>
      </c>
      <c r="F49" s="46">
        <v>0</v>
      </c>
      <c r="G49" s="46">
        <v>0</v>
      </c>
      <c r="H49" s="46">
        <v>0</v>
      </c>
      <c r="I49" s="46">
        <v>230539</v>
      </c>
      <c r="J49" s="46">
        <v>27169868</v>
      </c>
      <c r="K49" s="46">
        <v>0</v>
      </c>
      <c r="L49" s="46">
        <v>0</v>
      </c>
      <c r="M49" s="46">
        <v>0</v>
      </c>
      <c r="N49" s="46">
        <f t="shared" ref="N49:N64" si="11">SUM(D49:M49)</f>
        <v>31975644</v>
      </c>
      <c r="O49" s="47">
        <f t="shared" si="8"/>
        <v>187.56903692058614</v>
      </c>
      <c r="P49" s="9"/>
    </row>
    <row r="50" spans="1:16">
      <c r="A50" s="12"/>
      <c r="B50" s="25">
        <v>341.3</v>
      </c>
      <c r="C50" s="20" t="s">
        <v>132</v>
      </c>
      <c r="D50" s="46">
        <v>232098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232098</v>
      </c>
      <c r="O50" s="47">
        <f t="shared" si="8"/>
        <v>1.3614862090406747</v>
      </c>
      <c r="P50" s="9"/>
    </row>
    <row r="51" spans="1:16">
      <c r="A51" s="12"/>
      <c r="B51" s="25">
        <v>341.9</v>
      </c>
      <c r="C51" s="20" t="s">
        <v>133</v>
      </c>
      <c r="D51" s="46">
        <v>469833</v>
      </c>
      <c r="E51" s="46">
        <v>261461</v>
      </c>
      <c r="F51" s="46">
        <v>0</v>
      </c>
      <c r="G51" s="46">
        <v>0</v>
      </c>
      <c r="H51" s="46">
        <v>0</v>
      </c>
      <c r="I51" s="46">
        <v>350755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1082049</v>
      </c>
      <c r="O51" s="47">
        <f t="shared" si="8"/>
        <v>6.3472963619085609</v>
      </c>
      <c r="P51" s="9"/>
    </row>
    <row r="52" spans="1:16">
      <c r="A52" s="12"/>
      <c r="B52" s="25">
        <v>342.1</v>
      </c>
      <c r="C52" s="20" t="s">
        <v>59</v>
      </c>
      <c r="D52" s="46">
        <v>457247</v>
      </c>
      <c r="E52" s="46">
        <v>130350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587597</v>
      </c>
      <c r="O52" s="47">
        <f t="shared" si="8"/>
        <v>3.4468423337283105</v>
      </c>
      <c r="P52" s="9"/>
    </row>
    <row r="53" spans="1:16">
      <c r="A53" s="12"/>
      <c r="B53" s="25">
        <v>342.2</v>
      </c>
      <c r="C53" s="20" t="s">
        <v>60</v>
      </c>
      <c r="D53" s="46">
        <v>237611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237611</v>
      </c>
      <c r="O53" s="47">
        <f t="shared" si="8"/>
        <v>1.3938254513884816</v>
      </c>
      <c r="P53" s="9"/>
    </row>
    <row r="54" spans="1:16">
      <c r="A54" s="12"/>
      <c r="B54" s="25">
        <v>342.9</v>
      </c>
      <c r="C54" s="20" t="s">
        <v>113</v>
      </c>
      <c r="D54" s="46">
        <v>0</v>
      </c>
      <c r="E54" s="46">
        <v>15748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15748</v>
      </c>
      <c r="O54" s="47">
        <f t="shared" si="8"/>
        <v>9.2377723289181923E-2</v>
      </c>
      <c r="P54" s="9"/>
    </row>
    <row r="55" spans="1:16">
      <c r="A55" s="12"/>
      <c r="B55" s="25">
        <v>343.5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43669197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43669197</v>
      </c>
      <c r="O55" s="47">
        <f t="shared" si="8"/>
        <v>256.16338561892138</v>
      </c>
      <c r="P55" s="9"/>
    </row>
    <row r="56" spans="1:16">
      <c r="A56" s="12"/>
      <c r="B56" s="25">
        <v>343.6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28803288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28803288</v>
      </c>
      <c r="O56" s="47">
        <f t="shared" si="8"/>
        <v>168.96000563135726</v>
      </c>
      <c r="P56" s="9"/>
    </row>
    <row r="57" spans="1:16">
      <c r="A57" s="12"/>
      <c r="B57" s="25">
        <v>343.7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6582186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6582186</v>
      </c>
      <c r="O57" s="47">
        <f t="shared" si="8"/>
        <v>38.611084388235156</v>
      </c>
      <c r="P57" s="9"/>
    </row>
    <row r="58" spans="1:16">
      <c r="A58" s="12"/>
      <c r="B58" s="25">
        <v>343.9</v>
      </c>
      <c r="C58" s="20" t="s">
        <v>64</v>
      </c>
      <c r="D58" s="46">
        <v>-47493</v>
      </c>
      <c r="E58" s="46">
        <v>2724470</v>
      </c>
      <c r="F58" s="46">
        <v>0</v>
      </c>
      <c r="G58" s="46">
        <v>0</v>
      </c>
      <c r="H58" s="46">
        <v>0</v>
      </c>
      <c r="I58" s="46">
        <v>12280572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14957549</v>
      </c>
      <c r="O58" s="47">
        <f t="shared" si="8"/>
        <v>87.74093996738506</v>
      </c>
      <c r="P58" s="9"/>
    </row>
    <row r="59" spans="1:16">
      <c r="A59" s="12"/>
      <c r="B59" s="25">
        <v>347.2</v>
      </c>
      <c r="C59" s="20" t="s">
        <v>67</v>
      </c>
      <c r="D59" s="46">
        <v>56012</v>
      </c>
      <c r="E59" s="46">
        <v>538310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594322</v>
      </c>
      <c r="O59" s="47">
        <f t="shared" si="8"/>
        <v>3.4862911646350763</v>
      </c>
      <c r="P59" s="9"/>
    </row>
    <row r="60" spans="1:16">
      <c r="A60" s="12"/>
      <c r="B60" s="25">
        <v>347.3</v>
      </c>
      <c r="C60" s="20" t="s">
        <v>68</v>
      </c>
      <c r="D60" s="46">
        <v>0</v>
      </c>
      <c r="E60" s="46">
        <v>128969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128969</v>
      </c>
      <c r="O60" s="47">
        <f t="shared" si="8"/>
        <v>0.75653178783861463</v>
      </c>
      <c r="P60" s="9"/>
    </row>
    <row r="61" spans="1:16">
      <c r="A61" s="12"/>
      <c r="B61" s="25">
        <v>347.4</v>
      </c>
      <c r="C61" s="20" t="s">
        <v>69</v>
      </c>
      <c r="D61" s="46">
        <v>0</v>
      </c>
      <c r="E61" s="46">
        <v>263818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263818</v>
      </c>
      <c r="O61" s="47">
        <f t="shared" si="8"/>
        <v>1.5475556389830707</v>
      </c>
      <c r="P61" s="9"/>
    </row>
    <row r="62" spans="1:16">
      <c r="A62" s="12"/>
      <c r="B62" s="25">
        <v>347.5</v>
      </c>
      <c r="C62" s="20" t="s">
        <v>70</v>
      </c>
      <c r="D62" s="46">
        <v>0</v>
      </c>
      <c r="E62" s="46">
        <v>3042891</v>
      </c>
      <c r="F62" s="46">
        <v>0</v>
      </c>
      <c r="G62" s="46">
        <v>0</v>
      </c>
      <c r="H62" s="46">
        <v>0</v>
      </c>
      <c r="I62" s="46">
        <v>2609465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5652356</v>
      </c>
      <c r="O62" s="47">
        <f t="shared" si="8"/>
        <v>33.156704248155144</v>
      </c>
      <c r="P62" s="9"/>
    </row>
    <row r="63" spans="1:16">
      <c r="A63" s="12"/>
      <c r="B63" s="25">
        <v>347.9</v>
      </c>
      <c r="C63" s="20" t="s">
        <v>71</v>
      </c>
      <c r="D63" s="46">
        <v>0</v>
      </c>
      <c r="E63" s="46">
        <v>1150574</v>
      </c>
      <c r="F63" s="46">
        <v>0</v>
      </c>
      <c r="G63" s="46">
        <v>0</v>
      </c>
      <c r="H63" s="46">
        <v>0</v>
      </c>
      <c r="I63" s="46">
        <v>100427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1251001</v>
      </c>
      <c r="O63" s="47">
        <f t="shared" si="8"/>
        <v>7.3383683142297356</v>
      </c>
      <c r="P63" s="9"/>
    </row>
    <row r="64" spans="1:16">
      <c r="A64" s="12"/>
      <c r="B64" s="25">
        <v>349</v>
      </c>
      <c r="C64" s="20" t="s">
        <v>1</v>
      </c>
      <c r="D64" s="46">
        <v>60164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60164</v>
      </c>
      <c r="O64" s="47">
        <f t="shared" si="8"/>
        <v>0.35292185318582303</v>
      </c>
      <c r="P64" s="9"/>
    </row>
    <row r="65" spans="1:16" ht="15.75">
      <c r="A65" s="29" t="s">
        <v>53</v>
      </c>
      <c r="B65" s="30"/>
      <c r="C65" s="31"/>
      <c r="D65" s="32">
        <f t="shared" ref="D65:M65" si="12">SUM(D66:D67)</f>
        <v>704935</v>
      </c>
      <c r="E65" s="32">
        <f t="shared" si="12"/>
        <v>136895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885285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>SUM(D65:M65)</f>
        <v>1727115</v>
      </c>
      <c r="O65" s="45">
        <f t="shared" si="8"/>
        <v>10.131251686474183</v>
      </c>
      <c r="P65" s="10"/>
    </row>
    <row r="66" spans="1:16">
      <c r="A66" s="13"/>
      <c r="B66" s="39">
        <v>354</v>
      </c>
      <c r="C66" s="21" t="s">
        <v>74</v>
      </c>
      <c r="D66" s="46">
        <v>451786</v>
      </c>
      <c r="E66" s="46">
        <v>27851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479637</v>
      </c>
      <c r="O66" s="47">
        <f t="shared" si="8"/>
        <v>2.8135492802421482</v>
      </c>
      <c r="P66" s="9"/>
    </row>
    <row r="67" spans="1:16">
      <c r="A67" s="13"/>
      <c r="B67" s="39">
        <v>359</v>
      </c>
      <c r="C67" s="21" t="s">
        <v>75</v>
      </c>
      <c r="D67" s="46">
        <v>253149</v>
      </c>
      <c r="E67" s="46">
        <v>109044</v>
      </c>
      <c r="F67" s="46">
        <v>0</v>
      </c>
      <c r="G67" s="46">
        <v>0</v>
      </c>
      <c r="H67" s="46">
        <v>0</v>
      </c>
      <c r="I67" s="46">
        <v>885285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1247478</v>
      </c>
      <c r="O67" s="47">
        <f t="shared" si="8"/>
        <v>7.3177024062320353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SUM(D69:D78)</f>
        <v>1690824</v>
      </c>
      <c r="E68" s="32">
        <f t="shared" si="13"/>
        <v>1698260</v>
      </c>
      <c r="F68" s="32">
        <f t="shared" si="13"/>
        <v>3774037</v>
      </c>
      <c r="G68" s="32">
        <f t="shared" si="13"/>
        <v>226578</v>
      </c>
      <c r="H68" s="32">
        <f t="shared" si="13"/>
        <v>0</v>
      </c>
      <c r="I68" s="32">
        <f t="shared" si="13"/>
        <v>11363203</v>
      </c>
      <c r="J68" s="32">
        <f t="shared" si="13"/>
        <v>895739</v>
      </c>
      <c r="K68" s="32">
        <f t="shared" si="13"/>
        <v>85372418</v>
      </c>
      <c r="L68" s="32">
        <f t="shared" si="13"/>
        <v>0</v>
      </c>
      <c r="M68" s="32">
        <f t="shared" si="13"/>
        <v>796049</v>
      </c>
      <c r="N68" s="32">
        <f>SUM(D68:M68)</f>
        <v>105817108</v>
      </c>
      <c r="O68" s="45">
        <f t="shared" si="8"/>
        <v>620.7228550981381</v>
      </c>
      <c r="P68" s="10"/>
    </row>
    <row r="69" spans="1:16">
      <c r="A69" s="12"/>
      <c r="B69" s="25">
        <v>361.1</v>
      </c>
      <c r="C69" s="20" t="s">
        <v>76</v>
      </c>
      <c r="D69" s="46">
        <v>548811</v>
      </c>
      <c r="E69" s="46">
        <v>204806</v>
      </c>
      <c r="F69" s="46">
        <v>75238</v>
      </c>
      <c r="G69" s="46">
        <v>193767</v>
      </c>
      <c r="H69" s="46">
        <v>0</v>
      </c>
      <c r="I69" s="46">
        <v>9942255</v>
      </c>
      <c r="J69" s="46">
        <v>85806</v>
      </c>
      <c r="K69" s="46">
        <v>10585629</v>
      </c>
      <c r="L69" s="46">
        <v>0</v>
      </c>
      <c r="M69" s="46">
        <v>14827</v>
      </c>
      <c r="N69" s="46">
        <f>SUM(D69:M69)</f>
        <v>21651139</v>
      </c>
      <c r="O69" s="47">
        <f t="shared" ref="O69:O83" si="14">(N69/O$85)</f>
        <v>127.00551990332836</v>
      </c>
      <c r="P69" s="9"/>
    </row>
    <row r="70" spans="1:16">
      <c r="A70" s="12"/>
      <c r="B70" s="25">
        <v>361.3</v>
      </c>
      <c r="C70" s="20" t="s">
        <v>77</v>
      </c>
      <c r="D70" s="46">
        <v>-9115</v>
      </c>
      <c r="E70" s="46">
        <v>9812</v>
      </c>
      <c r="F70" s="46">
        <v>-37</v>
      </c>
      <c r="G70" s="46">
        <v>-5340</v>
      </c>
      <c r="H70" s="46">
        <v>0</v>
      </c>
      <c r="I70" s="46">
        <v>-8209</v>
      </c>
      <c r="J70" s="46">
        <v>1936</v>
      </c>
      <c r="K70" s="46">
        <v>0</v>
      </c>
      <c r="L70" s="46">
        <v>0</v>
      </c>
      <c r="M70" s="46">
        <v>0</v>
      </c>
      <c r="N70" s="46">
        <f t="shared" ref="N70:N78" si="15">SUM(D70:M70)</f>
        <v>-10953</v>
      </c>
      <c r="O70" s="47">
        <f t="shared" si="14"/>
        <v>-6.425026690287082E-2</v>
      </c>
      <c r="P70" s="9"/>
    </row>
    <row r="71" spans="1:16">
      <c r="A71" s="12"/>
      <c r="B71" s="25">
        <v>361.4</v>
      </c>
      <c r="C71" s="20" t="s">
        <v>135</v>
      </c>
      <c r="D71" s="46">
        <v>-32143</v>
      </c>
      <c r="E71" s="46">
        <v>-9992</v>
      </c>
      <c r="F71" s="46">
        <v>-4194</v>
      </c>
      <c r="G71" s="46">
        <v>-10622</v>
      </c>
      <c r="H71" s="46">
        <v>0</v>
      </c>
      <c r="I71" s="46">
        <v>-87145</v>
      </c>
      <c r="J71" s="46">
        <v>-4531</v>
      </c>
      <c r="K71" s="46">
        <v>32762295</v>
      </c>
      <c r="L71" s="46">
        <v>0</v>
      </c>
      <c r="M71" s="46">
        <v>0</v>
      </c>
      <c r="N71" s="46">
        <f t="shared" si="15"/>
        <v>32613668</v>
      </c>
      <c r="O71" s="47">
        <f t="shared" si="14"/>
        <v>191.31168389314499</v>
      </c>
      <c r="P71" s="9"/>
    </row>
    <row r="72" spans="1:16">
      <c r="A72" s="12"/>
      <c r="B72" s="25">
        <v>362</v>
      </c>
      <c r="C72" s="20" t="s">
        <v>79</v>
      </c>
      <c r="D72" s="46">
        <v>399255</v>
      </c>
      <c r="E72" s="46">
        <v>8016</v>
      </c>
      <c r="F72" s="46">
        <v>3703030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4110301</v>
      </c>
      <c r="O72" s="47">
        <f t="shared" si="14"/>
        <v>24.111013996269225</v>
      </c>
      <c r="P72" s="9"/>
    </row>
    <row r="73" spans="1:16">
      <c r="A73" s="12"/>
      <c r="B73" s="25">
        <v>364</v>
      </c>
      <c r="C73" s="20" t="s">
        <v>136</v>
      </c>
      <c r="D73" s="46">
        <v>140967</v>
      </c>
      <c r="E73" s="46">
        <v>5600</v>
      </c>
      <c r="F73" s="46">
        <v>0</v>
      </c>
      <c r="G73" s="46">
        <v>2900</v>
      </c>
      <c r="H73" s="46">
        <v>0</v>
      </c>
      <c r="I73" s="46">
        <v>1122669</v>
      </c>
      <c r="J73" s="46">
        <v>40400</v>
      </c>
      <c r="K73" s="46">
        <v>0</v>
      </c>
      <c r="L73" s="46">
        <v>0</v>
      </c>
      <c r="M73" s="46">
        <v>0</v>
      </c>
      <c r="N73" s="46">
        <f t="shared" si="15"/>
        <v>1312536</v>
      </c>
      <c r="O73" s="47">
        <f t="shared" si="14"/>
        <v>7.6993324495230944</v>
      </c>
      <c r="P73" s="9"/>
    </row>
    <row r="74" spans="1:16">
      <c r="A74" s="12"/>
      <c r="B74" s="25">
        <v>365</v>
      </c>
      <c r="C74" s="20" t="s">
        <v>137</v>
      </c>
      <c r="D74" s="46">
        <v>3952</v>
      </c>
      <c r="E74" s="46">
        <v>0</v>
      </c>
      <c r="F74" s="46">
        <v>0</v>
      </c>
      <c r="G74" s="46">
        <v>0</v>
      </c>
      <c r="H74" s="46">
        <v>0</v>
      </c>
      <c r="I74" s="46">
        <v>55111</v>
      </c>
      <c r="J74" s="46">
        <v>1500</v>
      </c>
      <c r="K74" s="46">
        <v>0</v>
      </c>
      <c r="L74" s="46">
        <v>0</v>
      </c>
      <c r="M74" s="46">
        <v>0</v>
      </c>
      <c r="N74" s="46">
        <f t="shared" si="15"/>
        <v>60563</v>
      </c>
      <c r="O74" s="47">
        <f t="shared" si="14"/>
        <v>0.35526238605300514</v>
      </c>
      <c r="P74" s="9"/>
    </row>
    <row r="75" spans="1:16">
      <c r="A75" s="12"/>
      <c r="B75" s="25">
        <v>366</v>
      </c>
      <c r="C75" s="20" t="s">
        <v>82</v>
      </c>
      <c r="D75" s="46">
        <v>4025</v>
      </c>
      <c r="E75" s="46">
        <v>192897</v>
      </c>
      <c r="F75" s="46">
        <v>0</v>
      </c>
      <c r="G75" s="46">
        <v>45805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242727</v>
      </c>
      <c r="O75" s="47">
        <f t="shared" si="14"/>
        <v>1.4238358928634278</v>
      </c>
      <c r="P75" s="9"/>
    </row>
    <row r="76" spans="1:16">
      <c r="A76" s="12"/>
      <c r="B76" s="25">
        <v>368</v>
      </c>
      <c r="C76" s="20" t="s">
        <v>83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42024494</v>
      </c>
      <c r="L76" s="46">
        <v>0</v>
      </c>
      <c r="M76" s="46">
        <v>0</v>
      </c>
      <c r="N76" s="46">
        <f t="shared" si="15"/>
        <v>42024494</v>
      </c>
      <c r="O76" s="47">
        <f t="shared" si="14"/>
        <v>246.51556249046774</v>
      </c>
      <c r="P76" s="9"/>
    </row>
    <row r="77" spans="1:16">
      <c r="A77" s="12"/>
      <c r="B77" s="25">
        <v>369.3</v>
      </c>
      <c r="C77" s="20" t="s">
        <v>161</v>
      </c>
      <c r="D77" s="46">
        <v>694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694</v>
      </c>
      <c r="O77" s="47">
        <f t="shared" si="14"/>
        <v>4.0710020296350173E-3</v>
      </c>
      <c r="P77" s="9"/>
    </row>
    <row r="78" spans="1:16">
      <c r="A78" s="12"/>
      <c r="B78" s="25">
        <v>369.9</v>
      </c>
      <c r="C78" s="20" t="s">
        <v>84</v>
      </c>
      <c r="D78" s="46">
        <v>634378</v>
      </c>
      <c r="E78" s="46">
        <v>1287121</v>
      </c>
      <c r="F78" s="46">
        <v>0</v>
      </c>
      <c r="G78" s="46">
        <v>68</v>
      </c>
      <c r="H78" s="46">
        <v>0</v>
      </c>
      <c r="I78" s="46">
        <v>338522</v>
      </c>
      <c r="J78" s="46">
        <v>770628</v>
      </c>
      <c r="K78" s="46">
        <v>0</v>
      </c>
      <c r="L78" s="46">
        <v>0</v>
      </c>
      <c r="M78" s="46">
        <v>781222</v>
      </c>
      <c r="N78" s="46">
        <f t="shared" si="15"/>
        <v>3811939</v>
      </c>
      <c r="O78" s="47">
        <f t="shared" si="14"/>
        <v>22.360823351361496</v>
      </c>
      <c r="P78" s="9"/>
    </row>
    <row r="79" spans="1:16" ht="15.75">
      <c r="A79" s="29" t="s">
        <v>54</v>
      </c>
      <c r="B79" s="30"/>
      <c r="C79" s="31"/>
      <c r="D79" s="32">
        <f t="shared" ref="D79:M79" si="16">SUM(D80:D82)</f>
        <v>3793832</v>
      </c>
      <c r="E79" s="32">
        <f t="shared" si="16"/>
        <v>4510315</v>
      </c>
      <c r="F79" s="32">
        <f t="shared" si="16"/>
        <v>13641920</v>
      </c>
      <c r="G79" s="32">
        <f t="shared" si="16"/>
        <v>9106569</v>
      </c>
      <c r="H79" s="32">
        <f t="shared" si="16"/>
        <v>0</v>
      </c>
      <c r="I79" s="32">
        <f t="shared" si="16"/>
        <v>713263</v>
      </c>
      <c r="J79" s="32">
        <f t="shared" si="16"/>
        <v>3322663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35088562</v>
      </c>
      <c r="O79" s="45">
        <f t="shared" si="14"/>
        <v>205.82940507056796</v>
      </c>
      <c r="P79" s="9"/>
    </row>
    <row r="80" spans="1:16">
      <c r="A80" s="12"/>
      <c r="B80" s="25">
        <v>381</v>
      </c>
      <c r="C80" s="20" t="s">
        <v>85</v>
      </c>
      <c r="D80" s="46">
        <v>3793832</v>
      </c>
      <c r="E80" s="46">
        <v>4509805</v>
      </c>
      <c r="F80" s="46">
        <v>13641920</v>
      </c>
      <c r="G80" s="46">
        <v>9106569</v>
      </c>
      <c r="H80" s="46">
        <v>0</v>
      </c>
      <c r="I80" s="46">
        <v>712563</v>
      </c>
      <c r="J80" s="46">
        <v>3322663</v>
      </c>
      <c r="K80" s="46">
        <v>0</v>
      </c>
      <c r="L80" s="46">
        <v>0</v>
      </c>
      <c r="M80" s="46">
        <v>0</v>
      </c>
      <c r="N80" s="46">
        <f>SUM(D80:M80)</f>
        <v>35087352</v>
      </c>
      <c r="O80" s="47">
        <f t="shared" si="14"/>
        <v>205.8223072140033</v>
      </c>
      <c r="P80" s="9"/>
    </row>
    <row r="81" spans="1:119">
      <c r="A81" s="12"/>
      <c r="B81" s="25">
        <v>388.1</v>
      </c>
      <c r="C81" s="20" t="s">
        <v>87</v>
      </c>
      <c r="D81" s="46">
        <v>0</v>
      </c>
      <c r="E81" s="46">
        <v>510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510</v>
      </c>
      <c r="O81" s="47">
        <f t="shared" si="14"/>
        <v>2.9916585520372609E-3</v>
      </c>
      <c r="P81" s="9"/>
    </row>
    <row r="82" spans="1:119" ht="15.75" thickBot="1">
      <c r="A82" s="12"/>
      <c r="B82" s="25">
        <v>389.4</v>
      </c>
      <c r="C82" s="20" t="s">
        <v>138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700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700</v>
      </c>
      <c r="O82" s="47">
        <f t="shared" si="14"/>
        <v>4.1061980126001615E-3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7">SUM(D5,D12,D25,D48,D65,D68,D79)</f>
        <v>151508015</v>
      </c>
      <c r="E83" s="15">
        <f t="shared" si="17"/>
        <v>42112872</v>
      </c>
      <c r="F83" s="15">
        <f t="shared" si="17"/>
        <v>17415957</v>
      </c>
      <c r="G83" s="15">
        <f t="shared" si="17"/>
        <v>9746967</v>
      </c>
      <c r="H83" s="15">
        <f t="shared" si="17"/>
        <v>0</v>
      </c>
      <c r="I83" s="15">
        <f t="shared" si="17"/>
        <v>135257307</v>
      </c>
      <c r="J83" s="15">
        <f t="shared" si="17"/>
        <v>31388270</v>
      </c>
      <c r="K83" s="15">
        <f t="shared" si="17"/>
        <v>85372418</v>
      </c>
      <c r="L83" s="15">
        <f t="shared" si="17"/>
        <v>0</v>
      </c>
      <c r="M83" s="15">
        <f t="shared" si="17"/>
        <v>24340461</v>
      </c>
      <c r="N83" s="15">
        <f>SUM(D83:M83)</f>
        <v>497142267</v>
      </c>
      <c r="O83" s="38">
        <f t="shared" si="14"/>
        <v>2916.2351267641989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164</v>
      </c>
      <c r="M85" s="121"/>
      <c r="N85" s="121"/>
      <c r="O85" s="43">
        <v>170474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109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99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90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95</v>
      </c>
      <c r="P3" s="11"/>
      <c r="Q3"/>
    </row>
    <row r="4" spans="1:133" ht="32.25" customHeight="1" thickBot="1">
      <c r="A4" s="113"/>
      <c r="B4" s="114"/>
      <c r="C4" s="115"/>
      <c r="D4" s="34" t="s">
        <v>5</v>
      </c>
      <c r="E4" s="34" t="s">
        <v>91</v>
      </c>
      <c r="F4" s="34" t="s">
        <v>92</v>
      </c>
      <c r="G4" s="34" t="s">
        <v>93</v>
      </c>
      <c r="H4" s="34" t="s">
        <v>6</v>
      </c>
      <c r="I4" s="34" t="s">
        <v>7</v>
      </c>
      <c r="J4" s="35" t="s">
        <v>94</v>
      </c>
      <c r="K4" s="35" t="s">
        <v>8</v>
      </c>
      <c r="L4" s="35" t="s">
        <v>9</v>
      </c>
      <c r="M4" s="35" t="s">
        <v>10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92394174</v>
      </c>
      <c r="E5" s="27">
        <f t="shared" si="0"/>
        <v>9224539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101618713</v>
      </c>
      <c r="O5" s="33">
        <f t="shared" ref="O5:O36" si="2">(N5/O$86)</f>
        <v>610.29327719989431</v>
      </c>
      <c r="P5" s="6"/>
    </row>
    <row r="6" spans="1:133">
      <c r="A6" s="12"/>
      <c r="B6" s="25">
        <v>311</v>
      </c>
      <c r="C6" s="20" t="s">
        <v>3</v>
      </c>
      <c r="D6" s="46">
        <v>77445321</v>
      </c>
      <c r="E6" s="46">
        <v>900184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78345505</v>
      </c>
      <c r="O6" s="47">
        <f t="shared" si="2"/>
        <v>470.52096595959352</v>
      </c>
      <c r="P6" s="9"/>
    </row>
    <row r="7" spans="1:133">
      <c r="A7" s="12"/>
      <c r="B7" s="25">
        <v>312.41000000000003</v>
      </c>
      <c r="C7" s="20" t="s">
        <v>13</v>
      </c>
      <c r="D7" s="46">
        <v>1374677</v>
      </c>
      <c r="E7" s="46">
        <v>4798201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6172878</v>
      </c>
      <c r="O7" s="47">
        <f t="shared" si="2"/>
        <v>37.072561078146393</v>
      </c>
      <c r="P7" s="9"/>
    </row>
    <row r="8" spans="1:133">
      <c r="A8" s="12"/>
      <c r="B8" s="25">
        <v>312.42</v>
      </c>
      <c r="C8" s="20" t="s">
        <v>12</v>
      </c>
      <c r="D8" s="46">
        <v>0</v>
      </c>
      <c r="E8" s="46">
        <v>3526154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3526154</v>
      </c>
      <c r="O8" s="47">
        <f t="shared" si="2"/>
        <v>21.177084584524469</v>
      </c>
      <c r="P8" s="9"/>
    </row>
    <row r="9" spans="1:133">
      <c r="A9" s="12"/>
      <c r="B9" s="25">
        <v>314.10000000000002</v>
      </c>
      <c r="C9" s="20" t="s">
        <v>156</v>
      </c>
      <c r="D9" s="46">
        <v>7168083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7168083</v>
      </c>
      <c r="O9" s="47">
        <f t="shared" si="2"/>
        <v>43.049481106012927</v>
      </c>
      <c r="P9" s="9"/>
    </row>
    <row r="10" spans="1:133">
      <c r="A10" s="12"/>
      <c r="B10" s="25">
        <v>315</v>
      </c>
      <c r="C10" s="20" t="s">
        <v>124</v>
      </c>
      <c r="D10" s="46">
        <v>5489539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5489539</v>
      </c>
      <c r="O10" s="47">
        <f t="shared" si="2"/>
        <v>32.968620126360292</v>
      </c>
      <c r="P10" s="9"/>
    </row>
    <row r="11" spans="1:133">
      <c r="A11" s="12"/>
      <c r="B11" s="25">
        <v>316</v>
      </c>
      <c r="C11" s="20" t="s">
        <v>125</v>
      </c>
      <c r="D11" s="46">
        <v>916554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916554</v>
      </c>
      <c r="O11" s="47">
        <f t="shared" si="2"/>
        <v>5.5045643452566839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19880972</v>
      </c>
      <c r="E12" s="32">
        <f t="shared" si="3"/>
        <v>10339215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22478166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52698353</v>
      </c>
      <c r="O12" s="45">
        <f t="shared" si="2"/>
        <v>316.49141782977392</v>
      </c>
      <c r="P12" s="10"/>
    </row>
    <row r="13" spans="1:133">
      <c r="A13" s="12"/>
      <c r="B13" s="25">
        <v>322</v>
      </c>
      <c r="C13" s="20" t="s">
        <v>0</v>
      </c>
      <c r="D13" s="46">
        <v>30410</v>
      </c>
      <c r="E13" s="46">
        <v>4637100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4667510</v>
      </c>
      <c r="O13" s="47">
        <f t="shared" si="2"/>
        <v>28.031746222403729</v>
      </c>
      <c r="P13" s="9"/>
    </row>
    <row r="14" spans="1:133">
      <c r="A14" s="12"/>
      <c r="B14" s="25">
        <v>323.10000000000002</v>
      </c>
      <c r="C14" s="20" t="s">
        <v>18</v>
      </c>
      <c r="D14" s="46">
        <v>5546040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4" si="4">SUM(D14:M14)</f>
        <v>5546040</v>
      </c>
      <c r="O14" s="47">
        <f t="shared" si="2"/>
        <v>33.307949167607561</v>
      </c>
      <c r="P14" s="9"/>
    </row>
    <row r="15" spans="1:133">
      <c r="A15" s="12"/>
      <c r="B15" s="25">
        <v>323.39999999999998</v>
      </c>
      <c r="C15" s="20" t="s">
        <v>19</v>
      </c>
      <c r="D15" s="46">
        <v>47205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47205</v>
      </c>
      <c r="O15" s="47">
        <f t="shared" si="2"/>
        <v>0.28349989189708602</v>
      </c>
      <c r="P15" s="9"/>
    </row>
    <row r="16" spans="1:133">
      <c r="A16" s="12"/>
      <c r="B16" s="25">
        <v>323.7</v>
      </c>
      <c r="C16" s="20" t="s">
        <v>20</v>
      </c>
      <c r="D16" s="46">
        <v>956061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956061</v>
      </c>
      <c r="O16" s="47">
        <f t="shared" si="2"/>
        <v>5.7418322242775126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1128043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1128043</v>
      </c>
      <c r="O17" s="47">
        <f t="shared" si="2"/>
        <v>6.7747075215605257</v>
      </c>
      <c r="P17" s="9"/>
    </row>
    <row r="18" spans="1:16">
      <c r="A18" s="12"/>
      <c r="B18" s="25">
        <v>324.12</v>
      </c>
      <c r="C18" s="20" t="s">
        <v>22</v>
      </c>
      <c r="D18" s="46">
        <v>0</v>
      </c>
      <c r="E18" s="46">
        <v>93452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93452</v>
      </c>
      <c r="O18" s="47">
        <f t="shared" si="2"/>
        <v>0.56124630648377261</v>
      </c>
      <c r="P18" s="9"/>
    </row>
    <row r="19" spans="1:16">
      <c r="A19" s="12"/>
      <c r="B19" s="25">
        <v>324.20999999999998</v>
      </c>
      <c r="C19" s="20" t="s">
        <v>23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4328697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4328697</v>
      </c>
      <c r="O19" s="47">
        <f t="shared" si="2"/>
        <v>25.996931078386623</v>
      </c>
      <c r="P19" s="9"/>
    </row>
    <row r="20" spans="1:16">
      <c r="A20" s="12"/>
      <c r="B20" s="25">
        <v>324.31</v>
      </c>
      <c r="C20" s="20" t="s">
        <v>24</v>
      </c>
      <c r="D20" s="46">
        <v>0</v>
      </c>
      <c r="E20" s="46">
        <v>2487006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2487006</v>
      </c>
      <c r="O20" s="47">
        <f t="shared" si="2"/>
        <v>14.936255315059936</v>
      </c>
      <c r="P20" s="9"/>
    </row>
    <row r="21" spans="1:16">
      <c r="A21" s="12"/>
      <c r="B21" s="25">
        <v>324.32</v>
      </c>
      <c r="C21" s="20" t="s">
        <v>25</v>
      </c>
      <c r="D21" s="46">
        <v>0</v>
      </c>
      <c r="E21" s="46">
        <v>803515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803515</v>
      </c>
      <c r="O21" s="47">
        <f t="shared" si="2"/>
        <v>4.8256840512167587</v>
      </c>
      <c r="P21" s="9"/>
    </row>
    <row r="22" spans="1:16">
      <c r="A22" s="12"/>
      <c r="B22" s="25">
        <v>324.61</v>
      </c>
      <c r="C22" s="20" t="s">
        <v>26</v>
      </c>
      <c r="D22" s="46">
        <v>0</v>
      </c>
      <c r="E22" s="46">
        <v>1041410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1041410</v>
      </c>
      <c r="O22" s="47">
        <f t="shared" si="2"/>
        <v>6.2544142023206089</v>
      </c>
      <c r="P22" s="9"/>
    </row>
    <row r="23" spans="1:16">
      <c r="A23" s="12"/>
      <c r="B23" s="25">
        <v>325.10000000000002</v>
      </c>
      <c r="C23" s="20" t="s">
        <v>27</v>
      </c>
      <c r="D23" s="46">
        <v>0</v>
      </c>
      <c r="E23" s="46">
        <v>147526</v>
      </c>
      <c r="F23" s="46">
        <v>0</v>
      </c>
      <c r="G23" s="46">
        <v>0</v>
      </c>
      <c r="H23" s="46">
        <v>0</v>
      </c>
      <c r="I23" s="46">
        <v>18149469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18296995</v>
      </c>
      <c r="O23" s="47">
        <f t="shared" si="2"/>
        <v>109.88658202608883</v>
      </c>
      <c r="P23" s="9"/>
    </row>
    <row r="24" spans="1:16">
      <c r="A24" s="12"/>
      <c r="B24" s="25">
        <v>325.2</v>
      </c>
      <c r="C24" s="20" t="s">
        <v>28</v>
      </c>
      <c r="D24" s="46">
        <v>13301256</v>
      </c>
      <c r="E24" s="46">
        <v>1163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13302419</v>
      </c>
      <c r="O24" s="47">
        <f t="shared" si="2"/>
        <v>79.890569822470994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SUM(D26:D46)</f>
        <v>21304750</v>
      </c>
      <c r="E25" s="32">
        <f t="shared" si="5"/>
        <v>2880182</v>
      </c>
      <c r="F25" s="32">
        <f t="shared" si="5"/>
        <v>0</v>
      </c>
      <c r="G25" s="32">
        <f t="shared" si="5"/>
        <v>1759791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23024577</v>
      </c>
      <c r="N25" s="44">
        <f>SUM(D25:M25)</f>
        <v>48969300</v>
      </c>
      <c r="O25" s="45">
        <f t="shared" si="2"/>
        <v>294.09577918178104</v>
      </c>
      <c r="P25" s="10"/>
    </row>
    <row r="26" spans="1:16">
      <c r="A26" s="12"/>
      <c r="B26" s="25">
        <v>331.1</v>
      </c>
      <c r="C26" s="20" t="s">
        <v>29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1419568</v>
      </c>
      <c r="N26" s="46">
        <f>SUM(D26:M26)</f>
        <v>1419568</v>
      </c>
      <c r="O26" s="47">
        <f t="shared" si="2"/>
        <v>8.5255242991327744</v>
      </c>
      <c r="P26" s="9"/>
    </row>
    <row r="27" spans="1:16">
      <c r="A27" s="12"/>
      <c r="B27" s="25">
        <v>331.2</v>
      </c>
      <c r="C27" s="20" t="s">
        <v>30</v>
      </c>
      <c r="D27" s="46">
        <v>203515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203515</v>
      </c>
      <c r="O27" s="47">
        <f t="shared" si="2"/>
        <v>1.2222535854133134</v>
      </c>
      <c r="P27" s="9"/>
    </row>
    <row r="28" spans="1:16">
      <c r="A28" s="12"/>
      <c r="B28" s="25">
        <v>331.49</v>
      </c>
      <c r="C28" s="20" t="s">
        <v>35</v>
      </c>
      <c r="D28" s="46">
        <v>0</v>
      </c>
      <c r="E28" s="46">
        <v>754762</v>
      </c>
      <c r="F28" s="46">
        <v>0</v>
      </c>
      <c r="G28" s="46">
        <v>1759791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6">SUM(D28:M28)</f>
        <v>2514553</v>
      </c>
      <c r="O28" s="47">
        <f t="shared" si="2"/>
        <v>15.101694813462416</v>
      </c>
      <c r="P28" s="9"/>
    </row>
    <row r="29" spans="1:16">
      <c r="A29" s="12"/>
      <c r="B29" s="25">
        <v>331.5</v>
      </c>
      <c r="C29" s="20" t="s">
        <v>32</v>
      </c>
      <c r="D29" s="46">
        <v>0</v>
      </c>
      <c r="E29" s="46">
        <v>955922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955922</v>
      </c>
      <c r="O29" s="47">
        <f t="shared" si="2"/>
        <v>5.7409974295529347</v>
      </c>
      <c r="P29" s="9"/>
    </row>
    <row r="30" spans="1:16">
      <c r="A30" s="12"/>
      <c r="B30" s="25">
        <v>331.69</v>
      </c>
      <c r="C30" s="20" t="s">
        <v>36</v>
      </c>
      <c r="D30" s="46">
        <v>0</v>
      </c>
      <c r="E30" s="46">
        <v>193970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193970</v>
      </c>
      <c r="O30" s="47">
        <f t="shared" si="2"/>
        <v>1.1649290124198237</v>
      </c>
      <c r="P30" s="9"/>
    </row>
    <row r="31" spans="1:16">
      <c r="A31" s="12"/>
      <c r="B31" s="25">
        <v>331.9</v>
      </c>
      <c r="C31" s="20" t="s">
        <v>111</v>
      </c>
      <c r="D31" s="46">
        <v>9677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9677</v>
      </c>
      <c r="O31" s="47">
        <f t="shared" si="2"/>
        <v>5.8117327695966559E-2</v>
      </c>
      <c r="P31" s="9"/>
    </row>
    <row r="32" spans="1:16">
      <c r="A32" s="12"/>
      <c r="B32" s="25">
        <v>334.1</v>
      </c>
      <c r="C32" s="20" t="s">
        <v>34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21605009</v>
      </c>
      <c r="N32" s="46">
        <f t="shared" si="6"/>
        <v>21605009</v>
      </c>
      <c r="O32" s="47">
        <f t="shared" si="2"/>
        <v>129.75357940759602</v>
      </c>
      <c r="P32" s="9"/>
    </row>
    <row r="33" spans="1:16">
      <c r="A33" s="12"/>
      <c r="B33" s="25">
        <v>334.2</v>
      </c>
      <c r="C33" s="20" t="s">
        <v>116</v>
      </c>
      <c r="D33" s="46">
        <v>68487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68487</v>
      </c>
      <c r="O33" s="47">
        <f t="shared" si="2"/>
        <v>0.4113135705191342</v>
      </c>
      <c r="P33" s="9"/>
    </row>
    <row r="34" spans="1:16">
      <c r="A34" s="12"/>
      <c r="B34" s="25">
        <v>334.69</v>
      </c>
      <c r="C34" s="20" t="s">
        <v>39</v>
      </c>
      <c r="D34" s="46">
        <v>0</v>
      </c>
      <c r="E34" s="46">
        <v>250058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250058</v>
      </c>
      <c r="O34" s="47">
        <f t="shared" si="2"/>
        <v>1.5017776923631296</v>
      </c>
      <c r="P34" s="9"/>
    </row>
    <row r="35" spans="1:16">
      <c r="A35" s="12"/>
      <c r="B35" s="25">
        <v>335.12</v>
      </c>
      <c r="C35" s="20" t="s">
        <v>126</v>
      </c>
      <c r="D35" s="46">
        <v>3963228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3963228</v>
      </c>
      <c r="O35" s="47">
        <f t="shared" si="2"/>
        <v>23.802027530208758</v>
      </c>
      <c r="P35" s="9"/>
    </row>
    <row r="36" spans="1:16">
      <c r="A36" s="12"/>
      <c r="B36" s="25">
        <v>335.14</v>
      </c>
      <c r="C36" s="20" t="s">
        <v>127</v>
      </c>
      <c r="D36" s="46">
        <v>690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690</v>
      </c>
      <c r="O36" s="47">
        <f t="shared" si="2"/>
        <v>4.1439450356739616E-3</v>
      </c>
      <c r="P36" s="9"/>
    </row>
    <row r="37" spans="1:16">
      <c r="A37" s="12"/>
      <c r="B37" s="25">
        <v>335.15</v>
      </c>
      <c r="C37" s="20" t="s">
        <v>128</v>
      </c>
      <c r="D37" s="46">
        <v>69298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69298</v>
      </c>
      <c r="O37" s="47">
        <f t="shared" ref="O37:O68" si="8">(N37/O$86)</f>
        <v>0.4161842073654119</v>
      </c>
      <c r="P37" s="9"/>
    </row>
    <row r="38" spans="1:16">
      <c r="A38" s="12"/>
      <c r="B38" s="25">
        <v>335.18</v>
      </c>
      <c r="C38" s="20" t="s">
        <v>129</v>
      </c>
      <c r="D38" s="46">
        <v>13456288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13456288</v>
      </c>
      <c r="O38" s="47">
        <f t="shared" si="8"/>
        <v>80.814663559708848</v>
      </c>
      <c r="P38" s="9"/>
    </row>
    <row r="39" spans="1:16">
      <c r="A39" s="12"/>
      <c r="B39" s="25">
        <v>335.19</v>
      </c>
      <c r="C39" s="20" t="s">
        <v>130</v>
      </c>
      <c r="D39" s="46">
        <v>2495938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2495938</v>
      </c>
      <c r="O39" s="47">
        <f t="shared" si="8"/>
        <v>14.989898383260865</v>
      </c>
      <c r="P39" s="9"/>
    </row>
    <row r="40" spans="1:16">
      <c r="A40" s="12"/>
      <c r="B40" s="25">
        <v>335.21</v>
      </c>
      <c r="C40" s="20" t="s">
        <v>41</v>
      </c>
      <c r="D40" s="46">
        <v>58434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58434</v>
      </c>
      <c r="O40" s="47">
        <f t="shared" si="8"/>
        <v>0.3509380930645975</v>
      </c>
      <c r="P40" s="9"/>
    </row>
    <row r="41" spans="1:16">
      <c r="A41" s="12"/>
      <c r="B41" s="25">
        <v>335.5</v>
      </c>
      <c r="C41" s="20" t="s">
        <v>42</v>
      </c>
      <c r="D41" s="46">
        <v>0</v>
      </c>
      <c r="E41" s="46">
        <v>725470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725470</v>
      </c>
      <c r="O41" s="47">
        <f t="shared" si="8"/>
        <v>4.3569678333773751</v>
      </c>
      <c r="P41" s="9"/>
    </row>
    <row r="42" spans="1:16">
      <c r="A42" s="12"/>
      <c r="B42" s="25">
        <v>337.1</v>
      </c>
      <c r="C42" s="20" t="s">
        <v>118</v>
      </c>
      <c r="D42" s="46">
        <v>25000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25000</v>
      </c>
      <c r="O42" s="47">
        <f t="shared" si="8"/>
        <v>0.15014293607514353</v>
      </c>
      <c r="P42" s="9"/>
    </row>
    <row r="43" spans="1:16">
      <c r="A43" s="12"/>
      <c r="B43" s="25">
        <v>337.2</v>
      </c>
      <c r="C43" s="20" t="s">
        <v>43</v>
      </c>
      <c r="D43" s="46">
        <v>169784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169784</v>
      </c>
      <c r="O43" s="47">
        <f t="shared" si="8"/>
        <v>1.0196747303432867</v>
      </c>
      <c r="P43" s="9"/>
    </row>
    <row r="44" spans="1:16">
      <c r="A44" s="12"/>
      <c r="B44" s="25">
        <v>337.4</v>
      </c>
      <c r="C44" s="20" t="s">
        <v>45</v>
      </c>
      <c r="D44" s="46">
        <v>105000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105000</v>
      </c>
      <c r="O44" s="47">
        <f t="shared" si="8"/>
        <v>0.63060033151560291</v>
      </c>
      <c r="P44" s="9"/>
    </row>
    <row r="45" spans="1:16">
      <c r="A45" s="12"/>
      <c r="B45" s="25">
        <v>337.7</v>
      </c>
      <c r="C45" s="20" t="s">
        <v>46</v>
      </c>
      <c r="D45" s="46">
        <v>74856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74856</v>
      </c>
      <c r="O45" s="47">
        <f t="shared" si="8"/>
        <v>0.4495639849136378</v>
      </c>
      <c r="P45" s="9"/>
    </row>
    <row r="46" spans="1:16">
      <c r="A46" s="12"/>
      <c r="B46" s="25">
        <v>338</v>
      </c>
      <c r="C46" s="20" t="s">
        <v>47</v>
      </c>
      <c r="D46" s="46">
        <v>604555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604555</v>
      </c>
      <c r="O46" s="47">
        <f t="shared" si="8"/>
        <v>3.6307865087563362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SUM(D48:D64)</f>
        <v>5975919</v>
      </c>
      <c r="E47" s="32">
        <f t="shared" si="10"/>
        <v>9006482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90306826</v>
      </c>
      <c r="J47" s="32">
        <f t="shared" si="10"/>
        <v>14336333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119625560</v>
      </c>
      <c r="O47" s="45">
        <f t="shared" si="8"/>
        <v>718.43731232132996</v>
      </c>
      <c r="P47" s="10"/>
    </row>
    <row r="48" spans="1:16">
      <c r="A48" s="12"/>
      <c r="B48" s="25">
        <v>341.2</v>
      </c>
      <c r="C48" s="20" t="s">
        <v>131</v>
      </c>
      <c r="D48" s="46">
        <v>4310164</v>
      </c>
      <c r="E48" s="46">
        <v>0</v>
      </c>
      <c r="F48" s="46">
        <v>0</v>
      </c>
      <c r="G48" s="46">
        <v>0</v>
      </c>
      <c r="H48" s="46">
        <v>0</v>
      </c>
      <c r="I48" s="46">
        <v>222138</v>
      </c>
      <c r="J48" s="46">
        <v>14336333</v>
      </c>
      <c r="K48" s="46">
        <v>0</v>
      </c>
      <c r="L48" s="46">
        <v>0</v>
      </c>
      <c r="M48" s="46">
        <v>0</v>
      </c>
      <c r="N48" s="46">
        <f t="shared" ref="N48:N64" si="11">SUM(D48:M48)</f>
        <v>18868635</v>
      </c>
      <c r="O48" s="47">
        <f t="shared" si="8"/>
        <v>113.31969034520864</v>
      </c>
      <c r="P48" s="9"/>
    </row>
    <row r="49" spans="1:16">
      <c r="A49" s="12"/>
      <c r="B49" s="25">
        <v>341.3</v>
      </c>
      <c r="C49" s="20" t="s">
        <v>132</v>
      </c>
      <c r="D49" s="46">
        <v>192207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192207</v>
      </c>
      <c r="O49" s="47">
        <f t="shared" si="8"/>
        <v>1.1543409325678045</v>
      </c>
      <c r="P49" s="9"/>
    </row>
    <row r="50" spans="1:16">
      <c r="A50" s="12"/>
      <c r="B50" s="25">
        <v>341.9</v>
      </c>
      <c r="C50" s="20" t="s">
        <v>133</v>
      </c>
      <c r="D50" s="46">
        <v>528071</v>
      </c>
      <c r="E50" s="46">
        <v>198697</v>
      </c>
      <c r="F50" s="46">
        <v>0</v>
      </c>
      <c r="G50" s="46">
        <v>0</v>
      </c>
      <c r="H50" s="46">
        <v>0</v>
      </c>
      <c r="I50" s="46">
        <v>264135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990903</v>
      </c>
      <c r="O50" s="47">
        <f t="shared" si="8"/>
        <v>5.951083431426718</v>
      </c>
      <c r="P50" s="9"/>
    </row>
    <row r="51" spans="1:16">
      <c r="A51" s="12"/>
      <c r="B51" s="25">
        <v>342.1</v>
      </c>
      <c r="C51" s="20" t="s">
        <v>59</v>
      </c>
      <c r="D51" s="46">
        <v>457088</v>
      </c>
      <c r="E51" s="46">
        <v>125775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582863</v>
      </c>
      <c r="O51" s="47">
        <f t="shared" si="8"/>
        <v>3.5005104859826557</v>
      </c>
      <c r="P51" s="9"/>
    </row>
    <row r="52" spans="1:16">
      <c r="A52" s="12"/>
      <c r="B52" s="25">
        <v>342.2</v>
      </c>
      <c r="C52" s="20" t="s">
        <v>60</v>
      </c>
      <c r="D52" s="46">
        <v>254466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254466</v>
      </c>
      <c r="O52" s="47">
        <f t="shared" si="8"/>
        <v>1.5282508948518989</v>
      </c>
      <c r="P52" s="9"/>
    </row>
    <row r="53" spans="1:16">
      <c r="A53" s="12"/>
      <c r="B53" s="25">
        <v>342.9</v>
      </c>
      <c r="C53" s="20" t="s">
        <v>113</v>
      </c>
      <c r="D53" s="46">
        <v>0</v>
      </c>
      <c r="E53" s="46">
        <v>10139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10139</v>
      </c>
      <c r="O53" s="47">
        <f t="shared" si="8"/>
        <v>6.0891969154635212E-2</v>
      </c>
      <c r="P53" s="9"/>
    </row>
    <row r="54" spans="1:16">
      <c r="A54" s="12"/>
      <c r="B54" s="25">
        <v>343.5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40934806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40934806</v>
      </c>
      <c r="O54" s="47">
        <f t="shared" si="8"/>
        <v>245.84287842025608</v>
      </c>
      <c r="P54" s="9"/>
    </row>
    <row r="55" spans="1:16">
      <c r="A55" s="12"/>
      <c r="B55" s="25">
        <v>343.6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27447615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27447615</v>
      </c>
      <c r="O55" s="47">
        <f t="shared" si="8"/>
        <v>164.84262017440602</v>
      </c>
      <c r="P55" s="9"/>
    </row>
    <row r="56" spans="1:16">
      <c r="A56" s="12"/>
      <c r="B56" s="25">
        <v>343.7</v>
      </c>
      <c r="C56" s="20" t="s">
        <v>63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6141474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6141474</v>
      </c>
      <c r="O56" s="47">
        <f t="shared" si="8"/>
        <v>36.883957527566245</v>
      </c>
      <c r="P56" s="9"/>
    </row>
    <row r="57" spans="1:16">
      <c r="A57" s="12"/>
      <c r="B57" s="25">
        <v>343.9</v>
      </c>
      <c r="C57" s="20" t="s">
        <v>64</v>
      </c>
      <c r="D57" s="46">
        <v>94415</v>
      </c>
      <c r="E57" s="46">
        <v>3094537</v>
      </c>
      <c r="F57" s="46">
        <v>0</v>
      </c>
      <c r="G57" s="46">
        <v>0</v>
      </c>
      <c r="H57" s="46">
        <v>0</v>
      </c>
      <c r="I57" s="46">
        <v>12521936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15710888</v>
      </c>
      <c r="O57" s="47">
        <f t="shared" si="8"/>
        <v>94.355154106709591</v>
      </c>
      <c r="P57" s="9"/>
    </row>
    <row r="58" spans="1:16">
      <c r="A58" s="12"/>
      <c r="B58" s="25">
        <v>344.9</v>
      </c>
      <c r="C58" s="20" t="s">
        <v>160</v>
      </c>
      <c r="D58" s="46">
        <v>1620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1620</v>
      </c>
      <c r="O58" s="47">
        <f t="shared" si="8"/>
        <v>9.7292622576693015E-3</v>
      </c>
      <c r="P58" s="9"/>
    </row>
    <row r="59" spans="1:16">
      <c r="A59" s="12"/>
      <c r="B59" s="25">
        <v>347.2</v>
      </c>
      <c r="C59" s="20" t="s">
        <v>67</v>
      </c>
      <c r="D59" s="46">
        <v>53343</v>
      </c>
      <c r="E59" s="46">
        <v>530098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583441</v>
      </c>
      <c r="O59" s="47">
        <f t="shared" si="8"/>
        <v>3.5039817906647128</v>
      </c>
      <c r="P59" s="9"/>
    </row>
    <row r="60" spans="1:16">
      <c r="A60" s="12"/>
      <c r="B60" s="25">
        <v>347.3</v>
      </c>
      <c r="C60" s="20" t="s">
        <v>68</v>
      </c>
      <c r="D60" s="46">
        <v>0</v>
      </c>
      <c r="E60" s="46">
        <v>100618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100618</v>
      </c>
      <c r="O60" s="47">
        <f t="shared" si="8"/>
        <v>0.60428327768035173</v>
      </c>
      <c r="P60" s="9"/>
    </row>
    <row r="61" spans="1:16">
      <c r="A61" s="12"/>
      <c r="B61" s="25">
        <v>347.4</v>
      </c>
      <c r="C61" s="20" t="s">
        <v>69</v>
      </c>
      <c r="D61" s="46">
        <v>0</v>
      </c>
      <c r="E61" s="46">
        <v>232193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232193</v>
      </c>
      <c r="O61" s="47">
        <f t="shared" si="8"/>
        <v>1.394485550243832</v>
      </c>
      <c r="P61" s="9"/>
    </row>
    <row r="62" spans="1:16">
      <c r="A62" s="12"/>
      <c r="B62" s="25">
        <v>347.5</v>
      </c>
      <c r="C62" s="20" t="s">
        <v>70</v>
      </c>
      <c r="D62" s="46">
        <v>0</v>
      </c>
      <c r="E62" s="46">
        <v>3459021</v>
      </c>
      <c r="F62" s="46">
        <v>0</v>
      </c>
      <c r="G62" s="46">
        <v>0</v>
      </c>
      <c r="H62" s="46">
        <v>0</v>
      </c>
      <c r="I62" s="46">
        <v>2674174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6133195</v>
      </c>
      <c r="O62" s="47">
        <f t="shared" si="8"/>
        <v>36.834236192855599</v>
      </c>
      <c r="P62" s="9"/>
    </row>
    <row r="63" spans="1:16">
      <c r="A63" s="12"/>
      <c r="B63" s="25">
        <v>347.9</v>
      </c>
      <c r="C63" s="20" t="s">
        <v>71</v>
      </c>
      <c r="D63" s="46">
        <v>0</v>
      </c>
      <c r="E63" s="46">
        <v>1255404</v>
      </c>
      <c r="F63" s="46">
        <v>0</v>
      </c>
      <c r="G63" s="46">
        <v>0</v>
      </c>
      <c r="H63" s="46">
        <v>0</v>
      </c>
      <c r="I63" s="46">
        <v>100548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1355952</v>
      </c>
      <c r="O63" s="47">
        <f t="shared" si="8"/>
        <v>8.1434645782785218</v>
      </c>
      <c r="P63" s="9"/>
    </row>
    <row r="64" spans="1:16">
      <c r="A64" s="12"/>
      <c r="B64" s="25">
        <v>349</v>
      </c>
      <c r="C64" s="20" t="s">
        <v>1</v>
      </c>
      <c r="D64" s="46">
        <v>84545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84545</v>
      </c>
      <c r="O64" s="47">
        <f t="shared" si="8"/>
        <v>0.50775338121892044</v>
      </c>
      <c r="P64" s="9"/>
    </row>
    <row r="65" spans="1:16" ht="15.75">
      <c r="A65" s="29" t="s">
        <v>53</v>
      </c>
      <c r="B65" s="30"/>
      <c r="C65" s="31"/>
      <c r="D65" s="32">
        <f t="shared" ref="D65:M65" si="12">SUM(D66:D68)</f>
        <v>683829</v>
      </c>
      <c r="E65" s="32">
        <f t="shared" si="12"/>
        <v>135376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942670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0" si="13">SUM(D65:M65)</f>
        <v>1761875</v>
      </c>
      <c r="O65" s="45">
        <f t="shared" si="8"/>
        <v>10.581323419895741</v>
      </c>
      <c r="P65" s="10"/>
    </row>
    <row r="66" spans="1:16">
      <c r="A66" s="13"/>
      <c r="B66" s="39">
        <v>351.1</v>
      </c>
      <c r="C66" s="21" t="s">
        <v>119</v>
      </c>
      <c r="D66" s="46">
        <v>5637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5637</v>
      </c>
      <c r="O66" s="47">
        <f t="shared" si="8"/>
        <v>3.3854229226223366E-2</v>
      </c>
      <c r="P66" s="9"/>
    </row>
    <row r="67" spans="1:16">
      <c r="A67" s="13"/>
      <c r="B67" s="39">
        <v>354</v>
      </c>
      <c r="C67" s="21" t="s">
        <v>74</v>
      </c>
      <c r="D67" s="46">
        <v>450704</v>
      </c>
      <c r="E67" s="46">
        <v>17725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468429</v>
      </c>
      <c r="O67" s="47">
        <f t="shared" si="8"/>
        <v>2.8132522161097366</v>
      </c>
      <c r="P67" s="9"/>
    </row>
    <row r="68" spans="1:16">
      <c r="A68" s="13"/>
      <c r="B68" s="39">
        <v>359</v>
      </c>
      <c r="C68" s="21" t="s">
        <v>75</v>
      </c>
      <c r="D68" s="46">
        <v>227488</v>
      </c>
      <c r="E68" s="46">
        <v>117651</v>
      </c>
      <c r="F68" s="46">
        <v>0</v>
      </c>
      <c r="G68" s="46">
        <v>0</v>
      </c>
      <c r="H68" s="46">
        <v>0</v>
      </c>
      <c r="I68" s="46">
        <v>942670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1287809</v>
      </c>
      <c r="O68" s="47">
        <f t="shared" si="8"/>
        <v>7.7342169745597813</v>
      </c>
      <c r="P68" s="9"/>
    </row>
    <row r="69" spans="1:16" ht="15.75">
      <c r="A69" s="29" t="s">
        <v>4</v>
      </c>
      <c r="B69" s="30"/>
      <c r="C69" s="31"/>
      <c r="D69" s="32">
        <f t="shared" ref="D69:M69" si="14">SUM(D70:D79)</f>
        <v>3073797</v>
      </c>
      <c r="E69" s="32">
        <f t="shared" si="14"/>
        <v>1557424</v>
      </c>
      <c r="F69" s="32">
        <f t="shared" si="14"/>
        <v>3719048</v>
      </c>
      <c r="G69" s="32">
        <f t="shared" si="14"/>
        <v>3085326</v>
      </c>
      <c r="H69" s="32">
        <f t="shared" si="14"/>
        <v>0</v>
      </c>
      <c r="I69" s="32">
        <f t="shared" si="14"/>
        <v>10913160</v>
      </c>
      <c r="J69" s="32">
        <f t="shared" si="14"/>
        <v>769963</v>
      </c>
      <c r="K69" s="32">
        <f t="shared" si="14"/>
        <v>39243751</v>
      </c>
      <c r="L69" s="32">
        <f t="shared" si="14"/>
        <v>0</v>
      </c>
      <c r="M69" s="32">
        <f t="shared" si="14"/>
        <v>924971</v>
      </c>
      <c r="N69" s="32">
        <f t="shared" si="13"/>
        <v>63287440</v>
      </c>
      <c r="O69" s="45">
        <f t="shared" ref="O69:O84" si="15">(N69/O$86)</f>
        <v>380.0864823311793</v>
      </c>
      <c r="P69" s="10"/>
    </row>
    <row r="70" spans="1:16">
      <c r="A70" s="12"/>
      <c r="B70" s="25">
        <v>361.1</v>
      </c>
      <c r="C70" s="20" t="s">
        <v>76</v>
      </c>
      <c r="D70" s="46">
        <v>431403</v>
      </c>
      <c r="E70" s="46">
        <v>120560</v>
      </c>
      <c r="F70" s="46">
        <v>63123</v>
      </c>
      <c r="G70" s="46">
        <v>260369</v>
      </c>
      <c r="H70" s="46">
        <v>0</v>
      </c>
      <c r="I70" s="46">
        <v>9945058</v>
      </c>
      <c r="J70" s="46">
        <v>45132</v>
      </c>
      <c r="K70" s="46">
        <v>10025155</v>
      </c>
      <c r="L70" s="46">
        <v>0</v>
      </c>
      <c r="M70" s="46">
        <v>6709</v>
      </c>
      <c r="N70" s="46">
        <f t="shared" si="13"/>
        <v>20897509</v>
      </c>
      <c r="O70" s="47">
        <f t="shared" si="15"/>
        <v>125.50453431666946</v>
      </c>
      <c r="P70" s="9"/>
    </row>
    <row r="71" spans="1:16">
      <c r="A71" s="12"/>
      <c r="B71" s="25">
        <v>361.3</v>
      </c>
      <c r="C71" s="20" t="s">
        <v>77</v>
      </c>
      <c r="D71" s="46">
        <v>154681</v>
      </c>
      <c r="E71" s="46">
        <v>50455</v>
      </c>
      <c r="F71" s="46">
        <v>3356</v>
      </c>
      <c r="G71" s="46">
        <v>87410</v>
      </c>
      <c r="H71" s="46">
        <v>0</v>
      </c>
      <c r="I71" s="46">
        <v>544610</v>
      </c>
      <c r="J71" s="46">
        <v>31141</v>
      </c>
      <c r="K71" s="46">
        <v>0</v>
      </c>
      <c r="L71" s="46">
        <v>0</v>
      </c>
      <c r="M71" s="46">
        <v>0</v>
      </c>
      <c r="N71" s="46">
        <f t="shared" ref="N71:N79" si="16">SUM(D71:M71)</f>
        <v>871653</v>
      </c>
      <c r="O71" s="47">
        <f t="shared" si="15"/>
        <v>5.2349016263482833</v>
      </c>
      <c r="P71" s="9"/>
    </row>
    <row r="72" spans="1:16">
      <c r="A72" s="12"/>
      <c r="B72" s="25">
        <v>361.4</v>
      </c>
      <c r="C72" s="20" t="s">
        <v>135</v>
      </c>
      <c r="D72" s="46">
        <v>-91876</v>
      </c>
      <c r="E72" s="46">
        <v>-23593</v>
      </c>
      <c r="F72" s="46">
        <v>-10688</v>
      </c>
      <c r="G72" s="46">
        <v>-31846</v>
      </c>
      <c r="H72" s="46">
        <v>0</v>
      </c>
      <c r="I72" s="46">
        <v>-253506</v>
      </c>
      <c r="J72" s="46">
        <v>-10681</v>
      </c>
      <c r="K72" s="46">
        <v>-10776357</v>
      </c>
      <c r="L72" s="46">
        <v>0</v>
      </c>
      <c r="M72" s="46">
        <v>0</v>
      </c>
      <c r="N72" s="46">
        <f t="shared" si="16"/>
        <v>-11198547</v>
      </c>
      <c r="O72" s="47">
        <f t="shared" si="15"/>
        <v>-67.255309054219623</v>
      </c>
      <c r="P72" s="9"/>
    </row>
    <row r="73" spans="1:16">
      <c r="A73" s="12"/>
      <c r="B73" s="25">
        <v>362</v>
      </c>
      <c r="C73" s="20" t="s">
        <v>79</v>
      </c>
      <c r="D73" s="46">
        <v>409062</v>
      </c>
      <c r="E73" s="46">
        <v>7133</v>
      </c>
      <c r="F73" s="46">
        <v>3663257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4079452</v>
      </c>
      <c r="O73" s="47">
        <f t="shared" si="15"/>
        <v>24.500036034304657</v>
      </c>
      <c r="P73" s="9"/>
    </row>
    <row r="74" spans="1:16">
      <c r="A74" s="12"/>
      <c r="B74" s="25">
        <v>364</v>
      </c>
      <c r="C74" s="20" t="s">
        <v>136</v>
      </c>
      <c r="D74" s="46">
        <v>318911</v>
      </c>
      <c r="E74" s="46">
        <v>6300</v>
      </c>
      <c r="F74" s="46">
        <v>0</v>
      </c>
      <c r="G74" s="46">
        <v>118451</v>
      </c>
      <c r="H74" s="46">
        <v>0</v>
      </c>
      <c r="I74" s="46">
        <v>216465</v>
      </c>
      <c r="J74" s="46">
        <v>-3320</v>
      </c>
      <c r="K74" s="46">
        <v>0</v>
      </c>
      <c r="L74" s="46">
        <v>0</v>
      </c>
      <c r="M74" s="46">
        <v>0</v>
      </c>
      <c r="N74" s="46">
        <f t="shared" si="16"/>
        <v>656807</v>
      </c>
      <c r="O74" s="47">
        <f t="shared" si="15"/>
        <v>3.9445972565882719</v>
      </c>
      <c r="P74" s="9"/>
    </row>
    <row r="75" spans="1:16">
      <c r="A75" s="12"/>
      <c r="B75" s="25">
        <v>365</v>
      </c>
      <c r="C75" s="20" t="s">
        <v>137</v>
      </c>
      <c r="D75" s="46">
        <v>15613</v>
      </c>
      <c r="E75" s="46">
        <v>0</v>
      </c>
      <c r="F75" s="46">
        <v>0</v>
      </c>
      <c r="G75" s="46">
        <v>0</v>
      </c>
      <c r="H75" s="46">
        <v>0</v>
      </c>
      <c r="I75" s="46">
        <v>14070</v>
      </c>
      <c r="J75" s="46">
        <v>526</v>
      </c>
      <c r="K75" s="46">
        <v>0</v>
      </c>
      <c r="L75" s="46">
        <v>0</v>
      </c>
      <c r="M75" s="46">
        <v>0</v>
      </c>
      <c r="N75" s="46">
        <f t="shared" si="16"/>
        <v>30209</v>
      </c>
      <c r="O75" s="47">
        <f t="shared" si="15"/>
        <v>0.18142671823576045</v>
      </c>
      <c r="P75" s="9"/>
    </row>
    <row r="76" spans="1:16">
      <c r="A76" s="12"/>
      <c r="B76" s="25">
        <v>366</v>
      </c>
      <c r="C76" s="20" t="s">
        <v>82</v>
      </c>
      <c r="D76" s="46">
        <v>11050</v>
      </c>
      <c r="E76" s="46">
        <v>235929</v>
      </c>
      <c r="F76" s="46">
        <v>0</v>
      </c>
      <c r="G76" s="46">
        <v>30763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277742</v>
      </c>
      <c r="O76" s="47">
        <f t="shared" si="15"/>
        <v>1.6680399740553007</v>
      </c>
      <c r="P76" s="9"/>
    </row>
    <row r="77" spans="1:16">
      <c r="A77" s="12"/>
      <c r="B77" s="25">
        <v>368</v>
      </c>
      <c r="C77" s="20" t="s">
        <v>83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39994953</v>
      </c>
      <c r="L77" s="46">
        <v>0</v>
      </c>
      <c r="M77" s="46">
        <v>0</v>
      </c>
      <c r="N77" s="46">
        <f t="shared" si="16"/>
        <v>39994953</v>
      </c>
      <c r="O77" s="47">
        <f t="shared" si="15"/>
        <v>240.1983868642948</v>
      </c>
      <c r="P77" s="9"/>
    </row>
    <row r="78" spans="1:16">
      <c r="A78" s="12"/>
      <c r="B78" s="25">
        <v>369.3</v>
      </c>
      <c r="C78" s="20" t="s">
        <v>161</v>
      </c>
      <c r="D78" s="46">
        <v>10394</v>
      </c>
      <c r="E78" s="46">
        <v>0</v>
      </c>
      <c r="F78" s="46">
        <v>0</v>
      </c>
      <c r="G78" s="46">
        <v>2603768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2614162</v>
      </c>
      <c r="O78" s="47">
        <f t="shared" si="15"/>
        <v>15.699918322242775</v>
      </c>
      <c r="P78" s="9"/>
    </row>
    <row r="79" spans="1:16">
      <c r="A79" s="12"/>
      <c r="B79" s="25">
        <v>369.9</v>
      </c>
      <c r="C79" s="20" t="s">
        <v>84</v>
      </c>
      <c r="D79" s="46">
        <v>1814559</v>
      </c>
      <c r="E79" s="46">
        <v>1160640</v>
      </c>
      <c r="F79" s="46">
        <v>0</v>
      </c>
      <c r="G79" s="46">
        <v>16411</v>
      </c>
      <c r="H79" s="46">
        <v>0</v>
      </c>
      <c r="I79" s="46">
        <v>446463</v>
      </c>
      <c r="J79" s="46">
        <v>707165</v>
      </c>
      <c r="K79" s="46">
        <v>0</v>
      </c>
      <c r="L79" s="46">
        <v>0</v>
      </c>
      <c r="M79" s="46">
        <v>918262</v>
      </c>
      <c r="N79" s="46">
        <f t="shared" si="16"/>
        <v>5063500</v>
      </c>
      <c r="O79" s="47">
        <f t="shared" si="15"/>
        <v>30.409950272659572</v>
      </c>
      <c r="P79" s="9"/>
    </row>
    <row r="80" spans="1:16" ht="15.75">
      <c r="A80" s="29" t="s">
        <v>54</v>
      </c>
      <c r="B80" s="30"/>
      <c r="C80" s="31"/>
      <c r="D80" s="32">
        <f t="shared" ref="D80:M80" si="17">SUM(D81:D83)</f>
        <v>15137399</v>
      </c>
      <c r="E80" s="32">
        <f t="shared" si="17"/>
        <v>5244384</v>
      </c>
      <c r="F80" s="32">
        <f t="shared" si="17"/>
        <v>75984863</v>
      </c>
      <c r="G80" s="32">
        <f t="shared" si="17"/>
        <v>6745749</v>
      </c>
      <c r="H80" s="32">
        <f t="shared" si="17"/>
        <v>0</v>
      </c>
      <c r="I80" s="32">
        <f t="shared" si="17"/>
        <v>3666601</v>
      </c>
      <c r="J80" s="32">
        <f t="shared" si="17"/>
        <v>0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>SUM(D80:M80)</f>
        <v>106778996</v>
      </c>
      <c r="O80" s="45">
        <f t="shared" si="15"/>
        <v>641.28447882384035</v>
      </c>
      <c r="P80" s="9"/>
    </row>
    <row r="81" spans="1:119">
      <c r="A81" s="12"/>
      <c r="B81" s="25">
        <v>381</v>
      </c>
      <c r="C81" s="20" t="s">
        <v>85</v>
      </c>
      <c r="D81" s="46">
        <v>3453247</v>
      </c>
      <c r="E81" s="46">
        <v>4668893</v>
      </c>
      <c r="F81" s="46">
        <v>17019200</v>
      </c>
      <c r="G81" s="46">
        <v>6745749</v>
      </c>
      <c r="H81" s="46">
        <v>0</v>
      </c>
      <c r="I81" s="46">
        <v>3664665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35551754</v>
      </c>
      <c r="O81" s="47">
        <f t="shared" si="15"/>
        <v>213.51378912724914</v>
      </c>
      <c r="P81" s="9"/>
    </row>
    <row r="82" spans="1:119">
      <c r="A82" s="12"/>
      <c r="B82" s="25">
        <v>384</v>
      </c>
      <c r="C82" s="20" t="s">
        <v>86</v>
      </c>
      <c r="D82" s="46">
        <v>11684152</v>
      </c>
      <c r="E82" s="46">
        <v>575491</v>
      </c>
      <c r="F82" s="46">
        <v>58965663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71225306</v>
      </c>
      <c r="O82" s="47">
        <f t="shared" si="15"/>
        <v>427.75906262762152</v>
      </c>
      <c r="P82" s="9"/>
    </row>
    <row r="83" spans="1:119" ht="15.75" thickBot="1">
      <c r="A83" s="12"/>
      <c r="B83" s="25">
        <v>389.4</v>
      </c>
      <c r="C83" s="20" t="s">
        <v>138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1936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1936</v>
      </c>
      <c r="O83" s="47">
        <f t="shared" si="15"/>
        <v>1.1627068969659116E-2</v>
      </c>
      <c r="P83" s="9"/>
    </row>
    <row r="84" spans="1:119" ht="16.5" thickBot="1">
      <c r="A84" s="14" t="s">
        <v>72</v>
      </c>
      <c r="B84" s="23"/>
      <c r="C84" s="22"/>
      <c r="D84" s="15">
        <f t="shared" ref="D84:M84" si="18">SUM(D5,D12,D25,D47,D65,D69,D80)</f>
        <v>158450840</v>
      </c>
      <c r="E84" s="15">
        <f t="shared" si="18"/>
        <v>38387602</v>
      </c>
      <c r="F84" s="15">
        <f t="shared" si="18"/>
        <v>79703911</v>
      </c>
      <c r="G84" s="15">
        <f t="shared" si="18"/>
        <v>11590866</v>
      </c>
      <c r="H84" s="15">
        <f t="shared" si="18"/>
        <v>0</v>
      </c>
      <c r="I84" s="15">
        <f t="shared" si="18"/>
        <v>128307423</v>
      </c>
      <c r="J84" s="15">
        <f t="shared" si="18"/>
        <v>15106296</v>
      </c>
      <c r="K84" s="15">
        <f t="shared" si="18"/>
        <v>39243751</v>
      </c>
      <c r="L84" s="15">
        <f t="shared" si="18"/>
        <v>0</v>
      </c>
      <c r="M84" s="15">
        <f t="shared" si="18"/>
        <v>23949548</v>
      </c>
      <c r="N84" s="15">
        <f>SUM(D84:M84)</f>
        <v>494740237</v>
      </c>
      <c r="O84" s="38">
        <f t="shared" si="15"/>
        <v>2971.2700711076945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21" t="s">
        <v>162</v>
      </c>
      <c r="M86" s="121"/>
      <c r="N86" s="121"/>
      <c r="O86" s="43">
        <v>166508</v>
      </c>
    </row>
    <row r="87" spans="1:119">
      <c r="A87" s="122"/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  <row r="88" spans="1:119" ht="15.75" customHeight="1" thickBot="1">
      <c r="A88" s="123" t="s">
        <v>109</v>
      </c>
      <c r="B88" s="102"/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3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2025-02-11T18:53:09Z</cp:lastPrinted>
  <dcterms:created xsi:type="dcterms:W3CDTF">2000-08-31T21:26:31Z</dcterms:created>
  <dcterms:modified xsi:type="dcterms:W3CDTF">2025-02-11T18:53:13Z</dcterms:modified>
</cp:coreProperties>
</file>