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4" documentId="11_38BF7E6FC82BCB7655571CD12986F3E1E55DC749" xr6:coauthVersionLast="47" xr6:coauthVersionMax="47" xr10:uidLastSave="{8718D970-C4F5-4B95-9897-6BA677E58AF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'2007'!$A$1:$O$48</definedName>
    <definedName name="_xlnm.Print_Area" localSheetId="15">'2008'!$A$1:$O$47</definedName>
    <definedName name="_xlnm.Print_Area" localSheetId="14">'2009'!$A$1:$O$48</definedName>
    <definedName name="_xlnm.Print_Area" localSheetId="13">'2010'!$A$1:$O$46</definedName>
    <definedName name="_xlnm.Print_Area" localSheetId="12">'2011'!$A$1:$O$47</definedName>
    <definedName name="_xlnm.Print_Area" localSheetId="11">'2012'!$A$1:$O$46</definedName>
    <definedName name="_xlnm.Print_Area" localSheetId="10">'2013'!$A$1:$O$46</definedName>
    <definedName name="_xlnm.Print_Area" localSheetId="9">'2014'!$A$1:$O$45</definedName>
    <definedName name="_xlnm.Print_Area" localSheetId="8">'2015'!$A$1:$O$45</definedName>
    <definedName name="_xlnm.Print_Area" localSheetId="7">'2016'!$A$1:$O$45</definedName>
    <definedName name="_xlnm.Print_Area" localSheetId="6">'2017'!$A$1:$O$46</definedName>
    <definedName name="_xlnm.Print_Area" localSheetId="5">'2018'!$A$1:$O$45</definedName>
    <definedName name="_xlnm.Print_Area" localSheetId="4">'2019'!$A$1:$O$46</definedName>
    <definedName name="_xlnm.Print_Area" localSheetId="3">'2020'!$A$1:$O$46</definedName>
    <definedName name="_xlnm.Print_Area" localSheetId="2">'2021'!$A$1:$P$47</definedName>
    <definedName name="_xlnm.Print_Area" localSheetId="1">'2022'!$A$1:$P$43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9" l="1"/>
  <c r="F40" i="49"/>
  <c r="G40" i="49"/>
  <c r="H40" i="49"/>
  <c r="I40" i="49"/>
  <c r="J40" i="49"/>
  <c r="K40" i="49"/>
  <c r="L40" i="49"/>
  <c r="M40" i="49"/>
  <c r="N40" i="49"/>
  <c r="D40" i="49"/>
  <c r="O39" i="49" l="1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O35" i="49"/>
  <c r="P35" i="49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8" i="49" l="1"/>
  <c r="P38" i="49" s="1"/>
  <c r="O19" i="49"/>
  <c r="P19" i="49" s="1"/>
  <c r="O32" i="49"/>
  <c r="P32" i="49" s="1"/>
  <c r="O29" i="49"/>
  <c r="P29" i="49" s="1"/>
  <c r="O26" i="49"/>
  <c r="P26" i="49" s="1"/>
  <c r="O14" i="49"/>
  <c r="P14" i="49" s="1"/>
  <c r="O5" i="49"/>
  <c r="P5" i="49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0" i="49" l="1"/>
  <c r="P40" i="49" s="1"/>
  <c r="E39" i="48"/>
  <c r="J39" i="48"/>
  <c r="M39" i="48"/>
  <c r="G39" i="48"/>
  <c r="I39" i="48"/>
  <c r="L39" i="48"/>
  <c r="D39" i="48"/>
  <c r="F39" i="48"/>
  <c r="H39" i="48"/>
  <c r="K39" i="48"/>
  <c r="N39" i="48"/>
  <c r="O34" i="48"/>
  <c r="P34" i="48" s="1"/>
  <c r="O30" i="48"/>
  <c r="P30" i="48" s="1"/>
  <c r="O26" i="48"/>
  <c r="P26" i="48" s="1"/>
  <c r="O20" i="48"/>
  <c r="P20" i="48" s="1"/>
  <c r="O15" i="48"/>
  <c r="P15" i="48" s="1"/>
  <c r="O5" i="48"/>
  <c r="P5" i="48" s="1"/>
  <c r="H43" i="47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/>
  <c r="O38" i="47"/>
  <c r="P38" i="47" s="1"/>
  <c r="O37" i="47"/>
  <c r="P37" i="47"/>
  <c r="O36" i="47"/>
  <c r="P36" i="47" s="1"/>
  <c r="O35" i="47"/>
  <c r="P35" i="47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/>
  <c r="O31" i="47"/>
  <c r="P31" i="47" s="1"/>
  <c r="N30" i="47"/>
  <c r="M30" i="47"/>
  <c r="L30" i="47"/>
  <c r="L43" i="47" s="1"/>
  <c r="K30" i="47"/>
  <c r="J30" i="47"/>
  <c r="O30" i="47" s="1"/>
  <c r="P30" i="47" s="1"/>
  <c r="I30" i="47"/>
  <c r="H30" i="47"/>
  <c r="G30" i="47"/>
  <c r="F30" i="47"/>
  <c r="E30" i="47"/>
  <c r="D30" i="47"/>
  <c r="O29" i="47"/>
  <c r="P29" i="47" s="1"/>
  <c r="O28" i="47"/>
  <c r="P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O26" i="47" s="1"/>
  <c r="P26" i="47" s="1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 s="1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41" i="46"/>
  <c r="O41" i="46" s="1"/>
  <c r="M40" i="46"/>
  <c r="N40" i="46" s="1"/>
  <c r="O40" i="46" s="1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/>
  <c r="N37" i="46"/>
  <c r="O37" i="46" s="1"/>
  <c r="N36" i="46"/>
  <c r="O36" i="46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30" i="46" s="1"/>
  <c r="O30" i="46" s="1"/>
  <c r="N29" i="46"/>
  <c r="O29" i="46" s="1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6" i="46" s="1"/>
  <c r="N25" i="46"/>
  <c r="O25" i="46" s="1"/>
  <c r="N24" i="46"/>
  <c r="O24" i="46"/>
  <c r="N23" i="46"/>
  <c r="O23" i="46" s="1"/>
  <c r="N22" i="46"/>
  <c r="O22" i="46" s="1"/>
  <c r="N21" i="46"/>
  <c r="O21" i="46" s="1"/>
  <c r="M20" i="46"/>
  <c r="M42" i="46" s="1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/>
  <c r="N17" i="46"/>
  <c r="O17" i="46" s="1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K42" i="46" s="1"/>
  <c r="J5" i="46"/>
  <c r="I5" i="46"/>
  <c r="H5" i="46"/>
  <c r="G5" i="46"/>
  <c r="F5" i="46"/>
  <c r="E5" i="46"/>
  <c r="D5" i="46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 s="1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D42" i="45" s="1"/>
  <c r="N32" i="45"/>
  <c r="O32" i="45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K42" i="45" s="1"/>
  <c r="J5" i="45"/>
  <c r="I5" i="45"/>
  <c r="H5" i="45"/>
  <c r="G5" i="45"/>
  <c r="F5" i="45"/>
  <c r="F42" i="45" s="1"/>
  <c r="E5" i="45"/>
  <c r="D5" i="45"/>
  <c r="N40" i="44"/>
  <c r="O40" i="44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N34" i="44"/>
  <c r="O34" i="44"/>
  <c r="M33" i="44"/>
  <c r="L33" i="44"/>
  <c r="K33" i="44"/>
  <c r="J33" i="44"/>
  <c r="I33" i="44"/>
  <c r="H33" i="44"/>
  <c r="G33" i="44"/>
  <c r="F33" i="44"/>
  <c r="E33" i="44"/>
  <c r="D33" i="44"/>
  <c r="N33" i="44" s="1"/>
  <c r="O33" i="44" s="1"/>
  <c r="N32" i="44"/>
  <c r="O32" i="44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N29" i="44" s="1"/>
  <c r="O29" i="44" s="1"/>
  <c r="E29" i="44"/>
  <c r="D29" i="44"/>
  <c r="N28" i="44"/>
  <c r="O28" i="44"/>
  <c r="N27" i="44"/>
  <c r="O27" i="44" s="1"/>
  <c r="N26" i="44"/>
  <c r="O26" i="44" s="1"/>
  <c r="M25" i="44"/>
  <c r="L25" i="44"/>
  <c r="K25" i="44"/>
  <c r="J25" i="44"/>
  <c r="N25" i="44" s="1"/>
  <c r="O25" i="44" s="1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N21" i="44"/>
  <c r="O21" i="44" s="1"/>
  <c r="M20" i="44"/>
  <c r="L20" i="44"/>
  <c r="K20" i="44"/>
  <c r="J20" i="44"/>
  <c r="I20" i="44"/>
  <c r="I41" i="44" s="1"/>
  <c r="H20" i="44"/>
  <c r="H41" i="44" s="1"/>
  <c r="G20" i="44"/>
  <c r="F20" i="44"/>
  <c r="E20" i="44"/>
  <c r="D20" i="44"/>
  <c r="N19" i="44"/>
  <c r="O19" i="44" s="1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/>
  <c r="N11" i="44"/>
  <c r="O11" i="44" s="1"/>
  <c r="N10" i="44"/>
  <c r="O10" i="44"/>
  <c r="N9" i="44"/>
  <c r="O9" i="44" s="1"/>
  <c r="N8" i="44"/>
  <c r="O8" i="44"/>
  <c r="N7" i="44"/>
  <c r="O7" i="44" s="1"/>
  <c r="N6" i="44"/>
  <c r="O6" i="44"/>
  <c r="M5" i="44"/>
  <c r="L5" i="44"/>
  <c r="L41" i="44" s="1"/>
  <c r="K5" i="44"/>
  <c r="J5" i="44"/>
  <c r="I5" i="44"/>
  <c r="H5" i="44"/>
  <c r="G5" i="44"/>
  <c r="G41" i="44" s="1"/>
  <c r="F5" i="44"/>
  <c r="E5" i="44"/>
  <c r="D5" i="44"/>
  <c r="M42" i="43"/>
  <c r="N41" i="43"/>
  <c r="O41" i="43" s="1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 s="1"/>
  <c r="N36" i="43"/>
  <c r="O36" i="43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0" i="42"/>
  <c r="O40" i="42" s="1"/>
  <c r="M39" i="42"/>
  <c r="L39" i="42"/>
  <c r="K39" i="42"/>
  <c r="J39" i="42"/>
  <c r="I39" i="42"/>
  <c r="H39" i="42"/>
  <c r="N39" i="42" s="1"/>
  <c r="O39" i="42" s="1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/>
  <c r="N22" i="42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41" i="42" s="1"/>
  <c r="I5" i="42"/>
  <c r="H5" i="42"/>
  <c r="G5" i="42"/>
  <c r="F5" i="42"/>
  <c r="E5" i="42"/>
  <c r="D5" i="42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1" i="41" s="1"/>
  <c r="O41" i="41" s="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/>
  <c r="M34" i="41"/>
  <c r="L34" i="41"/>
  <c r="K34" i="41"/>
  <c r="J34" i="41"/>
  <c r="I34" i="41"/>
  <c r="H34" i="41"/>
  <c r="G34" i="41"/>
  <c r="F34" i="41"/>
  <c r="E34" i="41"/>
  <c r="D34" i="41"/>
  <c r="N33" i="41"/>
  <c r="O33" i="4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L44" i="41" s="1"/>
  <c r="K5" i="41"/>
  <c r="J5" i="41"/>
  <c r="I5" i="41"/>
  <c r="H5" i="41"/>
  <c r="G5" i="41"/>
  <c r="F5" i="41"/>
  <c r="E5" i="41"/>
  <c r="D5" i="41"/>
  <c r="N6" i="40"/>
  <c r="N7" i="40"/>
  <c r="O7" i="40" s="1"/>
  <c r="N8" i="40"/>
  <c r="N9" i="40"/>
  <c r="N10" i="40"/>
  <c r="N11" i="40"/>
  <c r="O11" i="40" s="1"/>
  <c r="N12" i="40"/>
  <c r="N13" i="40"/>
  <c r="O13" i="40" s="1"/>
  <c r="N14" i="40"/>
  <c r="O14" i="40" s="1"/>
  <c r="N16" i="40"/>
  <c r="O16" i="40" s="1"/>
  <c r="N17" i="40"/>
  <c r="N18" i="40"/>
  <c r="N19" i="40"/>
  <c r="O19" i="40" s="1"/>
  <c r="N21" i="40"/>
  <c r="O21" i="40" s="1"/>
  <c r="N22" i="40"/>
  <c r="O22" i="40" s="1"/>
  <c r="N23" i="40"/>
  <c r="O23" i="40" s="1"/>
  <c r="N24" i="40"/>
  <c r="O24" i="40" s="1"/>
  <c r="N26" i="40"/>
  <c r="O26" i="40" s="1"/>
  <c r="N27" i="40"/>
  <c r="O27" i="40" s="1"/>
  <c r="N28" i="40"/>
  <c r="N30" i="40"/>
  <c r="N31" i="40"/>
  <c r="N32" i="40"/>
  <c r="O32" i="40" s="1"/>
  <c r="N34" i="40"/>
  <c r="N35" i="40"/>
  <c r="N36" i="40"/>
  <c r="O36" i="40" s="1"/>
  <c r="N37" i="40"/>
  <c r="O37" i="40" s="1"/>
  <c r="N38" i="40"/>
  <c r="O38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O35" i="40"/>
  <c r="O34" i="40"/>
  <c r="M33" i="40"/>
  <c r="L33" i="40"/>
  <c r="K33" i="40"/>
  <c r="J33" i="40"/>
  <c r="I33" i="40"/>
  <c r="H33" i="40"/>
  <c r="G33" i="40"/>
  <c r="F33" i="40"/>
  <c r="E33" i="40"/>
  <c r="D33" i="40"/>
  <c r="O31" i="40"/>
  <c r="O30" i="40"/>
  <c r="M29" i="40"/>
  <c r="L29" i="40"/>
  <c r="K29" i="40"/>
  <c r="J29" i="40"/>
  <c r="I29" i="40"/>
  <c r="H29" i="40"/>
  <c r="G29" i="40"/>
  <c r="F29" i="40"/>
  <c r="E29" i="40"/>
  <c r="D29" i="40"/>
  <c r="O28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M20" i="40"/>
  <c r="L20" i="40"/>
  <c r="K20" i="40"/>
  <c r="J20" i="40"/>
  <c r="I20" i="40"/>
  <c r="H20" i="40"/>
  <c r="G20" i="40"/>
  <c r="F20" i="40"/>
  <c r="E20" i="40"/>
  <c r="D20" i="40"/>
  <c r="O18" i="40"/>
  <c r="O17" i="40"/>
  <c r="M15" i="40"/>
  <c r="L15" i="40"/>
  <c r="K15" i="40"/>
  <c r="J15" i="40"/>
  <c r="I15" i="40"/>
  <c r="H15" i="40"/>
  <c r="G15" i="40"/>
  <c r="F15" i="40"/>
  <c r="E15" i="40"/>
  <c r="D15" i="40"/>
  <c r="O12" i="40"/>
  <c r="O10" i="40"/>
  <c r="O9" i="40"/>
  <c r="O8" i="40"/>
  <c r="O6" i="40"/>
  <c r="M5" i="40"/>
  <c r="L5" i="40"/>
  <c r="L41" i="40" s="1"/>
  <c r="K5" i="40"/>
  <c r="J5" i="40"/>
  <c r="I5" i="40"/>
  <c r="H5" i="40"/>
  <c r="G5" i="40"/>
  <c r="F5" i="40"/>
  <c r="E5" i="40"/>
  <c r="D5" i="40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/>
  <c r="M29" i="39"/>
  <c r="L29" i="39"/>
  <c r="K29" i="39"/>
  <c r="J29" i="39"/>
  <c r="N29" i="39" s="1"/>
  <c r="O29" i="39" s="1"/>
  <c r="I29" i="39"/>
  <c r="H29" i="39"/>
  <c r="G29" i="39"/>
  <c r="F29" i="39"/>
  <c r="E29" i="39"/>
  <c r="D29" i="39"/>
  <c r="N28" i="39"/>
  <c r="O28" i="39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F41" i="39" s="1"/>
  <c r="E25" i="39"/>
  <c r="D25" i="39"/>
  <c r="N24" i="39"/>
  <c r="O24" i="39"/>
  <c r="N23" i="39"/>
  <c r="O23" i="39" s="1"/>
  <c r="N22" i="39"/>
  <c r="O22" i="39"/>
  <c r="N21" i="39"/>
  <c r="O21" i="39" s="1"/>
  <c r="M20" i="39"/>
  <c r="M41" i="39" s="1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42" i="38"/>
  <c r="O42" i="38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E33" i="38"/>
  <c r="D33" i="38"/>
  <c r="N32" i="38"/>
  <c r="O32" i="38"/>
  <c r="N31" i="38"/>
  <c r="O31" i="38" s="1"/>
  <c r="N30" i="38"/>
  <c r="O30" i="38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/>
  <c r="N24" i="38"/>
  <c r="O24" i="38" s="1"/>
  <c r="N23" i="38"/>
  <c r="O23" i="38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/>
  <c r="N15" i="38"/>
  <c r="O15" i="38" s="1"/>
  <c r="M14" i="38"/>
  <c r="N14" i="38" s="1"/>
  <c r="O14" i="38" s="1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M43" i="38" s="1"/>
  <c r="L5" i="38"/>
  <c r="K5" i="38"/>
  <c r="J5" i="38"/>
  <c r="I5" i="38"/>
  <c r="H5" i="38"/>
  <c r="G5" i="38"/>
  <c r="F5" i="38"/>
  <c r="E5" i="38"/>
  <c r="D5" i="38"/>
  <c r="N41" i="37"/>
  <c r="O41" i="37" s="1"/>
  <c r="N40" i="37"/>
  <c r="O40" i="37" s="1"/>
  <c r="M39" i="37"/>
  <c r="L39" i="37"/>
  <c r="K39" i="37"/>
  <c r="J39" i="37"/>
  <c r="I39" i="37"/>
  <c r="H39" i="37"/>
  <c r="G39" i="37"/>
  <c r="G42" i="37" s="1"/>
  <c r="F39" i="37"/>
  <c r="E39" i="37"/>
  <c r="D39" i="37"/>
  <c r="N38" i="37"/>
  <c r="O38" i="37" s="1"/>
  <c r="N37" i="37"/>
  <c r="O37" i="37" s="1"/>
  <c r="N36" i="37"/>
  <c r="O36" i="37" s="1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M25" i="37"/>
  <c r="L25" i="37"/>
  <c r="K25" i="37"/>
  <c r="J25" i="37"/>
  <c r="J42" i="37" s="1"/>
  <c r="I25" i="37"/>
  <c r="H25" i="37"/>
  <c r="G25" i="37"/>
  <c r="F25" i="37"/>
  <c r="E25" i="37"/>
  <c r="D25" i="37"/>
  <c r="N24" i="37"/>
  <c r="O24" i="37"/>
  <c r="N23" i="37"/>
  <c r="O23" i="37" s="1"/>
  <c r="N22" i="37"/>
  <c r="O22" i="37" s="1"/>
  <c r="N21" i="37"/>
  <c r="O21" i="37" s="1"/>
  <c r="M20" i="37"/>
  <c r="L20" i="37"/>
  <c r="K20" i="37"/>
  <c r="J20" i="37"/>
  <c r="I20" i="37"/>
  <c r="I42" i="37" s="1"/>
  <c r="H20" i="37"/>
  <c r="G20" i="37"/>
  <c r="F20" i="37"/>
  <c r="F42" i="37" s="1"/>
  <c r="E20" i="37"/>
  <c r="D20" i="37"/>
  <c r="N19" i="37"/>
  <c r="O19" i="37" s="1"/>
  <c r="N18" i="37"/>
  <c r="O18" i="37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K5" i="37"/>
  <c r="K42" i="37" s="1"/>
  <c r="J5" i="37"/>
  <c r="I5" i="37"/>
  <c r="H5" i="37"/>
  <c r="G5" i="37"/>
  <c r="F5" i="37"/>
  <c r="E5" i="37"/>
  <c r="D5" i="37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 s="1"/>
  <c r="N37" i="36"/>
  <c r="O37" i="36"/>
  <c r="N36" i="36"/>
  <c r="O36" i="36" s="1"/>
  <c r="N35" i="36"/>
  <c r="O35" i="36"/>
  <c r="N34" i="36"/>
  <c r="O34" i="36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M42" i="36" s="1"/>
  <c r="L5" i="36"/>
  <c r="K5" i="36"/>
  <c r="J5" i="36"/>
  <c r="I5" i="36"/>
  <c r="I42" i="36" s="1"/>
  <c r="H5" i="36"/>
  <c r="G5" i="36"/>
  <c r="F5" i="36"/>
  <c r="E5" i="36"/>
  <c r="D5" i="36"/>
  <c r="N42" i="35"/>
  <c r="O42" i="35" s="1"/>
  <c r="N41" i="35"/>
  <c r="O41" i="35"/>
  <c r="M40" i="35"/>
  <c r="L40" i="35"/>
  <c r="K40" i="35"/>
  <c r="J40" i="35"/>
  <c r="I40" i="35"/>
  <c r="H40" i="35"/>
  <c r="G40" i="35"/>
  <c r="F40" i="35"/>
  <c r="E40" i="35"/>
  <c r="D40" i="35"/>
  <c r="N39" i="35"/>
  <c r="O39" i="35"/>
  <c r="N38" i="35"/>
  <c r="O38" i="35"/>
  <c r="N37" i="35"/>
  <c r="O37" i="35"/>
  <c r="N36" i="35"/>
  <c r="O36" i="35" s="1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N25" i="35" s="1"/>
  <c r="O25" i="35" s="1"/>
  <c r="D25" i="35"/>
  <c r="N24" i="35"/>
  <c r="O24" i="35" s="1"/>
  <c r="N23" i="35"/>
  <c r="O23" i="35" s="1"/>
  <c r="N22" i="35"/>
  <c r="O22" i="35"/>
  <c r="N21" i="35"/>
  <c r="O21" i="35" s="1"/>
  <c r="M20" i="35"/>
  <c r="L20" i="35"/>
  <c r="L43" i="35" s="1"/>
  <c r="K20" i="35"/>
  <c r="K43" i="35" s="1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F43" i="35" s="1"/>
  <c r="E15" i="35"/>
  <c r="N15" i="35" s="1"/>
  <c r="O15" i="35" s="1"/>
  <c r="D15" i="35"/>
  <c r="N14" i="35"/>
  <c r="O14" i="35" s="1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H43" i="35"/>
  <c r="G5" i="35"/>
  <c r="F5" i="35"/>
  <c r="E5" i="35"/>
  <c r="D5" i="35"/>
  <c r="N41" i="34"/>
  <c r="O41" i="34"/>
  <c r="N40" i="34"/>
  <c r="O40" i="34"/>
  <c r="N39" i="34"/>
  <c r="O39" i="34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/>
  <c r="N35" i="34"/>
  <c r="O35" i="34" s="1"/>
  <c r="N34" i="34"/>
  <c r="O34" i="34" s="1"/>
  <c r="N33" i="34"/>
  <c r="O33" i="34"/>
  <c r="N32" i="34"/>
  <c r="O32" i="34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/>
  <c r="N22" i="34"/>
  <c r="O22" i="34" s="1"/>
  <c r="N21" i="34"/>
  <c r="O21" i="34"/>
  <c r="N20" i="34"/>
  <c r="O20" i="34" s="1"/>
  <c r="M19" i="34"/>
  <c r="L19" i="34"/>
  <c r="K19" i="34"/>
  <c r="J19" i="34"/>
  <c r="I19" i="34"/>
  <c r="I42" i="34" s="1"/>
  <c r="H19" i="34"/>
  <c r="G19" i="34"/>
  <c r="F19" i="34"/>
  <c r="E19" i="34"/>
  <c r="D19" i="34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H5" i="34"/>
  <c r="H42" i="34" s="1"/>
  <c r="G5" i="34"/>
  <c r="F5" i="34"/>
  <c r="E5" i="34"/>
  <c r="D5" i="34"/>
  <c r="E40" i="33"/>
  <c r="F40" i="33"/>
  <c r="G40" i="33"/>
  <c r="H40" i="33"/>
  <c r="I40" i="33"/>
  <c r="J40" i="33"/>
  <c r="K40" i="33"/>
  <c r="L40" i="33"/>
  <c r="M40" i="33"/>
  <c r="D40" i="33"/>
  <c r="N40" i="33" s="1"/>
  <c r="O40" i="33" s="1"/>
  <c r="E33" i="33"/>
  <c r="F33" i="33"/>
  <c r="G33" i="33"/>
  <c r="H33" i="33"/>
  <c r="I33" i="33"/>
  <c r="J33" i="33"/>
  <c r="K33" i="33"/>
  <c r="L33" i="33"/>
  <c r="M33" i="33"/>
  <c r="E29" i="33"/>
  <c r="F29" i="33"/>
  <c r="G29" i="33"/>
  <c r="H29" i="33"/>
  <c r="I29" i="33"/>
  <c r="J29" i="33"/>
  <c r="K29" i="33"/>
  <c r="L29" i="33"/>
  <c r="M29" i="33"/>
  <c r="E25" i="33"/>
  <c r="F25" i="33"/>
  <c r="G25" i="33"/>
  <c r="H25" i="33"/>
  <c r="I25" i="33"/>
  <c r="J25" i="33"/>
  <c r="K25" i="33"/>
  <c r="L25" i="33"/>
  <c r="M25" i="33"/>
  <c r="E20" i="33"/>
  <c r="F20" i="33"/>
  <c r="G20" i="33"/>
  <c r="H20" i="33"/>
  <c r="I20" i="33"/>
  <c r="J20" i="33"/>
  <c r="K20" i="33"/>
  <c r="L20" i="33"/>
  <c r="M20" i="33"/>
  <c r="E15" i="33"/>
  <c r="F15" i="33"/>
  <c r="G15" i="33"/>
  <c r="H15" i="33"/>
  <c r="I15" i="33"/>
  <c r="J15" i="33"/>
  <c r="K15" i="33"/>
  <c r="L15" i="33"/>
  <c r="M15" i="33"/>
  <c r="E5" i="33"/>
  <c r="F5" i="33"/>
  <c r="G5" i="33"/>
  <c r="H5" i="33"/>
  <c r="I5" i="33"/>
  <c r="I44" i="33" s="1"/>
  <c r="J5" i="33"/>
  <c r="K5" i="33"/>
  <c r="L5" i="33"/>
  <c r="M5" i="33"/>
  <c r="D33" i="33"/>
  <c r="D25" i="33"/>
  <c r="D20" i="33"/>
  <c r="N20" i="33" s="1"/>
  <c r="O20" i="33" s="1"/>
  <c r="D15" i="33"/>
  <c r="D5" i="33"/>
  <c r="N42" i="33"/>
  <c r="O42" i="33" s="1"/>
  <c r="N43" i="33"/>
  <c r="O43" i="33" s="1"/>
  <c r="N41" i="33"/>
  <c r="O41" i="33" s="1"/>
  <c r="N34" i="33"/>
  <c r="O34" i="33"/>
  <c r="N35" i="33"/>
  <c r="O35" i="33" s="1"/>
  <c r="N36" i="33"/>
  <c r="O36" i="33" s="1"/>
  <c r="N37" i="33"/>
  <c r="O37" i="33"/>
  <c r="N38" i="33"/>
  <c r="O38" i="33"/>
  <c r="N39" i="33"/>
  <c r="D29" i="33"/>
  <c r="N30" i="33"/>
  <c r="O30" i="33"/>
  <c r="N31" i="33"/>
  <c r="O31" i="33"/>
  <c r="N32" i="33"/>
  <c r="O32" i="33"/>
  <c r="N27" i="33"/>
  <c r="O27" i="33"/>
  <c r="N28" i="33"/>
  <c r="O28" i="33"/>
  <c r="N26" i="33"/>
  <c r="O26" i="33"/>
  <c r="O39" i="33"/>
  <c r="N17" i="33"/>
  <c r="O17" i="33"/>
  <c r="N18" i="33"/>
  <c r="O18" i="33" s="1"/>
  <c r="N19" i="33"/>
  <c r="O19" i="33"/>
  <c r="N7" i="33"/>
  <c r="O7" i="33"/>
  <c r="N8" i="33"/>
  <c r="O8" i="33" s="1"/>
  <c r="N9" i="33"/>
  <c r="O9" i="33"/>
  <c r="N10" i="33"/>
  <c r="O10" i="33" s="1"/>
  <c r="N11" i="33"/>
  <c r="O11" i="33"/>
  <c r="N12" i="33"/>
  <c r="O12" i="33"/>
  <c r="N13" i="33"/>
  <c r="O13" i="33"/>
  <c r="N14" i="33"/>
  <c r="O14" i="33" s="1"/>
  <c r="N6" i="33"/>
  <c r="O6" i="33"/>
  <c r="N21" i="33"/>
  <c r="O21" i="33" s="1"/>
  <c r="N22" i="33"/>
  <c r="O22" i="33"/>
  <c r="N23" i="33"/>
  <c r="O23" i="33"/>
  <c r="N24" i="33"/>
  <c r="O24" i="33" s="1"/>
  <c r="N16" i="33"/>
  <c r="O16" i="33"/>
  <c r="N39" i="39"/>
  <c r="O39" i="39" s="1"/>
  <c r="I43" i="35"/>
  <c r="O26" i="46"/>
  <c r="O20" i="47"/>
  <c r="P20" i="47" s="1"/>
  <c r="N14" i="41" l="1"/>
  <c r="O14" i="41" s="1"/>
  <c r="I41" i="42"/>
  <c r="M42" i="45"/>
  <c r="G41" i="39"/>
  <c r="N20" i="39"/>
  <c r="O20" i="39" s="1"/>
  <c r="N20" i="40"/>
  <c r="O20" i="40" s="1"/>
  <c r="K41" i="44"/>
  <c r="N25" i="33"/>
  <c r="O25" i="33" s="1"/>
  <c r="N15" i="42"/>
  <c r="O15" i="42" s="1"/>
  <c r="E42" i="43"/>
  <c r="E44" i="41"/>
  <c r="N31" i="34"/>
  <c r="O31" i="34" s="1"/>
  <c r="K42" i="34"/>
  <c r="K41" i="42"/>
  <c r="N20" i="41"/>
  <c r="O20" i="41" s="1"/>
  <c r="G41" i="42"/>
  <c r="D41" i="44"/>
  <c r="N20" i="45"/>
  <c r="O20" i="45" s="1"/>
  <c r="L42" i="45"/>
  <c r="J43" i="35"/>
  <c r="E43" i="47"/>
  <c r="M41" i="40"/>
  <c r="K44" i="41"/>
  <c r="N33" i="40"/>
  <c r="O33" i="40" s="1"/>
  <c r="M41" i="44"/>
  <c r="N15" i="44"/>
  <c r="O15" i="44" s="1"/>
  <c r="N5" i="35"/>
  <c r="O5" i="35" s="1"/>
  <c r="E41" i="39"/>
  <c r="J41" i="39"/>
  <c r="E43" i="38"/>
  <c r="N40" i="38"/>
  <c r="O40" i="38" s="1"/>
  <c r="H41" i="39"/>
  <c r="H42" i="43"/>
  <c r="N15" i="43"/>
  <c r="O15" i="43" s="1"/>
  <c r="M43" i="47"/>
  <c r="M43" i="35"/>
  <c r="J44" i="41"/>
  <c r="G43" i="47"/>
  <c r="O43" i="47" s="1"/>
  <c r="P43" i="47" s="1"/>
  <c r="N25" i="42"/>
  <c r="O25" i="42" s="1"/>
  <c r="I42" i="43"/>
  <c r="N43" i="47"/>
  <c r="J42" i="36"/>
  <c r="K41" i="40"/>
  <c r="J44" i="33"/>
  <c r="G42" i="36"/>
  <c r="H42" i="36"/>
  <c r="I43" i="38"/>
  <c r="E41" i="42"/>
  <c r="O40" i="47"/>
  <c r="P40" i="47" s="1"/>
  <c r="D43" i="47"/>
  <c r="N5" i="46"/>
  <c r="O5" i="46" s="1"/>
  <c r="L42" i="34"/>
  <c r="E44" i="33"/>
  <c r="L41" i="39"/>
  <c r="L42" i="37"/>
  <c r="G43" i="38"/>
  <c r="N15" i="36"/>
  <c r="O15" i="36" s="1"/>
  <c r="K42" i="43"/>
  <c r="E42" i="45"/>
  <c r="N42" i="45" s="1"/>
  <c r="O42" i="45" s="1"/>
  <c r="N5" i="37"/>
  <c r="O5" i="37" s="1"/>
  <c r="L44" i="33"/>
  <c r="K43" i="38"/>
  <c r="L42" i="43"/>
  <c r="N33" i="43"/>
  <c r="O33" i="43" s="1"/>
  <c r="G42" i="46"/>
  <c r="J42" i="34"/>
  <c r="M44" i="41"/>
  <c r="M44" i="33"/>
  <c r="E43" i="35"/>
  <c r="N29" i="36"/>
  <c r="O29" i="36" s="1"/>
  <c r="L43" i="38"/>
  <c r="N39" i="40"/>
  <c r="O39" i="40" s="1"/>
  <c r="E41" i="44"/>
  <c r="D41" i="39"/>
  <c r="F43" i="47"/>
  <c r="N25" i="43"/>
  <c r="O25" i="43" s="1"/>
  <c r="N27" i="34"/>
  <c r="O27" i="34" s="1"/>
  <c r="N5" i="34"/>
  <c r="O5" i="34" s="1"/>
  <c r="E42" i="34"/>
  <c r="D43" i="35"/>
  <c r="N43" i="35" s="1"/>
  <c r="O43" i="35" s="1"/>
  <c r="E41" i="40"/>
  <c r="H41" i="40"/>
  <c r="N29" i="43"/>
  <c r="O29" i="43" s="1"/>
  <c r="H42" i="45"/>
  <c r="I42" i="46"/>
  <c r="N34" i="46"/>
  <c r="O34" i="46" s="1"/>
  <c r="G44" i="41"/>
  <c r="N20" i="37"/>
  <c r="O20" i="37" s="1"/>
  <c r="L42" i="36"/>
  <c r="K42" i="36"/>
  <c r="N29" i="40"/>
  <c r="O29" i="40" s="1"/>
  <c r="N20" i="42"/>
  <c r="O20" i="42" s="1"/>
  <c r="N15" i="45"/>
  <c r="O15" i="45" s="1"/>
  <c r="J42" i="46"/>
  <c r="O39" i="48"/>
  <c r="P39" i="48" s="1"/>
  <c r="N5" i="33"/>
  <c r="O5" i="33" s="1"/>
  <c r="F44" i="33"/>
  <c r="O5" i="47"/>
  <c r="P5" i="47" s="1"/>
  <c r="N15" i="33"/>
  <c r="O15" i="33" s="1"/>
  <c r="D44" i="33"/>
  <c r="G44" i="33"/>
  <c r="N33" i="33"/>
  <c r="O33" i="33" s="1"/>
  <c r="N40" i="35"/>
  <c r="O40" i="35" s="1"/>
  <c r="E42" i="36"/>
  <c r="N25" i="37"/>
  <c r="O25" i="37" s="1"/>
  <c r="D41" i="40"/>
  <c r="N29" i="45"/>
  <c r="O29" i="45" s="1"/>
  <c r="N33" i="36"/>
  <c r="O33" i="36" s="1"/>
  <c r="K41" i="39"/>
  <c r="G41" i="40"/>
  <c r="M41" i="42"/>
  <c r="G42" i="43"/>
  <c r="N5" i="45"/>
  <c r="O5" i="45" s="1"/>
  <c r="G42" i="45"/>
  <c r="E42" i="46"/>
  <c r="K43" i="47"/>
  <c r="O34" i="47"/>
  <c r="P34" i="47" s="1"/>
  <c r="N25" i="39"/>
  <c r="O25" i="39" s="1"/>
  <c r="G42" i="34"/>
  <c r="N29" i="35"/>
  <c r="O29" i="35" s="1"/>
  <c r="M42" i="37"/>
  <c r="N29" i="37"/>
  <c r="O29" i="37" s="1"/>
  <c r="N15" i="39"/>
  <c r="O15" i="39" s="1"/>
  <c r="N20" i="43"/>
  <c r="O20" i="43" s="1"/>
  <c r="N20" i="44"/>
  <c r="O20" i="44" s="1"/>
  <c r="I42" i="45"/>
  <c r="N15" i="46"/>
  <c r="O15" i="46" s="1"/>
  <c r="J43" i="47"/>
  <c r="F41" i="40"/>
  <c r="F42" i="36"/>
  <c r="N25" i="36"/>
  <c r="O25" i="36" s="1"/>
  <c r="N5" i="39"/>
  <c r="O5" i="39" s="1"/>
  <c r="I41" i="40"/>
  <c r="N5" i="41"/>
  <c r="O5" i="41" s="1"/>
  <c r="D44" i="41"/>
  <c r="N33" i="42"/>
  <c r="O33" i="42" s="1"/>
  <c r="N19" i="34"/>
  <c r="O19" i="34" s="1"/>
  <c r="N5" i="38"/>
  <c r="O5" i="38" s="1"/>
  <c r="D43" i="38"/>
  <c r="N29" i="38"/>
  <c r="O29" i="38" s="1"/>
  <c r="F43" i="38"/>
  <c r="J41" i="40"/>
  <c r="N5" i="40"/>
  <c r="O5" i="40" s="1"/>
  <c r="N5" i="42"/>
  <c r="O5" i="42" s="1"/>
  <c r="D41" i="42"/>
  <c r="N5" i="43"/>
  <c r="O5" i="43" s="1"/>
  <c r="J42" i="43"/>
  <c r="J41" i="44"/>
  <c r="J42" i="45"/>
  <c r="H42" i="46"/>
  <c r="N20" i="46"/>
  <c r="O20" i="46" s="1"/>
  <c r="N5" i="44"/>
  <c r="O5" i="44" s="1"/>
  <c r="F41" i="44"/>
  <c r="D42" i="34"/>
  <c r="K44" i="33"/>
  <c r="N39" i="37"/>
  <c r="O39" i="37" s="1"/>
  <c r="E42" i="37"/>
  <c r="F44" i="41"/>
  <c r="N30" i="41"/>
  <c r="O30" i="41" s="1"/>
  <c r="N29" i="42"/>
  <c r="O29" i="42" s="1"/>
  <c r="N33" i="45"/>
  <c r="O33" i="45" s="1"/>
  <c r="D42" i="46"/>
  <c r="I43" i="47"/>
  <c r="O15" i="47"/>
  <c r="P15" i="47" s="1"/>
  <c r="N24" i="34"/>
  <c r="O24" i="34" s="1"/>
  <c r="M42" i="34"/>
  <c r="N33" i="39"/>
  <c r="O33" i="39" s="1"/>
  <c r="N27" i="41"/>
  <c r="O27" i="41" s="1"/>
  <c r="F42" i="34"/>
  <c r="N33" i="35"/>
  <c r="O33" i="35" s="1"/>
  <c r="N29" i="33"/>
  <c r="O29" i="33" s="1"/>
  <c r="N20" i="35"/>
  <c r="O20" i="35" s="1"/>
  <c r="G43" i="35"/>
  <c r="N26" i="38"/>
  <c r="O26" i="38" s="1"/>
  <c r="J43" i="38"/>
  <c r="N33" i="38"/>
  <c r="O33" i="38" s="1"/>
  <c r="I41" i="39"/>
  <c r="N41" i="39" s="1"/>
  <c r="O41" i="39" s="1"/>
  <c r="N15" i="40"/>
  <c r="O15" i="40" s="1"/>
  <c r="H44" i="41"/>
  <c r="D42" i="43"/>
  <c r="N25" i="45"/>
  <c r="O25" i="45" s="1"/>
  <c r="F42" i="46"/>
  <c r="H42" i="37"/>
  <c r="N15" i="37"/>
  <c r="O15" i="37" s="1"/>
  <c r="H43" i="38"/>
  <c r="I44" i="41"/>
  <c r="N34" i="41"/>
  <c r="O34" i="41" s="1"/>
  <c r="H41" i="42"/>
  <c r="F41" i="42"/>
  <c r="N39" i="43"/>
  <c r="O39" i="43" s="1"/>
  <c r="N39" i="44"/>
  <c r="O39" i="44" s="1"/>
  <c r="L42" i="46"/>
  <c r="D42" i="37"/>
  <c r="N33" i="37"/>
  <c r="O33" i="37" s="1"/>
  <c r="L41" i="42"/>
  <c r="H44" i="33"/>
  <c r="N38" i="34"/>
  <c r="O38" i="34" s="1"/>
  <c r="D42" i="36"/>
  <c r="N42" i="36" s="1"/>
  <c r="O42" i="36" s="1"/>
  <c r="N5" i="36"/>
  <c r="O5" i="36" s="1"/>
  <c r="F42" i="43"/>
  <c r="N39" i="45"/>
  <c r="O39" i="45" s="1"/>
  <c r="N42" i="37" l="1"/>
  <c r="O42" i="37" s="1"/>
  <c r="N41" i="44"/>
  <c r="O41" i="44" s="1"/>
  <c r="N42" i="46"/>
  <c r="O42" i="46" s="1"/>
  <c r="N43" i="38"/>
  <c r="O43" i="38" s="1"/>
  <c r="N44" i="41"/>
  <c r="O44" i="41" s="1"/>
  <c r="N44" i="33"/>
  <c r="O44" i="33" s="1"/>
  <c r="N41" i="42"/>
  <c r="O41" i="42" s="1"/>
  <c r="N42" i="43"/>
  <c r="O42" i="43" s="1"/>
  <c r="N42" i="34"/>
  <c r="O42" i="34" s="1"/>
  <c r="N41" i="40"/>
  <c r="O41" i="40" s="1"/>
</calcChain>
</file>

<file path=xl/sharedStrings.xml><?xml version="1.0" encoding="utf-8"?>
<sst xmlns="http://schemas.openxmlformats.org/spreadsheetml/2006/main" count="987" uniqueCount="111">
  <si>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</si>
  <si>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</si>
  <si>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</si>
  <si>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</si>
  <si>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</si>
  <si>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</si>
  <si>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</si>
  <si>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</si>
  <si>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</si>
  <si>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</si>
  <si>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</si>
  <si>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</si>
  <si>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</si>
  <si>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</si>
  <si>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</si>
  <si>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</si>
  <si>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</si>
  <si>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</si>
  <si>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</si>
  <si>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</si>
  <si>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</si>
  <si>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</si>
  <si>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</si>
  <si>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</si>
  <si>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</si>
  <si>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</si>
  <si>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</si>
  <si>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</si>
  <si>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</si>
  <si>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</si>
  <si>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</si>
  <si>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</si>
  <si>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</si>
  <si>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</si>
  <si>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</si>
  <si>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</si>
  <si>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</si>
  <si>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</si>
  <si>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</si>
  <si>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</si>
  <si>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Parking Facilities</t>
  </si>
  <si>
    <t>Other Transportation Systems / Services</t>
  </si>
  <si>
    <t>Economic Environment</t>
  </si>
  <si>
    <t>Industry Development</t>
  </si>
  <si>
    <t>Housing and Urban Development</t>
  </si>
  <si>
    <t>Other Economic Environment</t>
  </si>
  <si>
    <t>Culture / Recreation</t>
  </si>
  <si>
    <t>Parks and Recreation</t>
  </si>
  <si>
    <t>Cultural Services</t>
  </si>
  <si>
    <t>Special Events</t>
  </si>
  <si>
    <t>Special Recreation Facilities</t>
  </si>
  <si>
    <t>Charter Schools</t>
  </si>
  <si>
    <t>Other Culture / Recreation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</si>
  <si>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</si>
  <si>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</si>
  <si>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</si>
  <si>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</si>
  <si>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</si>
  <si>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Cape Coral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</si>
  <si>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</si>
  <si>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</si>
  <si>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</si>
  <si>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</si>
  <si>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</si>
  <si>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</si>
  <si>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</si>
  <si>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</si>
  <si>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</si>
  <si>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</si>
  <si>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Conservation and Resource Management</t>
  </si>
  <si>
    <t>Flood Control / Stormwater Management</t>
  </si>
  <si>
    <t>2008 Municipal Population:</t>
  </si>
  <si>
    <t>Local Fiscal Year Ended September 30, 2014</t>
  </si>
  <si>
    <t>Other General Government</t>
  </si>
  <si>
    <t>Water / Sewer Services</t>
  </si>
  <si>
    <t>Road / Street Facilities</t>
  </si>
  <si>
    <t>Other Transportation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</si>
  <si>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</si>
  <si>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</si>
  <si>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</si>
  <si>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</si>
  <si>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</si>
  <si>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</si>
  <si>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</si>
  <si>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</si>
  <si>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Emergency and Disaster Relief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</si>
  <si>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</si>
  <si>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</si>
  <si>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</si>
  <si>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</si>
  <si>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Other Non-Operating Disbursements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</si>
  <si>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</si>
  <si>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</si>
  <si>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</si>
  <si>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</si>
  <si>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</si>
  <si>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</si>
  <si>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Flood Control / Stormwater Control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</si>
  <si>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</si>
  <si>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</si>
  <si>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</si>
  <si>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</si>
  <si>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</si>
  <si>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</si>
  <si>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Non-Cash Transfers Out from General Fixed Asset Account Group</t>
  </si>
  <si>
    <t>2021 Municipal Population:</t>
  </si>
  <si>
    <t>Local Fiscal Year Ended September 30, 2022</t>
  </si>
  <si>
    <t>2022 Municipal Population:</t>
  </si>
  <si>
    <t>Local Fiscal Year Ended September 30, 2023</t>
  </si>
  <si>
    <t>Garbage / Solid Waste Control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</si>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</sst>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D199C-D1E6-45E9-AFA9-7AD043405096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101</v>
      </c>
      <c r="N4" s="98" t="s">
        <v>5</v>
      </c>
      <c r="O4" s="98" t="s">
        <v>102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129407621</v>
      </c>
      <c r="E5" s="103">
        <f>SUM(E6:E13)</f>
        <v>1826816</v>
      </c>
      <c r="F5" s="103">
        <f>SUM(F6:F13)</f>
        <v>24212849</v>
      </c>
      <c r="G5" s="103">
        <f>SUM(G6:G13)</f>
        <v>3875546</v>
      </c>
      <c r="H5" s="103">
        <f>SUM(H6:H13)</f>
        <v>0</v>
      </c>
      <c r="I5" s="103">
        <f>SUM(I6:I13)</f>
        <v>37117291</v>
      </c>
      <c r="J5" s="103">
        <f>SUM(J6:J13)</f>
        <v>62981352</v>
      </c>
      <c r="K5" s="103">
        <f>SUM(K6:K13)</f>
        <v>51849134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311270609</v>
      </c>
      <c r="P5" s="105">
        <f>(O5/P$42)</f>
        <v>1459.302155170393</v>
      </c>
      <c r="Q5" s="106"/>
    </row>
    <row r="6" spans="1:134">
      <c r="A6" s="108"/>
      <c r="B6" s="109">
        <v>511</v>
      </c>
      <c r="C6" s="110" t="s">
        <v>19</v>
      </c>
      <c r="D6" s="111">
        <v>1002663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1002663</v>
      </c>
      <c r="P6" s="112">
        <f>(O6/P$42)</f>
        <v>4.7006952616255901</v>
      </c>
      <c r="Q6" s="113"/>
    </row>
    <row r="7" spans="1:134">
      <c r="A7" s="108"/>
      <c r="B7" s="109">
        <v>512</v>
      </c>
      <c r="C7" s="110" t="s">
        <v>20</v>
      </c>
      <c r="D7" s="111">
        <v>4099333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4099333</v>
      </c>
      <c r="P7" s="112">
        <f>(O7/P$42)</f>
        <v>19.218536246899919</v>
      </c>
      <c r="Q7" s="113"/>
    </row>
    <row r="8" spans="1:134">
      <c r="A8" s="108"/>
      <c r="B8" s="109">
        <v>513</v>
      </c>
      <c r="C8" s="110" t="s">
        <v>21</v>
      </c>
      <c r="D8" s="111">
        <v>7169239</v>
      </c>
      <c r="E8" s="111">
        <v>0</v>
      </c>
      <c r="F8" s="111">
        <v>0</v>
      </c>
      <c r="G8" s="111">
        <v>0</v>
      </c>
      <c r="H8" s="111">
        <v>0</v>
      </c>
      <c r="I8" s="111">
        <v>3702754</v>
      </c>
      <c r="J8" s="111">
        <v>5778750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16650743</v>
      </c>
      <c r="P8" s="112">
        <f>(O8/P$42)</f>
        <v>78.062189113037448</v>
      </c>
      <c r="Q8" s="113"/>
    </row>
    <row r="9" spans="1:134">
      <c r="A9" s="108"/>
      <c r="B9" s="109">
        <v>514</v>
      </c>
      <c r="C9" s="110" t="s">
        <v>22</v>
      </c>
      <c r="D9" s="111">
        <v>1917882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1917882</v>
      </c>
      <c r="P9" s="112">
        <f>(O9/P$42)</f>
        <v>8.9914346393125211</v>
      </c>
      <c r="Q9" s="113"/>
    </row>
    <row r="10" spans="1:134">
      <c r="A10" s="108"/>
      <c r="B10" s="109">
        <v>516</v>
      </c>
      <c r="C10" s="110" t="s">
        <v>24</v>
      </c>
      <c r="D10" s="111">
        <v>9882911</v>
      </c>
      <c r="E10" s="111">
        <v>0</v>
      </c>
      <c r="F10" s="111">
        <v>0</v>
      </c>
      <c r="G10" s="111">
        <v>3220596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13103507</v>
      </c>
      <c r="P10" s="112">
        <f>(O10/P$42)</f>
        <v>61.431999849977259</v>
      </c>
      <c r="Q10" s="113"/>
    </row>
    <row r="11" spans="1:134">
      <c r="A11" s="108"/>
      <c r="B11" s="109">
        <v>517</v>
      </c>
      <c r="C11" s="110" t="s">
        <v>25</v>
      </c>
      <c r="D11" s="111">
        <v>0</v>
      </c>
      <c r="E11" s="111">
        <v>0</v>
      </c>
      <c r="F11" s="111">
        <v>24210851</v>
      </c>
      <c r="G11" s="111">
        <v>0</v>
      </c>
      <c r="H11" s="111">
        <v>0</v>
      </c>
      <c r="I11" s="111">
        <v>22875664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47086515</v>
      </c>
      <c r="P11" s="112">
        <f>(O11/P$42)</f>
        <v>220.75149671122028</v>
      </c>
      <c r="Q11" s="113"/>
    </row>
    <row r="12" spans="1:134">
      <c r="A12" s="108"/>
      <c r="B12" s="109">
        <v>518</v>
      </c>
      <c r="C12" s="110" t="s">
        <v>26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51849134</v>
      </c>
      <c r="L12" s="111">
        <v>0</v>
      </c>
      <c r="M12" s="111">
        <v>0</v>
      </c>
      <c r="N12" s="111">
        <v>0</v>
      </c>
      <c r="O12" s="111">
        <f t="shared" si="0"/>
        <v>51849134</v>
      </c>
      <c r="P12" s="112">
        <f>(O12/P$42)</f>
        <v>243.07965738557249</v>
      </c>
      <c r="Q12" s="113"/>
    </row>
    <row r="13" spans="1:134">
      <c r="A13" s="108"/>
      <c r="B13" s="109">
        <v>519</v>
      </c>
      <c r="C13" s="110" t="s">
        <v>27</v>
      </c>
      <c r="D13" s="111">
        <v>105335593</v>
      </c>
      <c r="E13" s="111">
        <v>1826816</v>
      </c>
      <c r="F13" s="111">
        <v>1998</v>
      </c>
      <c r="G13" s="111">
        <v>654950</v>
      </c>
      <c r="H13" s="111">
        <v>0</v>
      </c>
      <c r="I13" s="111">
        <v>10538873</v>
      </c>
      <c r="J13" s="111">
        <v>57202602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175560832</v>
      </c>
      <c r="P13" s="112">
        <f>(O13/P$42)</f>
        <v>823.06614596274744</v>
      </c>
      <c r="Q13" s="113"/>
    </row>
    <row r="14" spans="1:134" ht="15.75">
      <c r="A14" s="114" t="s">
        <v>28</v>
      </c>
      <c r="B14" s="115"/>
      <c r="C14" s="116"/>
      <c r="D14" s="117">
        <f>SUM(D15:D18)</f>
        <v>62839418</v>
      </c>
      <c r="E14" s="117">
        <f>SUM(E15:E18)</f>
        <v>66838355</v>
      </c>
      <c r="F14" s="117">
        <f>SUM(F15:F18)</f>
        <v>0</v>
      </c>
      <c r="G14" s="117">
        <f>SUM(G15:G18)</f>
        <v>4829053</v>
      </c>
      <c r="H14" s="117">
        <f>SUM(H15:H18)</f>
        <v>0</v>
      </c>
      <c r="I14" s="117">
        <f>SUM(I15:I18)</f>
        <v>189715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134696541</v>
      </c>
      <c r="P14" s="119">
        <f>(O14/P$42)</f>
        <v>631.48574549580167</v>
      </c>
      <c r="Q14" s="120"/>
    </row>
    <row r="15" spans="1:134">
      <c r="A15" s="108"/>
      <c r="B15" s="109">
        <v>521</v>
      </c>
      <c r="C15" s="110" t="s">
        <v>29</v>
      </c>
      <c r="D15" s="111">
        <v>62839418</v>
      </c>
      <c r="E15" s="111">
        <v>941764</v>
      </c>
      <c r="F15" s="111">
        <v>0</v>
      </c>
      <c r="G15" s="111">
        <v>1398329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65179511</v>
      </c>
      <c r="P15" s="112">
        <f>(O15/P$42)</f>
        <v>305.57527156459651</v>
      </c>
      <c r="Q15" s="113"/>
    </row>
    <row r="16" spans="1:134">
      <c r="A16" s="108"/>
      <c r="B16" s="109">
        <v>522</v>
      </c>
      <c r="C16" s="110" t="s">
        <v>30</v>
      </c>
      <c r="D16" s="111">
        <v>0</v>
      </c>
      <c r="E16" s="111">
        <v>52680410</v>
      </c>
      <c r="F16" s="111">
        <v>0</v>
      </c>
      <c r="G16" s="111">
        <v>3430724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56111134</v>
      </c>
      <c r="P16" s="112">
        <f>(O16/P$42)</f>
        <v>263.0608107791337</v>
      </c>
      <c r="Q16" s="113"/>
    </row>
    <row r="17" spans="1:17">
      <c r="A17" s="108"/>
      <c r="B17" s="109">
        <v>524</v>
      </c>
      <c r="C17" s="110" t="s">
        <v>31</v>
      </c>
      <c r="D17" s="111">
        <v>0</v>
      </c>
      <c r="E17" s="111">
        <v>13216181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13216181</v>
      </c>
      <c r="P17" s="112">
        <f>(O17/P$42)</f>
        <v>61.960239286266827</v>
      </c>
      <c r="Q17" s="113"/>
    </row>
    <row r="18" spans="1:17">
      <c r="A18" s="108"/>
      <c r="B18" s="109">
        <v>529</v>
      </c>
      <c r="C18" s="110" t="s">
        <v>32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189715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189715</v>
      </c>
      <c r="P18" s="112">
        <f>(O18/P$42)</f>
        <v>0.88942386580466104</v>
      </c>
      <c r="Q18" s="113"/>
    </row>
    <row r="19" spans="1:17" ht="15.75">
      <c r="A19" s="114" t="s">
        <v>33</v>
      </c>
      <c r="B19" s="115"/>
      <c r="C19" s="116"/>
      <c r="D19" s="117">
        <f>SUM(D20:D25)</f>
        <v>0</v>
      </c>
      <c r="E19" s="117">
        <f>SUM(E20:E25)</f>
        <v>24891606</v>
      </c>
      <c r="F19" s="117">
        <f>SUM(F20:F25)</f>
        <v>0</v>
      </c>
      <c r="G19" s="117">
        <f>SUM(G20:G25)</f>
        <v>0</v>
      </c>
      <c r="H19" s="117">
        <f>SUM(H20:H25)</f>
        <v>0</v>
      </c>
      <c r="I19" s="117">
        <f>SUM(I20:I25)</f>
        <v>114362198</v>
      </c>
      <c r="J19" s="117">
        <f>SUM(J20:J25)</f>
        <v>0</v>
      </c>
      <c r="K19" s="117">
        <f>SUM(K20:K25)</f>
        <v>0</v>
      </c>
      <c r="L19" s="117">
        <f>SUM(L20:L25)</f>
        <v>0</v>
      </c>
      <c r="M19" s="117">
        <f>SUM(M20:M25)</f>
        <v>0</v>
      </c>
      <c r="N19" s="117">
        <f>SUM(N20:N25)</f>
        <v>0</v>
      </c>
      <c r="O19" s="118">
        <f>SUM(D19:N19)</f>
        <v>139253804</v>
      </c>
      <c r="P19" s="119">
        <f>(O19/P$42)</f>
        <v>652.85115400302857</v>
      </c>
      <c r="Q19" s="120"/>
    </row>
    <row r="20" spans="1:17">
      <c r="A20" s="108"/>
      <c r="B20" s="109">
        <v>533</v>
      </c>
      <c r="C20" s="110" t="s">
        <v>34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10754873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7" si="2">SUM(D20:N20)</f>
        <v>10754873</v>
      </c>
      <c r="P20" s="112">
        <f>(O20/P$42)</f>
        <v>50.421109136853552</v>
      </c>
      <c r="Q20" s="113"/>
    </row>
    <row r="21" spans="1:17">
      <c r="A21" s="108"/>
      <c r="B21" s="109">
        <v>534</v>
      </c>
      <c r="C21" s="110" t="s">
        <v>109</v>
      </c>
      <c r="D21" s="111">
        <v>0</v>
      </c>
      <c r="E21" s="111">
        <v>21227020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21227020</v>
      </c>
      <c r="P21" s="112">
        <f>(O21/P$42)</f>
        <v>99.516739255793453</v>
      </c>
      <c r="Q21" s="113"/>
    </row>
    <row r="22" spans="1:17">
      <c r="A22" s="108"/>
      <c r="B22" s="109">
        <v>535</v>
      </c>
      <c r="C22" s="110" t="s">
        <v>35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13489452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13489452</v>
      </c>
      <c r="P22" s="112">
        <f>(O22/P$42)</f>
        <v>63.241391273364869</v>
      </c>
      <c r="Q22" s="113"/>
    </row>
    <row r="23" spans="1:17">
      <c r="A23" s="108"/>
      <c r="B23" s="109">
        <v>536</v>
      </c>
      <c r="C23" s="110" t="s">
        <v>36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72998456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72998456</v>
      </c>
      <c r="P23" s="112">
        <f>(O23/P$42)</f>
        <v>342.23213205751495</v>
      </c>
      <c r="Q23" s="113"/>
    </row>
    <row r="24" spans="1:17">
      <c r="A24" s="108"/>
      <c r="B24" s="109">
        <v>538</v>
      </c>
      <c r="C24" s="110" t="s">
        <v>70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17116439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17116439</v>
      </c>
      <c r="P24" s="112">
        <f>(O24/P$42)</f>
        <v>80.245470016549376</v>
      </c>
      <c r="Q24" s="113"/>
    </row>
    <row r="25" spans="1:17">
      <c r="A25" s="108"/>
      <c r="B25" s="109">
        <v>539</v>
      </c>
      <c r="C25" s="110" t="s">
        <v>37</v>
      </c>
      <c r="D25" s="111">
        <v>0</v>
      </c>
      <c r="E25" s="111">
        <v>3664586</v>
      </c>
      <c r="F25" s="111">
        <v>0</v>
      </c>
      <c r="G25" s="111">
        <v>0</v>
      </c>
      <c r="H25" s="111">
        <v>0</v>
      </c>
      <c r="I25" s="111">
        <v>2978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3667564</v>
      </c>
      <c r="P25" s="112">
        <f>(O25/P$42)</f>
        <v>17.194312262952355</v>
      </c>
      <c r="Q25" s="113"/>
    </row>
    <row r="26" spans="1:17" ht="15.75">
      <c r="A26" s="114" t="s">
        <v>38</v>
      </c>
      <c r="B26" s="115"/>
      <c r="C26" s="116"/>
      <c r="D26" s="117">
        <f>SUM(D27:D28)</f>
        <v>16180399</v>
      </c>
      <c r="E26" s="117">
        <f>SUM(E27:E28)</f>
        <v>1246997</v>
      </c>
      <c r="F26" s="117">
        <f>SUM(F27:F28)</f>
        <v>0</v>
      </c>
      <c r="G26" s="117">
        <f>SUM(G27:G28)</f>
        <v>8033691</v>
      </c>
      <c r="H26" s="117">
        <f>SUM(H27:H28)</f>
        <v>0</v>
      </c>
      <c r="I26" s="117">
        <f>SUM(I27:I28)</f>
        <v>0</v>
      </c>
      <c r="J26" s="117">
        <f>SUM(J27:J28)</f>
        <v>0</v>
      </c>
      <c r="K26" s="117">
        <f>SUM(K27:K28)</f>
        <v>0</v>
      </c>
      <c r="L26" s="117">
        <f>SUM(L27:L28)</f>
        <v>0</v>
      </c>
      <c r="M26" s="117">
        <f>SUM(M27:M28)</f>
        <v>0</v>
      </c>
      <c r="N26" s="117">
        <f>SUM(N27:N28)</f>
        <v>0</v>
      </c>
      <c r="O26" s="117">
        <f t="shared" si="2"/>
        <v>25461087</v>
      </c>
      <c r="P26" s="119">
        <f>(O26/P$42)</f>
        <v>119.36693686386843</v>
      </c>
      <c r="Q26" s="120"/>
    </row>
    <row r="27" spans="1:17">
      <c r="A27" s="108"/>
      <c r="B27" s="109">
        <v>541</v>
      </c>
      <c r="C27" s="110" t="s">
        <v>39</v>
      </c>
      <c r="D27" s="111">
        <v>16180399</v>
      </c>
      <c r="E27" s="111">
        <v>1234772</v>
      </c>
      <c r="F27" s="111">
        <v>0</v>
      </c>
      <c r="G27" s="111">
        <v>8033691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25448862</v>
      </c>
      <c r="P27" s="112">
        <f>(O27/P$42)</f>
        <v>119.30962348981018</v>
      </c>
      <c r="Q27" s="113"/>
    </row>
    <row r="28" spans="1:17">
      <c r="A28" s="108"/>
      <c r="B28" s="109">
        <v>545</v>
      </c>
      <c r="C28" s="110" t="s">
        <v>40</v>
      </c>
      <c r="D28" s="111">
        <v>0</v>
      </c>
      <c r="E28" s="111">
        <v>12225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12225</v>
      </c>
      <c r="P28" s="112">
        <f>(O28/P$42)</f>
        <v>5.7313374058255706E-2</v>
      </c>
      <c r="Q28" s="113"/>
    </row>
    <row r="29" spans="1:17" ht="15.75">
      <c r="A29" s="114" t="s">
        <v>42</v>
      </c>
      <c r="B29" s="115"/>
      <c r="C29" s="116"/>
      <c r="D29" s="117">
        <f>SUM(D30:D31)</f>
        <v>6648730</v>
      </c>
      <c r="E29" s="117">
        <f>SUM(E30:E31)</f>
        <v>3292553</v>
      </c>
      <c r="F29" s="117">
        <f>SUM(F30:F31)</f>
        <v>0</v>
      </c>
      <c r="G29" s="117">
        <f>SUM(G30:G31)</f>
        <v>158749</v>
      </c>
      <c r="H29" s="117">
        <f>SUM(H30:H31)</f>
        <v>0</v>
      </c>
      <c r="I29" s="117">
        <f>SUM(I30:I31)</f>
        <v>0</v>
      </c>
      <c r="J29" s="117">
        <f>SUM(J30:J31)</f>
        <v>0</v>
      </c>
      <c r="K29" s="117">
        <f>SUM(K30:K31)</f>
        <v>0</v>
      </c>
      <c r="L29" s="117">
        <f>SUM(L30:L31)</f>
        <v>0</v>
      </c>
      <c r="M29" s="117">
        <f>SUM(M30:M31)</f>
        <v>0</v>
      </c>
      <c r="N29" s="117">
        <f>SUM(N30:N31)</f>
        <v>0</v>
      </c>
      <c r="O29" s="117">
        <f t="shared" si="2"/>
        <v>10100032</v>
      </c>
      <c r="P29" s="119">
        <f>(O29/P$42)</f>
        <v>47.351076647554393</v>
      </c>
      <c r="Q29" s="120"/>
    </row>
    <row r="30" spans="1:17">
      <c r="A30" s="121"/>
      <c r="B30" s="122">
        <v>552</v>
      </c>
      <c r="C30" s="123" t="s">
        <v>43</v>
      </c>
      <c r="D30" s="111">
        <v>0</v>
      </c>
      <c r="E30" s="111">
        <v>729966</v>
      </c>
      <c r="F30" s="111">
        <v>0</v>
      </c>
      <c r="G30" s="111">
        <v>158749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888715</v>
      </c>
      <c r="P30" s="112">
        <f>(O30/P$42)</f>
        <v>4.1664830450865207</v>
      </c>
      <c r="Q30" s="113"/>
    </row>
    <row r="31" spans="1:17">
      <c r="A31" s="121"/>
      <c r="B31" s="122">
        <v>554</v>
      </c>
      <c r="C31" s="123" t="s">
        <v>44</v>
      </c>
      <c r="D31" s="111">
        <v>6648730</v>
      </c>
      <c r="E31" s="111">
        <v>2562587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9211317</v>
      </c>
      <c r="P31" s="112">
        <f>(O31/P$42)</f>
        <v>43.184593602467871</v>
      </c>
      <c r="Q31" s="113"/>
    </row>
    <row r="32" spans="1:17" ht="15.75">
      <c r="A32" s="114" t="s">
        <v>46</v>
      </c>
      <c r="B32" s="115"/>
      <c r="C32" s="116"/>
      <c r="D32" s="117">
        <f>SUM(D33:D37)</f>
        <v>22019496</v>
      </c>
      <c r="E32" s="117">
        <f>SUM(E33:E37)</f>
        <v>1627116</v>
      </c>
      <c r="F32" s="117">
        <f>SUM(F33:F37)</f>
        <v>0</v>
      </c>
      <c r="G32" s="117">
        <f>SUM(G33:G37)</f>
        <v>12568646</v>
      </c>
      <c r="H32" s="117">
        <f>SUM(H33:H37)</f>
        <v>0</v>
      </c>
      <c r="I32" s="117">
        <f>SUM(I33:I37)</f>
        <v>464026</v>
      </c>
      <c r="J32" s="117">
        <f>SUM(J33:J37)</f>
        <v>0</v>
      </c>
      <c r="K32" s="117">
        <f>SUM(K33:K37)</f>
        <v>0</v>
      </c>
      <c r="L32" s="117">
        <f>SUM(L33:L37)</f>
        <v>0</v>
      </c>
      <c r="M32" s="117">
        <f>SUM(M33:M37)</f>
        <v>0</v>
      </c>
      <c r="N32" s="117">
        <f>SUM(N33:N37)</f>
        <v>31975174</v>
      </c>
      <c r="O32" s="117">
        <f>SUM(D32:N32)</f>
        <v>68654458</v>
      </c>
      <c r="P32" s="119">
        <f>(O32/P$42)</f>
        <v>321.86655477470805</v>
      </c>
      <c r="Q32" s="113"/>
    </row>
    <row r="33" spans="1:120">
      <c r="A33" s="108"/>
      <c r="B33" s="109">
        <v>572</v>
      </c>
      <c r="C33" s="110" t="s">
        <v>47</v>
      </c>
      <c r="D33" s="111">
        <v>17362236</v>
      </c>
      <c r="E33" s="111">
        <v>1627116</v>
      </c>
      <c r="F33" s="111">
        <v>0</v>
      </c>
      <c r="G33" s="111">
        <v>12568646</v>
      </c>
      <c r="H33" s="111">
        <v>0</v>
      </c>
      <c r="I33" s="111">
        <v>464026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32022024</v>
      </c>
      <c r="P33" s="112">
        <f>(O33/P$42)</f>
        <v>150.12599097050648</v>
      </c>
      <c r="Q33" s="113"/>
    </row>
    <row r="34" spans="1:120">
      <c r="A34" s="108"/>
      <c r="B34" s="109">
        <v>574</v>
      </c>
      <c r="C34" s="110" t="s">
        <v>49</v>
      </c>
      <c r="D34" s="111">
        <v>972048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972048</v>
      </c>
      <c r="P34" s="112">
        <f>(O34/P$42)</f>
        <v>4.5571656954257129</v>
      </c>
      <c r="Q34" s="113"/>
    </row>
    <row r="35" spans="1:120">
      <c r="A35" s="108"/>
      <c r="B35" s="109">
        <v>575</v>
      </c>
      <c r="C35" s="110" t="s">
        <v>50</v>
      </c>
      <c r="D35" s="111">
        <v>2389125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2389125</v>
      </c>
      <c r="P35" s="112">
        <f>(O35/P$42)</f>
        <v>11.200721046783654</v>
      </c>
      <c r="Q35" s="113"/>
    </row>
    <row r="36" spans="1:120">
      <c r="A36" s="108"/>
      <c r="B36" s="109">
        <v>578</v>
      </c>
      <c r="C36" s="110" t="s">
        <v>51</v>
      </c>
      <c r="D36" s="111">
        <v>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31975174</v>
      </c>
      <c r="O36" s="111">
        <f t="shared" si="2"/>
        <v>31975174</v>
      </c>
      <c r="P36" s="112">
        <f>(O36/P$42)</f>
        <v>149.90634830591512</v>
      </c>
      <c r="Q36" s="113"/>
    </row>
    <row r="37" spans="1:120">
      <c r="A37" s="108"/>
      <c r="B37" s="109">
        <v>579</v>
      </c>
      <c r="C37" s="110" t="s">
        <v>52</v>
      </c>
      <c r="D37" s="111">
        <v>1296087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2"/>
        <v>1296087</v>
      </c>
      <c r="P37" s="112">
        <f>(O37/P$42)</f>
        <v>6.0763287560770927</v>
      </c>
      <c r="Q37" s="113"/>
    </row>
    <row r="38" spans="1:120" ht="15.75">
      <c r="A38" s="114" t="s">
        <v>56</v>
      </c>
      <c r="B38" s="115"/>
      <c r="C38" s="116"/>
      <c r="D38" s="117">
        <f>SUM(D39:D39)</f>
        <v>62621367</v>
      </c>
      <c r="E38" s="117">
        <f>SUM(E39:E39)</f>
        <v>48170399</v>
      </c>
      <c r="F38" s="117">
        <f>SUM(F39:F39)</f>
        <v>0</v>
      </c>
      <c r="G38" s="117">
        <f>SUM(G39:G39)</f>
        <v>2091569</v>
      </c>
      <c r="H38" s="117">
        <f>SUM(H39:H39)</f>
        <v>0</v>
      </c>
      <c r="I38" s="117">
        <f>SUM(I39:I39)</f>
        <v>1529278</v>
      </c>
      <c r="J38" s="117">
        <f>SUM(J39:J39)</f>
        <v>0</v>
      </c>
      <c r="K38" s="117">
        <f>SUM(K39:K39)</f>
        <v>0</v>
      </c>
      <c r="L38" s="117">
        <f>SUM(L39:L39)</f>
        <v>0</v>
      </c>
      <c r="M38" s="117">
        <f>SUM(M39:M39)</f>
        <v>0</v>
      </c>
      <c r="N38" s="117">
        <f>SUM(N39:N39)</f>
        <v>0</v>
      </c>
      <c r="O38" s="117">
        <f>SUM(D38:N38)</f>
        <v>114412613</v>
      </c>
      <c r="P38" s="119">
        <f>(O38/P$42)</f>
        <v>536.39042011054801</v>
      </c>
      <c r="Q38" s="113"/>
    </row>
    <row r="39" spans="1:120" ht="15.75" thickBot="1">
      <c r="A39" s="108"/>
      <c r="B39" s="109">
        <v>581</v>
      </c>
      <c r="C39" s="110" t="s">
        <v>103</v>
      </c>
      <c r="D39" s="111">
        <v>62621367</v>
      </c>
      <c r="E39" s="111">
        <v>48170399</v>
      </c>
      <c r="F39" s="111">
        <v>0</v>
      </c>
      <c r="G39" s="111">
        <v>2091569</v>
      </c>
      <c r="H39" s="111">
        <v>0</v>
      </c>
      <c r="I39" s="111">
        <v>1529278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>SUM(D39:N39)</f>
        <v>114412613</v>
      </c>
      <c r="P39" s="112">
        <f>(O39/P$42)</f>
        <v>536.39042011054801</v>
      </c>
      <c r="Q39" s="113"/>
    </row>
    <row r="40" spans="1:120" ht="16.5" thickBot="1">
      <c r="A40" s="124" t="s">
        <v>10</v>
      </c>
      <c r="B40" s="125"/>
      <c r="C40" s="126"/>
      <c r="D40" s="127">
        <f>SUM(D5,D14,D19,D26,D29,D32,D38)</f>
        <v>299717031</v>
      </c>
      <c r="E40" s="127">
        <f t="shared" ref="E40:N40" si="3">SUM(E5,E14,E19,E26,E29,E32,E38)</f>
        <v>147893842</v>
      </c>
      <c r="F40" s="127">
        <f t="shared" si="3"/>
        <v>24212849</v>
      </c>
      <c r="G40" s="127">
        <f t="shared" si="3"/>
        <v>31557254</v>
      </c>
      <c r="H40" s="127">
        <f t="shared" si="3"/>
        <v>0</v>
      </c>
      <c r="I40" s="127">
        <f t="shared" si="3"/>
        <v>153662508</v>
      </c>
      <c r="J40" s="127">
        <f t="shared" si="3"/>
        <v>62981352</v>
      </c>
      <c r="K40" s="127">
        <f t="shared" si="3"/>
        <v>51849134</v>
      </c>
      <c r="L40" s="127">
        <f t="shared" si="3"/>
        <v>0</v>
      </c>
      <c r="M40" s="127">
        <f t="shared" si="3"/>
        <v>0</v>
      </c>
      <c r="N40" s="127">
        <f t="shared" si="3"/>
        <v>31975174</v>
      </c>
      <c r="O40" s="127">
        <f>SUM(D40:N40)</f>
        <v>803849144</v>
      </c>
      <c r="P40" s="128">
        <f>(O40/P$42)</f>
        <v>3768.614043065902</v>
      </c>
      <c r="Q40" s="106"/>
      <c r="R40" s="129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</row>
    <row r="41" spans="1:120">
      <c r="A41" s="130"/>
      <c r="B41" s="13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3"/>
    </row>
    <row r="42" spans="1:120">
      <c r="A42" s="134"/>
      <c r="B42" s="135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9" t="s">
        <v>110</v>
      </c>
      <c r="N42" s="139"/>
      <c r="O42" s="139"/>
      <c r="P42" s="137">
        <v>213301</v>
      </c>
    </row>
    <row r="43" spans="1:120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43" t="s">
        <v>63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36068584</v>
      </c>
      <c r="E5" s="59">
        <f t="shared" ref="E5:M5" si="0">SUM(E6:E14)</f>
        <v>1079701</v>
      </c>
      <c r="F5" s="59">
        <f t="shared" si="0"/>
        <v>46365628</v>
      </c>
      <c r="G5" s="59">
        <f t="shared" si="0"/>
        <v>329089</v>
      </c>
      <c r="H5" s="59">
        <f t="shared" si="0"/>
        <v>0</v>
      </c>
      <c r="I5" s="59">
        <f t="shared" si="0"/>
        <v>44316836</v>
      </c>
      <c r="J5" s="59">
        <f t="shared" si="0"/>
        <v>13547916</v>
      </c>
      <c r="K5" s="59">
        <f t="shared" si="0"/>
        <v>26803784</v>
      </c>
      <c r="L5" s="59">
        <f t="shared" si="0"/>
        <v>0</v>
      </c>
      <c r="M5" s="59">
        <f t="shared" si="0"/>
        <v>0</v>
      </c>
      <c r="N5" s="60">
        <f>SUM(D5:M5)</f>
        <v>168511538</v>
      </c>
      <c r="O5" s="61">
        <f t="shared" ref="O5:O41" si="1">(N5/O$43)</f>
        <v>1030.0279219310632</v>
      </c>
      <c r="P5" s="62"/>
    </row>
    <row r="6" spans="1:133">
      <c r="A6" s="64"/>
      <c r="B6" s="65">
        <v>511</v>
      </c>
      <c r="C6" s="66" t="s">
        <v>19</v>
      </c>
      <c r="D6" s="67">
        <v>438617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438617</v>
      </c>
      <c r="O6" s="68">
        <f t="shared" si="1"/>
        <v>2.6810493951674523</v>
      </c>
      <c r="P6" s="69"/>
    </row>
    <row r="7" spans="1:133">
      <c r="A7" s="64"/>
      <c r="B7" s="65">
        <v>512</v>
      </c>
      <c r="C7" s="66" t="s">
        <v>20</v>
      </c>
      <c r="D7" s="67">
        <v>1660589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1660589</v>
      </c>
      <c r="O7" s="68">
        <f t="shared" si="1"/>
        <v>10.150361554777231</v>
      </c>
      <c r="P7" s="69"/>
    </row>
    <row r="8" spans="1:133">
      <c r="A8" s="64"/>
      <c r="B8" s="65">
        <v>513</v>
      </c>
      <c r="C8" s="66" t="s">
        <v>21</v>
      </c>
      <c r="D8" s="67">
        <v>4009507</v>
      </c>
      <c r="E8" s="67">
        <v>92234</v>
      </c>
      <c r="F8" s="67">
        <v>0</v>
      </c>
      <c r="G8" s="67">
        <v>0</v>
      </c>
      <c r="H8" s="67">
        <v>0</v>
      </c>
      <c r="I8" s="67">
        <v>15143634</v>
      </c>
      <c r="J8" s="67">
        <v>5779923</v>
      </c>
      <c r="K8" s="67">
        <v>0</v>
      </c>
      <c r="L8" s="67">
        <v>0</v>
      </c>
      <c r="M8" s="67">
        <v>0</v>
      </c>
      <c r="N8" s="67">
        <f t="shared" si="2"/>
        <v>25025298</v>
      </c>
      <c r="O8" s="68">
        <f t="shared" si="1"/>
        <v>152.96730420112593</v>
      </c>
      <c r="P8" s="69"/>
    </row>
    <row r="9" spans="1:133">
      <c r="A9" s="64"/>
      <c r="B9" s="65">
        <v>514</v>
      </c>
      <c r="C9" s="66" t="s">
        <v>22</v>
      </c>
      <c r="D9" s="67">
        <v>956467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956467</v>
      </c>
      <c r="O9" s="68">
        <f t="shared" si="1"/>
        <v>5.8464110416322841</v>
      </c>
      <c r="P9" s="69"/>
    </row>
    <row r="10" spans="1:133">
      <c r="A10" s="64"/>
      <c r="B10" s="65">
        <v>515</v>
      </c>
      <c r="C10" s="66" t="s">
        <v>23</v>
      </c>
      <c r="D10" s="67">
        <v>0</v>
      </c>
      <c r="E10" s="67">
        <v>938907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938907</v>
      </c>
      <c r="O10" s="68">
        <f t="shared" si="1"/>
        <v>5.7390754222214069</v>
      </c>
      <c r="P10" s="69"/>
    </row>
    <row r="11" spans="1:133">
      <c r="A11" s="64"/>
      <c r="B11" s="65">
        <v>516</v>
      </c>
      <c r="C11" s="66" t="s">
        <v>24</v>
      </c>
      <c r="D11" s="67">
        <v>3756165</v>
      </c>
      <c r="E11" s="67">
        <v>0</v>
      </c>
      <c r="F11" s="67">
        <v>0</v>
      </c>
      <c r="G11" s="67">
        <v>94780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3850945</v>
      </c>
      <c r="O11" s="68">
        <f t="shared" si="1"/>
        <v>23.538927499556845</v>
      </c>
      <c r="P11" s="69"/>
    </row>
    <row r="12" spans="1:133">
      <c r="A12" s="64"/>
      <c r="B12" s="65">
        <v>517</v>
      </c>
      <c r="C12" s="66" t="s">
        <v>25</v>
      </c>
      <c r="D12" s="67">
        <v>0</v>
      </c>
      <c r="E12" s="67">
        <v>0</v>
      </c>
      <c r="F12" s="67">
        <v>46365628</v>
      </c>
      <c r="G12" s="67">
        <v>0</v>
      </c>
      <c r="H12" s="67">
        <v>0</v>
      </c>
      <c r="I12" s="67">
        <v>21778625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68144253</v>
      </c>
      <c r="O12" s="68">
        <f t="shared" si="1"/>
        <v>416.53220985458347</v>
      </c>
      <c r="P12" s="69"/>
    </row>
    <row r="13" spans="1:133">
      <c r="A13" s="64"/>
      <c r="B13" s="65">
        <v>518</v>
      </c>
      <c r="C13" s="66" t="s">
        <v>26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26803784</v>
      </c>
      <c r="L13" s="67">
        <v>0</v>
      </c>
      <c r="M13" s="67">
        <v>0</v>
      </c>
      <c r="N13" s="67">
        <f t="shared" si="2"/>
        <v>26803784</v>
      </c>
      <c r="O13" s="68">
        <f t="shared" si="1"/>
        <v>163.83831197012208</v>
      </c>
      <c r="P13" s="69"/>
    </row>
    <row r="14" spans="1:133">
      <c r="A14" s="64"/>
      <c r="B14" s="65">
        <v>519</v>
      </c>
      <c r="C14" s="66" t="s">
        <v>73</v>
      </c>
      <c r="D14" s="67">
        <v>25247239</v>
      </c>
      <c r="E14" s="67">
        <v>48560</v>
      </c>
      <c r="F14" s="67">
        <v>0</v>
      </c>
      <c r="G14" s="67">
        <v>234309</v>
      </c>
      <c r="H14" s="67">
        <v>0</v>
      </c>
      <c r="I14" s="67">
        <v>7394577</v>
      </c>
      <c r="J14" s="67">
        <v>7767993</v>
      </c>
      <c r="K14" s="67">
        <v>0</v>
      </c>
      <c r="L14" s="67">
        <v>0</v>
      </c>
      <c r="M14" s="67">
        <v>0</v>
      </c>
      <c r="N14" s="67">
        <f t="shared" si="2"/>
        <v>40692678</v>
      </c>
      <c r="O14" s="68">
        <f t="shared" si="1"/>
        <v>248.73427099187649</v>
      </c>
      <c r="P14" s="69"/>
    </row>
    <row r="15" spans="1:133" ht="15.75">
      <c r="A15" s="70" t="s">
        <v>28</v>
      </c>
      <c r="B15" s="71"/>
      <c r="C15" s="72"/>
      <c r="D15" s="73">
        <f t="shared" ref="D15:M15" si="3">SUM(D16:D19)</f>
        <v>57715311</v>
      </c>
      <c r="E15" s="73">
        <f t="shared" si="3"/>
        <v>3119331</v>
      </c>
      <c r="F15" s="73">
        <f t="shared" si="3"/>
        <v>0</v>
      </c>
      <c r="G15" s="73">
        <f t="shared" si="3"/>
        <v>5931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3">
        <f t="shared" si="3"/>
        <v>0</v>
      </c>
      <c r="M15" s="73">
        <f t="shared" si="3"/>
        <v>0</v>
      </c>
      <c r="N15" s="74">
        <f t="shared" ref="N15:N24" si="4">SUM(D15:M15)</f>
        <v>60840573</v>
      </c>
      <c r="O15" s="75">
        <f t="shared" si="1"/>
        <v>371.88841618836301</v>
      </c>
      <c r="P15" s="76"/>
    </row>
    <row r="16" spans="1:133">
      <c r="A16" s="64"/>
      <c r="B16" s="65">
        <v>521</v>
      </c>
      <c r="C16" s="66" t="s">
        <v>29</v>
      </c>
      <c r="D16" s="67">
        <v>29609417</v>
      </c>
      <c r="E16" s="67">
        <v>201155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29810572</v>
      </c>
      <c r="O16" s="68">
        <f t="shared" si="1"/>
        <v>182.21732406677302</v>
      </c>
      <c r="P16" s="69"/>
    </row>
    <row r="17" spans="1:16">
      <c r="A17" s="64"/>
      <c r="B17" s="65">
        <v>522</v>
      </c>
      <c r="C17" s="66" t="s">
        <v>30</v>
      </c>
      <c r="D17" s="67">
        <v>24867209</v>
      </c>
      <c r="E17" s="67">
        <v>228467</v>
      </c>
      <c r="F17" s="67">
        <v>0</v>
      </c>
      <c r="G17" s="67">
        <v>5931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25101607</v>
      </c>
      <c r="O17" s="68">
        <f t="shared" si="1"/>
        <v>153.43374348253963</v>
      </c>
      <c r="P17" s="69"/>
    </row>
    <row r="18" spans="1:16">
      <c r="A18" s="64"/>
      <c r="B18" s="65">
        <v>524</v>
      </c>
      <c r="C18" s="66" t="s">
        <v>31</v>
      </c>
      <c r="D18" s="67">
        <v>0</v>
      </c>
      <c r="E18" s="67">
        <v>2689709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2689709</v>
      </c>
      <c r="O18" s="68">
        <f t="shared" si="1"/>
        <v>16.440864552961816</v>
      </c>
      <c r="P18" s="69"/>
    </row>
    <row r="19" spans="1:16">
      <c r="A19" s="64"/>
      <c r="B19" s="65">
        <v>529</v>
      </c>
      <c r="C19" s="66" t="s">
        <v>32</v>
      </c>
      <c r="D19" s="67">
        <v>3238685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3238685</v>
      </c>
      <c r="O19" s="68">
        <f t="shared" si="1"/>
        <v>19.796484086088547</v>
      </c>
      <c r="P19" s="69"/>
    </row>
    <row r="20" spans="1:16" ht="15.75">
      <c r="A20" s="70" t="s">
        <v>33</v>
      </c>
      <c r="B20" s="71"/>
      <c r="C20" s="72"/>
      <c r="D20" s="73">
        <f t="shared" ref="D20:M20" si="5">SUM(D21:D24)</f>
        <v>273391</v>
      </c>
      <c r="E20" s="73">
        <f t="shared" si="5"/>
        <v>3006458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55253574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58533423</v>
      </c>
      <c r="O20" s="75">
        <f t="shared" si="1"/>
        <v>357.78594612436507</v>
      </c>
      <c r="P20" s="76"/>
    </row>
    <row r="21" spans="1:16">
      <c r="A21" s="64"/>
      <c r="B21" s="65">
        <v>533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6586833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6586833</v>
      </c>
      <c r="O21" s="68">
        <f t="shared" si="1"/>
        <v>40.262061504043423</v>
      </c>
      <c r="P21" s="69"/>
    </row>
    <row r="22" spans="1:16">
      <c r="A22" s="64"/>
      <c r="B22" s="65">
        <v>535</v>
      </c>
      <c r="C22" s="66" t="s">
        <v>35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12711725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12711725</v>
      </c>
      <c r="O22" s="68">
        <f t="shared" si="1"/>
        <v>77.700505504312375</v>
      </c>
      <c r="P22" s="69"/>
    </row>
    <row r="23" spans="1:16">
      <c r="A23" s="64"/>
      <c r="B23" s="65">
        <v>536</v>
      </c>
      <c r="C23" s="66" t="s">
        <v>74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35621342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35621342</v>
      </c>
      <c r="O23" s="68">
        <f t="shared" si="1"/>
        <v>217.73569520596092</v>
      </c>
      <c r="P23" s="69"/>
    </row>
    <row r="24" spans="1:16">
      <c r="A24" s="64"/>
      <c r="B24" s="65">
        <v>539</v>
      </c>
      <c r="C24" s="66" t="s">
        <v>37</v>
      </c>
      <c r="D24" s="67">
        <v>273391</v>
      </c>
      <c r="E24" s="67">
        <v>3006458</v>
      </c>
      <c r="F24" s="67">
        <v>0</v>
      </c>
      <c r="G24" s="67">
        <v>0</v>
      </c>
      <c r="H24" s="67">
        <v>0</v>
      </c>
      <c r="I24" s="67">
        <v>333674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3613523</v>
      </c>
      <c r="O24" s="68">
        <f t="shared" si="1"/>
        <v>22.087683910048352</v>
      </c>
      <c r="P24" s="69"/>
    </row>
    <row r="25" spans="1:16" ht="15.75">
      <c r="A25" s="70" t="s">
        <v>38</v>
      </c>
      <c r="B25" s="71"/>
      <c r="C25" s="72"/>
      <c r="D25" s="73">
        <f t="shared" ref="D25:M25" si="6">SUM(D26:D28)</f>
        <v>8629651</v>
      </c>
      <c r="E25" s="73">
        <f t="shared" si="6"/>
        <v>43706</v>
      </c>
      <c r="F25" s="73">
        <f t="shared" si="6"/>
        <v>0</v>
      </c>
      <c r="G25" s="73">
        <f t="shared" si="6"/>
        <v>5883479</v>
      </c>
      <c r="H25" s="73">
        <f t="shared" si="6"/>
        <v>0</v>
      </c>
      <c r="I25" s="73">
        <f t="shared" si="6"/>
        <v>12832174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ref="N25:N32" si="7">SUM(D25:M25)</f>
        <v>27389010</v>
      </c>
      <c r="O25" s="75">
        <f t="shared" si="1"/>
        <v>167.41550987475475</v>
      </c>
      <c r="P25" s="76"/>
    </row>
    <row r="26" spans="1:16">
      <c r="A26" s="64"/>
      <c r="B26" s="65">
        <v>541</v>
      </c>
      <c r="C26" s="66" t="s">
        <v>75</v>
      </c>
      <c r="D26" s="67">
        <v>8629651</v>
      </c>
      <c r="E26" s="67">
        <v>8200</v>
      </c>
      <c r="F26" s="67">
        <v>0</v>
      </c>
      <c r="G26" s="67">
        <v>5883479</v>
      </c>
      <c r="H26" s="67">
        <v>0</v>
      </c>
      <c r="I26" s="67">
        <v>4063660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18584990</v>
      </c>
      <c r="O26" s="68">
        <f t="shared" si="1"/>
        <v>113.6008777559765</v>
      </c>
      <c r="P26" s="69"/>
    </row>
    <row r="27" spans="1:16">
      <c r="A27" s="64"/>
      <c r="B27" s="65">
        <v>545</v>
      </c>
      <c r="C27" s="66" t="s">
        <v>40</v>
      </c>
      <c r="D27" s="67">
        <v>0</v>
      </c>
      <c r="E27" s="67">
        <v>35506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35506</v>
      </c>
      <c r="O27" s="68">
        <f t="shared" si="1"/>
        <v>0.21703066644661642</v>
      </c>
      <c r="P27" s="69"/>
    </row>
    <row r="28" spans="1:16">
      <c r="A28" s="64"/>
      <c r="B28" s="65">
        <v>549</v>
      </c>
      <c r="C28" s="66" t="s">
        <v>76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8768514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8768514</v>
      </c>
      <c r="O28" s="68">
        <f t="shared" si="1"/>
        <v>53.597601452331617</v>
      </c>
      <c r="P28" s="69"/>
    </row>
    <row r="29" spans="1:16" ht="15.75">
      <c r="A29" s="70" t="s">
        <v>42</v>
      </c>
      <c r="B29" s="71"/>
      <c r="C29" s="72"/>
      <c r="D29" s="73">
        <f t="shared" ref="D29:M29" si="8">SUM(D30:D32)</f>
        <v>457552</v>
      </c>
      <c r="E29" s="73">
        <f t="shared" si="8"/>
        <v>1547317</v>
      </c>
      <c r="F29" s="73">
        <f t="shared" si="8"/>
        <v>0</v>
      </c>
      <c r="G29" s="73">
        <f t="shared" si="8"/>
        <v>0</v>
      </c>
      <c r="H29" s="73">
        <f t="shared" si="8"/>
        <v>0</v>
      </c>
      <c r="I29" s="73">
        <f t="shared" si="8"/>
        <v>0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7"/>
        <v>2004869</v>
      </c>
      <c r="O29" s="75">
        <f t="shared" si="1"/>
        <v>12.254775395937628</v>
      </c>
      <c r="P29" s="76"/>
    </row>
    <row r="30" spans="1:16">
      <c r="A30" s="64"/>
      <c r="B30" s="65">
        <v>552</v>
      </c>
      <c r="C30" s="66" t="s">
        <v>43</v>
      </c>
      <c r="D30" s="67">
        <v>0</v>
      </c>
      <c r="E30" s="67">
        <v>199558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199558</v>
      </c>
      <c r="O30" s="68">
        <f t="shared" si="1"/>
        <v>1.2197996320270907</v>
      </c>
      <c r="P30" s="69"/>
    </row>
    <row r="31" spans="1:16">
      <c r="A31" s="64"/>
      <c r="B31" s="65">
        <v>554</v>
      </c>
      <c r="C31" s="66" t="s">
        <v>44</v>
      </c>
      <c r="D31" s="67">
        <v>0</v>
      </c>
      <c r="E31" s="67">
        <v>1347759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1347759</v>
      </c>
      <c r="O31" s="68">
        <f t="shared" si="1"/>
        <v>8.2381860524819839</v>
      </c>
      <c r="P31" s="69"/>
    </row>
    <row r="32" spans="1:16">
      <c r="A32" s="64"/>
      <c r="B32" s="65">
        <v>559</v>
      </c>
      <c r="C32" s="66" t="s">
        <v>45</v>
      </c>
      <c r="D32" s="67">
        <v>457552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7"/>
        <v>457552</v>
      </c>
      <c r="O32" s="68">
        <f t="shared" si="1"/>
        <v>2.7967897114285538</v>
      </c>
      <c r="P32" s="69"/>
    </row>
    <row r="33" spans="1:119" ht="15.75">
      <c r="A33" s="70" t="s">
        <v>46</v>
      </c>
      <c r="B33" s="71"/>
      <c r="C33" s="72"/>
      <c r="D33" s="73">
        <f t="shared" ref="D33:M33" si="9">SUM(D34:D38)</f>
        <v>5308502</v>
      </c>
      <c r="E33" s="73">
        <f t="shared" si="9"/>
        <v>8528288</v>
      </c>
      <c r="F33" s="73">
        <f t="shared" si="9"/>
        <v>0</v>
      </c>
      <c r="G33" s="73">
        <f t="shared" si="9"/>
        <v>125915</v>
      </c>
      <c r="H33" s="73">
        <f t="shared" si="9"/>
        <v>0</v>
      </c>
      <c r="I33" s="73">
        <f t="shared" si="9"/>
        <v>3699924</v>
      </c>
      <c r="J33" s="73">
        <f t="shared" si="9"/>
        <v>0</v>
      </c>
      <c r="K33" s="73">
        <f t="shared" si="9"/>
        <v>0</v>
      </c>
      <c r="L33" s="73">
        <f t="shared" si="9"/>
        <v>0</v>
      </c>
      <c r="M33" s="73">
        <f t="shared" si="9"/>
        <v>23069607</v>
      </c>
      <c r="N33" s="73">
        <f t="shared" ref="N33:N41" si="10">SUM(D33:M33)</f>
        <v>40732236</v>
      </c>
      <c r="O33" s="75">
        <f t="shared" si="1"/>
        <v>248.97606953587737</v>
      </c>
      <c r="P33" s="69"/>
    </row>
    <row r="34" spans="1:119">
      <c r="A34" s="64"/>
      <c r="B34" s="65">
        <v>572</v>
      </c>
      <c r="C34" s="66" t="s">
        <v>77</v>
      </c>
      <c r="D34" s="67">
        <v>5308502</v>
      </c>
      <c r="E34" s="67">
        <v>6021011</v>
      </c>
      <c r="F34" s="67">
        <v>0</v>
      </c>
      <c r="G34" s="67">
        <v>125915</v>
      </c>
      <c r="H34" s="67">
        <v>0</v>
      </c>
      <c r="I34" s="67">
        <v>3699924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15155352</v>
      </c>
      <c r="O34" s="68">
        <f t="shared" si="1"/>
        <v>92.637192158876275</v>
      </c>
      <c r="P34" s="69"/>
    </row>
    <row r="35" spans="1:119">
      <c r="A35" s="64"/>
      <c r="B35" s="65">
        <v>574</v>
      </c>
      <c r="C35" s="66" t="s">
        <v>49</v>
      </c>
      <c r="D35" s="67">
        <v>0</v>
      </c>
      <c r="E35" s="67">
        <v>667453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667453</v>
      </c>
      <c r="O35" s="68">
        <f t="shared" si="1"/>
        <v>4.0798110012897393</v>
      </c>
      <c r="P35" s="69"/>
    </row>
    <row r="36" spans="1:119">
      <c r="A36" s="64"/>
      <c r="B36" s="65">
        <v>575</v>
      </c>
      <c r="C36" s="66" t="s">
        <v>78</v>
      </c>
      <c r="D36" s="67">
        <v>0</v>
      </c>
      <c r="E36" s="67">
        <v>601618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601618</v>
      </c>
      <c r="O36" s="68">
        <f t="shared" si="1"/>
        <v>3.6773941161009542</v>
      </c>
      <c r="P36" s="69"/>
    </row>
    <row r="37" spans="1:119">
      <c r="A37" s="64"/>
      <c r="B37" s="65">
        <v>578</v>
      </c>
      <c r="C37" s="66" t="s">
        <v>51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23069607</v>
      </c>
      <c r="N37" s="67">
        <f t="shared" si="10"/>
        <v>23069607</v>
      </c>
      <c r="O37" s="68">
        <f t="shared" si="1"/>
        <v>141.01312966460677</v>
      </c>
      <c r="P37" s="69"/>
    </row>
    <row r="38" spans="1:119">
      <c r="A38" s="64"/>
      <c r="B38" s="65">
        <v>579</v>
      </c>
      <c r="C38" s="66" t="s">
        <v>52</v>
      </c>
      <c r="D38" s="67">
        <v>0</v>
      </c>
      <c r="E38" s="67">
        <v>1238206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f t="shared" si="10"/>
        <v>1238206</v>
      </c>
      <c r="O38" s="68">
        <f t="shared" si="1"/>
        <v>7.5685425950036374</v>
      </c>
      <c r="P38" s="69"/>
    </row>
    <row r="39" spans="1:119" ht="15.75">
      <c r="A39" s="70" t="s">
        <v>79</v>
      </c>
      <c r="B39" s="71"/>
      <c r="C39" s="72"/>
      <c r="D39" s="73">
        <f t="shared" ref="D39:M39" si="11">SUM(D40:D40)</f>
        <v>14855978</v>
      </c>
      <c r="E39" s="73">
        <f t="shared" si="11"/>
        <v>12074399</v>
      </c>
      <c r="F39" s="73">
        <f t="shared" si="11"/>
        <v>0</v>
      </c>
      <c r="G39" s="73">
        <f t="shared" si="11"/>
        <v>329011</v>
      </c>
      <c r="H39" s="73">
        <f t="shared" si="11"/>
        <v>0</v>
      </c>
      <c r="I39" s="73">
        <f t="shared" si="11"/>
        <v>118322</v>
      </c>
      <c r="J39" s="73">
        <f t="shared" si="11"/>
        <v>10000</v>
      </c>
      <c r="K39" s="73">
        <f t="shared" si="11"/>
        <v>0</v>
      </c>
      <c r="L39" s="73">
        <f t="shared" si="11"/>
        <v>0</v>
      </c>
      <c r="M39" s="73">
        <f t="shared" si="11"/>
        <v>0</v>
      </c>
      <c r="N39" s="73">
        <f t="shared" si="10"/>
        <v>27387710</v>
      </c>
      <c r="O39" s="75">
        <f t="shared" si="1"/>
        <v>167.40756361591451</v>
      </c>
      <c r="P39" s="69"/>
    </row>
    <row r="40" spans="1:119" ht="15.75" thickBot="1">
      <c r="A40" s="64"/>
      <c r="B40" s="65">
        <v>581</v>
      </c>
      <c r="C40" s="66" t="s">
        <v>80</v>
      </c>
      <c r="D40" s="67">
        <v>14855978</v>
      </c>
      <c r="E40" s="67">
        <v>12074399</v>
      </c>
      <c r="F40" s="67">
        <v>0</v>
      </c>
      <c r="G40" s="67">
        <v>329011</v>
      </c>
      <c r="H40" s="67">
        <v>0</v>
      </c>
      <c r="I40" s="67">
        <v>118322</v>
      </c>
      <c r="J40" s="67">
        <v>10000</v>
      </c>
      <c r="K40" s="67">
        <v>0</v>
      </c>
      <c r="L40" s="67">
        <v>0</v>
      </c>
      <c r="M40" s="67">
        <v>0</v>
      </c>
      <c r="N40" s="67">
        <f t="shared" si="10"/>
        <v>27387710</v>
      </c>
      <c r="O40" s="68">
        <f t="shared" si="1"/>
        <v>167.40756361591451</v>
      </c>
      <c r="P40" s="69"/>
    </row>
    <row r="41" spans="1:119" ht="16.5" thickBot="1">
      <c r="A41" s="77" t="s">
        <v>10</v>
      </c>
      <c r="B41" s="78"/>
      <c r="C41" s="79"/>
      <c r="D41" s="80">
        <f>SUM(D5,D15,D20,D25,D29,D33,D39)</f>
        <v>123308969</v>
      </c>
      <c r="E41" s="80">
        <f t="shared" ref="E41:M41" si="12">SUM(E5,E15,E20,E25,E29,E33,E39)</f>
        <v>29399200</v>
      </c>
      <c r="F41" s="80">
        <f t="shared" si="12"/>
        <v>46365628</v>
      </c>
      <c r="G41" s="80">
        <f t="shared" si="12"/>
        <v>6673425</v>
      </c>
      <c r="H41" s="80">
        <f t="shared" si="12"/>
        <v>0</v>
      </c>
      <c r="I41" s="80">
        <f t="shared" si="12"/>
        <v>116220830</v>
      </c>
      <c r="J41" s="80">
        <f t="shared" si="12"/>
        <v>13557916</v>
      </c>
      <c r="K41" s="80">
        <f t="shared" si="12"/>
        <v>26803784</v>
      </c>
      <c r="L41" s="80">
        <f t="shared" si="12"/>
        <v>0</v>
      </c>
      <c r="M41" s="80">
        <f t="shared" si="12"/>
        <v>23069607</v>
      </c>
      <c r="N41" s="80">
        <f t="shared" si="10"/>
        <v>385399359</v>
      </c>
      <c r="O41" s="81">
        <f t="shared" si="1"/>
        <v>2355.7562026662754</v>
      </c>
      <c r="P41" s="62"/>
      <c r="Q41" s="82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</row>
    <row r="42" spans="1:119">
      <c r="A42" s="84"/>
      <c r="B42" s="85"/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7"/>
    </row>
    <row r="43" spans="1:119">
      <c r="A43" s="88"/>
      <c r="B43" s="89"/>
      <c r="C43" s="89"/>
      <c r="D43" s="90"/>
      <c r="E43" s="90"/>
      <c r="F43" s="90"/>
      <c r="G43" s="90"/>
      <c r="H43" s="90"/>
      <c r="I43" s="90"/>
      <c r="J43" s="90"/>
      <c r="K43" s="90"/>
      <c r="L43" s="177" t="s">
        <v>81</v>
      </c>
      <c r="M43" s="177"/>
      <c r="N43" s="177"/>
      <c r="O43" s="91">
        <v>163599</v>
      </c>
    </row>
    <row r="44" spans="1:119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0"/>
    </row>
    <row r="45" spans="1:119" ht="15.75" customHeight="1" thickBot="1">
      <c r="A45" s="181" t="s">
        <v>63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25470516</v>
      </c>
      <c r="E5" s="26">
        <f t="shared" ref="E5:M5" si="0">SUM(E6:E14)</f>
        <v>947733</v>
      </c>
      <c r="F5" s="26">
        <f t="shared" si="0"/>
        <v>19684707</v>
      </c>
      <c r="G5" s="26">
        <f t="shared" si="0"/>
        <v>438584</v>
      </c>
      <c r="H5" s="26">
        <f t="shared" si="0"/>
        <v>0</v>
      </c>
      <c r="I5" s="26">
        <f t="shared" si="0"/>
        <v>61477269</v>
      </c>
      <c r="J5" s="26">
        <f t="shared" si="0"/>
        <v>12429644</v>
      </c>
      <c r="K5" s="26">
        <f t="shared" si="0"/>
        <v>25942826</v>
      </c>
      <c r="L5" s="26">
        <f t="shared" si="0"/>
        <v>0</v>
      </c>
      <c r="M5" s="26">
        <f t="shared" si="0"/>
        <v>0</v>
      </c>
      <c r="N5" s="27">
        <f>SUM(D5:M5)</f>
        <v>146391279</v>
      </c>
      <c r="O5" s="32">
        <f t="shared" ref="O5:O42" si="1">(N5/O$44)</f>
        <v>908.87308544785151</v>
      </c>
      <c r="P5" s="6"/>
    </row>
    <row r="6" spans="1:133">
      <c r="A6" s="12"/>
      <c r="B6" s="44">
        <v>511</v>
      </c>
      <c r="C6" s="20" t="s">
        <v>19</v>
      </c>
      <c r="D6" s="46">
        <v>412275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412275</v>
      </c>
      <c r="O6" s="47">
        <f t="shared" si="1"/>
        <v>2.5596173068684851</v>
      </c>
      <c r="P6" s="9"/>
    </row>
    <row r="7" spans="1:133">
      <c r="A7" s="12"/>
      <c r="B7" s="44">
        <v>512</v>
      </c>
      <c r="C7" s="20" t="s">
        <v>20</v>
      </c>
      <c r="D7" s="46">
        <v>1850269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1850269</v>
      </c>
      <c r="O7" s="47">
        <f t="shared" si="1"/>
        <v>11.48743085261596</v>
      </c>
      <c r="P7" s="9"/>
    </row>
    <row r="8" spans="1:133">
      <c r="A8" s="12"/>
      <c r="B8" s="44">
        <v>513</v>
      </c>
      <c r="C8" s="20" t="s">
        <v>21</v>
      </c>
      <c r="D8" s="46">
        <v>4653731</v>
      </c>
      <c r="E8" s="46">
        <v>82454</v>
      </c>
      <c r="F8" s="46">
        <v>0</v>
      </c>
      <c r="G8" s="46">
        <v>0</v>
      </c>
      <c r="H8" s="46">
        <v>0</v>
      </c>
      <c r="I8" s="46">
        <v>35123505</v>
      </c>
      <c r="J8" s="46">
        <v>6159179</v>
      </c>
      <c r="K8" s="46">
        <v>0</v>
      </c>
      <c r="L8" s="46">
        <v>0</v>
      </c>
      <c r="M8" s="46">
        <v>0</v>
      </c>
      <c r="N8" s="46">
        <f t="shared" si="2"/>
        <v>46018869</v>
      </c>
      <c r="O8" s="47">
        <f t="shared" si="1"/>
        <v>285.70903774158899</v>
      </c>
      <c r="P8" s="9"/>
    </row>
    <row r="9" spans="1:133">
      <c r="A9" s="12"/>
      <c r="B9" s="44">
        <v>514</v>
      </c>
      <c r="C9" s="20" t="s">
        <v>22</v>
      </c>
      <c r="D9" s="46">
        <v>1098770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1098770</v>
      </c>
      <c r="O9" s="47">
        <f t="shared" si="1"/>
        <v>6.8217347844712517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821211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821211</v>
      </c>
      <c r="O10" s="47">
        <f t="shared" si="1"/>
        <v>5.0985043676933488</v>
      </c>
      <c r="P10" s="9"/>
    </row>
    <row r="11" spans="1:133">
      <c r="A11" s="12"/>
      <c r="B11" s="44">
        <v>516</v>
      </c>
      <c r="C11" s="20" t="s">
        <v>24</v>
      </c>
      <c r="D11" s="46">
        <v>3978119</v>
      </c>
      <c r="E11" s="46">
        <v>0</v>
      </c>
      <c r="F11" s="46">
        <v>0</v>
      </c>
      <c r="G11" s="46">
        <v>48675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4026794</v>
      </c>
      <c r="O11" s="47">
        <f t="shared" si="1"/>
        <v>25.000428387833786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19684707</v>
      </c>
      <c r="G12" s="46">
        <v>0</v>
      </c>
      <c r="H12" s="46">
        <v>0</v>
      </c>
      <c r="I12" s="46">
        <v>22689795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42374502</v>
      </c>
      <c r="O12" s="47">
        <f t="shared" si="1"/>
        <v>263.08291477565513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25942826</v>
      </c>
      <c r="L13" s="46">
        <v>0</v>
      </c>
      <c r="M13" s="46">
        <v>0</v>
      </c>
      <c r="N13" s="46">
        <f t="shared" si="2"/>
        <v>25942826</v>
      </c>
      <c r="O13" s="47">
        <f t="shared" si="1"/>
        <v>161.06653670166202</v>
      </c>
      <c r="P13" s="9"/>
    </row>
    <row r="14" spans="1:133">
      <c r="A14" s="12"/>
      <c r="B14" s="44">
        <v>519</v>
      </c>
      <c r="C14" s="20" t="s">
        <v>27</v>
      </c>
      <c r="D14" s="46">
        <v>13477352</v>
      </c>
      <c r="E14" s="46">
        <v>44068</v>
      </c>
      <c r="F14" s="46">
        <v>0</v>
      </c>
      <c r="G14" s="46">
        <v>389909</v>
      </c>
      <c r="H14" s="46">
        <v>0</v>
      </c>
      <c r="I14" s="46">
        <v>3663969</v>
      </c>
      <c r="J14" s="46">
        <v>6270465</v>
      </c>
      <c r="K14" s="46">
        <v>0</v>
      </c>
      <c r="L14" s="46">
        <v>0</v>
      </c>
      <c r="M14" s="46">
        <v>0</v>
      </c>
      <c r="N14" s="46">
        <f t="shared" si="2"/>
        <v>23845763</v>
      </c>
      <c r="O14" s="47">
        <f t="shared" si="1"/>
        <v>148.04688052946253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68469641</v>
      </c>
      <c r="E15" s="31">
        <f t="shared" si="3"/>
        <v>3154130</v>
      </c>
      <c r="F15" s="31">
        <f t="shared" si="3"/>
        <v>0</v>
      </c>
      <c r="G15" s="31">
        <f t="shared" si="3"/>
        <v>966401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72590172</v>
      </c>
      <c r="O15" s="43">
        <f t="shared" si="1"/>
        <v>450.67748604635278</v>
      </c>
      <c r="P15" s="10"/>
    </row>
    <row r="16" spans="1:133">
      <c r="A16" s="12"/>
      <c r="B16" s="44">
        <v>521</v>
      </c>
      <c r="C16" s="20" t="s">
        <v>29</v>
      </c>
      <c r="D16" s="46">
        <v>35919231</v>
      </c>
      <c r="E16" s="46">
        <v>397665</v>
      </c>
      <c r="F16" s="46">
        <v>0</v>
      </c>
      <c r="G16" s="46">
        <v>9030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36325926</v>
      </c>
      <c r="O16" s="47">
        <f t="shared" si="1"/>
        <v>225.53021375932053</v>
      </c>
      <c r="P16" s="9"/>
    </row>
    <row r="17" spans="1:16">
      <c r="A17" s="12"/>
      <c r="B17" s="44">
        <v>522</v>
      </c>
      <c r="C17" s="20" t="s">
        <v>30</v>
      </c>
      <c r="D17" s="46">
        <v>28920066</v>
      </c>
      <c r="E17" s="46">
        <v>198895</v>
      </c>
      <c r="F17" s="46">
        <v>0</v>
      </c>
      <c r="G17" s="46">
        <v>957371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30076332</v>
      </c>
      <c r="O17" s="47">
        <f t="shared" si="1"/>
        <v>186.72948860426277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2557570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2557570</v>
      </c>
      <c r="O18" s="47">
        <f t="shared" si="1"/>
        <v>15.878722783403386</v>
      </c>
      <c r="P18" s="9"/>
    </row>
    <row r="19" spans="1:16">
      <c r="A19" s="12"/>
      <c r="B19" s="44">
        <v>529</v>
      </c>
      <c r="C19" s="20" t="s">
        <v>32</v>
      </c>
      <c r="D19" s="46">
        <v>3630344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3630344</v>
      </c>
      <c r="O19" s="47">
        <f t="shared" si="1"/>
        <v>22.53906089936611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315728</v>
      </c>
      <c r="E20" s="31">
        <f t="shared" si="5"/>
        <v>2378880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56613335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59307943</v>
      </c>
      <c r="O20" s="43">
        <f t="shared" si="1"/>
        <v>368.21451055137862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7060658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7060658</v>
      </c>
      <c r="O21" s="47">
        <f t="shared" si="1"/>
        <v>43.836231677107328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13139758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13139758</v>
      </c>
      <c r="O22" s="47">
        <f t="shared" si="1"/>
        <v>81.57844153747773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36130375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36130375</v>
      </c>
      <c r="O23" s="47">
        <f t="shared" si="1"/>
        <v>224.31613159577572</v>
      </c>
      <c r="P23" s="9"/>
    </row>
    <row r="24" spans="1:16">
      <c r="A24" s="12"/>
      <c r="B24" s="44">
        <v>539</v>
      </c>
      <c r="C24" s="20" t="s">
        <v>37</v>
      </c>
      <c r="D24" s="46">
        <v>315728</v>
      </c>
      <c r="E24" s="46">
        <v>2378880</v>
      </c>
      <c r="F24" s="46">
        <v>0</v>
      </c>
      <c r="G24" s="46">
        <v>0</v>
      </c>
      <c r="H24" s="46">
        <v>0</v>
      </c>
      <c r="I24" s="46">
        <v>282544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2977152</v>
      </c>
      <c r="O24" s="47">
        <f t="shared" si="1"/>
        <v>18.483705741017825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8779224</v>
      </c>
      <c r="E25" s="31">
        <f t="shared" si="6"/>
        <v>82752</v>
      </c>
      <c r="F25" s="31">
        <f t="shared" si="6"/>
        <v>0</v>
      </c>
      <c r="G25" s="31">
        <f t="shared" si="6"/>
        <v>2087777</v>
      </c>
      <c r="H25" s="31">
        <f t="shared" si="6"/>
        <v>0</v>
      </c>
      <c r="I25" s="31">
        <f t="shared" si="6"/>
        <v>13094500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24044253</v>
      </c>
      <c r="O25" s="43">
        <f t="shared" si="1"/>
        <v>149.27920953131888</v>
      </c>
      <c r="P25" s="10"/>
    </row>
    <row r="26" spans="1:16">
      <c r="A26" s="12"/>
      <c r="B26" s="44">
        <v>541</v>
      </c>
      <c r="C26" s="20" t="s">
        <v>39</v>
      </c>
      <c r="D26" s="46">
        <v>8779224</v>
      </c>
      <c r="E26" s="46">
        <v>8462</v>
      </c>
      <c r="F26" s="46">
        <v>0</v>
      </c>
      <c r="G26" s="46">
        <v>2087777</v>
      </c>
      <c r="H26" s="46">
        <v>0</v>
      </c>
      <c r="I26" s="46">
        <v>3100035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13975498</v>
      </c>
      <c r="O26" s="47">
        <f t="shared" si="1"/>
        <v>86.767149482519912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48718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48718</v>
      </c>
      <c r="O27" s="47">
        <f t="shared" si="1"/>
        <v>0.30246664472989837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25572</v>
      </c>
      <c r="F28" s="46">
        <v>0</v>
      </c>
      <c r="G28" s="46">
        <v>0</v>
      </c>
      <c r="H28" s="46">
        <v>0</v>
      </c>
      <c r="I28" s="46">
        <v>9994465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10020037</v>
      </c>
      <c r="O28" s="47">
        <f t="shared" si="1"/>
        <v>62.209593404069061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457453</v>
      </c>
      <c r="E29" s="31">
        <f t="shared" si="8"/>
        <v>2728900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3186353</v>
      </c>
      <c r="O29" s="43">
        <f t="shared" si="1"/>
        <v>19.782534193420211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473595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473595</v>
      </c>
      <c r="O30" s="47">
        <f t="shared" si="1"/>
        <v>2.9403237121978778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2255305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2255305</v>
      </c>
      <c r="O31" s="47">
        <f t="shared" si="1"/>
        <v>14.002104688052945</v>
      </c>
      <c r="P31" s="9"/>
    </row>
    <row r="32" spans="1:16">
      <c r="A32" s="13"/>
      <c r="B32" s="45">
        <v>559</v>
      </c>
      <c r="C32" s="21" t="s">
        <v>45</v>
      </c>
      <c r="D32" s="46">
        <v>457453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457453</v>
      </c>
      <c r="O32" s="47">
        <f t="shared" si="1"/>
        <v>2.8401057931693869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SUM(D34:D38)</f>
        <v>5494426</v>
      </c>
      <c r="E33" s="31">
        <f t="shared" si="9"/>
        <v>8205548</v>
      </c>
      <c r="F33" s="31">
        <f t="shared" si="9"/>
        <v>0</v>
      </c>
      <c r="G33" s="31">
        <f t="shared" si="9"/>
        <v>231815</v>
      </c>
      <c r="H33" s="31">
        <f t="shared" si="9"/>
        <v>0</v>
      </c>
      <c r="I33" s="31">
        <f t="shared" si="9"/>
        <v>2963473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21022638</v>
      </c>
      <c r="N33" s="31">
        <f t="shared" ref="N33:N42" si="10">SUM(D33:M33)</f>
        <v>37917900</v>
      </c>
      <c r="O33" s="43">
        <f t="shared" si="1"/>
        <v>235.41401511153606</v>
      </c>
      <c r="P33" s="9"/>
    </row>
    <row r="34" spans="1:119">
      <c r="A34" s="12"/>
      <c r="B34" s="44">
        <v>572</v>
      </c>
      <c r="C34" s="20" t="s">
        <v>47</v>
      </c>
      <c r="D34" s="46">
        <v>5494426</v>
      </c>
      <c r="E34" s="46">
        <v>5675176</v>
      </c>
      <c r="F34" s="46">
        <v>0</v>
      </c>
      <c r="G34" s="46">
        <v>231815</v>
      </c>
      <c r="H34" s="46">
        <v>0</v>
      </c>
      <c r="I34" s="46">
        <v>2963473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14364890</v>
      </c>
      <c r="O34" s="47">
        <f t="shared" si="1"/>
        <v>89.184697241554858</v>
      </c>
      <c r="P34" s="9"/>
    </row>
    <row r="35" spans="1:119">
      <c r="A35" s="12"/>
      <c r="B35" s="44">
        <v>574</v>
      </c>
      <c r="C35" s="20" t="s">
        <v>49</v>
      </c>
      <c r="D35" s="46">
        <v>0</v>
      </c>
      <c r="E35" s="46">
        <v>490703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490703</v>
      </c>
      <c r="O35" s="47">
        <f t="shared" si="1"/>
        <v>3.0465390608993661</v>
      </c>
      <c r="P35" s="9"/>
    </row>
    <row r="36" spans="1:119">
      <c r="A36" s="12"/>
      <c r="B36" s="44">
        <v>575</v>
      </c>
      <c r="C36" s="20" t="s">
        <v>50</v>
      </c>
      <c r="D36" s="46">
        <v>0</v>
      </c>
      <c r="E36" s="46">
        <v>689509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689509</v>
      </c>
      <c r="O36" s="47">
        <f t="shared" si="1"/>
        <v>4.280829954864064</v>
      </c>
      <c r="P36" s="9"/>
    </row>
    <row r="37" spans="1:119">
      <c r="A37" s="12"/>
      <c r="B37" s="44">
        <v>578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21022638</v>
      </c>
      <c r="N37" s="46">
        <f t="shared" si="10"/>
        <v>21022638</v>
      </c>
      <c r="O37" s="47">
        <f t="shared" si="1"/>
        <v>130.51945439532125</v>
      </c>
      <c r="P37" s="9"/>
    </row>
    <row r="38" spans="1:119">
      <c r="A38" s="12"/>
      <c r="B38" s="44">
        <v>579</v>
      </c>
      <c r="C38" s="20" t="s">
        <v>52</v>
      </c>
      <c r="D38" s="46">
        <v>0</v>
      </c>
      <c r="E38" s="46">
        <v>1350160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1350160</v>
      </c>
      <c r="O38" s="47">
        <f t="shared" si="1"/>
        <v>8.3824944588964971</v>
      </c>
      <c r="P38" s="9"/>
    </row>
    <row r="39" spans="1:119" ht="15.75">
      <c r="A39" s="28" t="s">
        <v>56</v>
      </c>
      <c r="B39" s="29"/>
      <c r="C39" s="30"/>
      <c r="D39" s="31">
        <f t="shared" ref="D39:M39" si="11">SUM(D40:D41)</f>
        <v>10285092</v>
      </c>
      <c r="E39" s="31">
        <f t="shared" si="11"/>
        <v>12693410</v>
      </c>
      <c r="F39" s="31">
        <f t="shared" si="11"/>
        <v>233331</v>
      </c>
      <c r="G39" s="31">
        <f t="shared" si="11"/>
        <v>743117</v>
      </c>
      <c r="H39" s="31">
        <f t="shared" si="11"/>
        <v>0</v>
      </c>
      <c r="I39" s="31">
        <f t="shared" si="11"/>
        <v>396752</v>
      </c>
      <c r="J39" s="31">
        <f t="shared" si="11"/>
        <v>0</v>
      </c>
      <c r="K39" s="31">
        <f t="shared" si="11"/>
        <v>1307225</v>
      </c>
      <c r="L39" s="31">
        <f t="shared" si="11"/>
        <v>0</v>
      </c>
      <c r="M39" s="31">
        <f t="shared" si="11"/>
        <v>0</v>
      </c>
      <c r="N39" s="31">
        <f t="shared" si="10"/>
        <v>25658927</v>
      </c>
      <c r="O39" s="43">
        <f t="shared" si="1"/>
        <v>159.30394427233048</v>
      </c>
      <c r="P39" s="9"/>
    </row>
    <row r="40" spans="1:119">
      <c r="A40" s="12"/>
      <c r="B40" s="44">
        <v>581</v>
      </c>
      <c r="C40" s="20" t="s">
        <v>53</v>
      </c>
      <c r="D40" s="46">
        <v>10285092</v>
      </c>
      <c r="E40" s="46">
        <v>12693410</v>
      </c>
      <c r="F40" s="46">
        <v>233331</v>
      </c>
      <c r="G40" s="46">
        <v>743117</v>
      </c>
      <c r="H40" s="46">
        <v>0</v>
      </c>
      <c r="I40" s="46">
        <v>396752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24351702</v>
      </c>
      <c r="O40" s="47">
        <f t="shared" si="1"/>
        <v>151.18801259087721</v>
      </c>
      <c r="P40" s="9"/>
    </row>
    <row r="41" spans="1:119" ht="15.75" thickBot="1">
      <c r="A41" s="12"/>
      <c r="B41" s="44">
        <v>591</v>
      </c>
      <c r="C41" s="20" t="s">
        <v>55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1307225</v>
      </c>
      <c r="L41" s="46">
        <v>0</v>
      </c>
      <c r="M41" s="46">
        <v>0</v>
      </c>
      <c r="N41" s="46">
        <f t="shared" si="10"/>
        <v>1307225</v>
      </c>
      <c r="O41" s="47">
        <f t="shared" si="1"/>
        <v>8.11593168145329</v>
      </c>
      <c r="P41" s="9"/>
    </row>
    <row r="42" spans="1:119" ht="16.5" thickBot="1">
      <c r="A42" s="14" t="s">
        <v>10</v>
      </c>
      <c r="B42" s="23"/>
      <c r="C42" s="22"/>
      <c r="D42" s="15">
        <f>SUM(D5,D15,D20,D25,D29,D33,D39)</f>
        <v>119272080</v>
      </c>
      <c r="E42" s="15">
        <f t="shared" ref="E42:M42" si="12">SUM(E5,E15,E20,E25,E29,E33,E39)</f>
        <v>30191353</v>
      </c>
      <c r="F42" s="15">
        <f t="shared" si="12"/>
        <v>19918038</v>
      </c>
      <c r="G42" s="15">
        <f t="shared" si="12"/>
        <v>4467694</v>
      </c>
      <c r="H42" s="15">
        <f t="shared" si="12"/>
        <v>0</v>
      </c>
      <c r="I42" s="15">
        <f t="shared" si="12"/>
        <v>134545329</v>
      </c>
      <c r="J42" s="15">
        <f t="shared" si="12"/>
        <v>12429644</v>
      </c>
      <c r="K42" s="15">
        <f t="shared" si="12"/>
        <v>27250051</v>
      </c>
      <c r="L42" s="15">
        <f t="shared" si="12"/>
        <v>0</v>
      </c>
      <c r="M42" s="15">
        <f t="shared" si="12"/>
        <v>21022638</v>
      </c>
      <c r="N42" s="15">
        <f t="shared" si="10"/>
        <v>369096827</v>
      </c>
      <c r="O42" s="37">
        <f t="shared" si="1"/>
        <v>2291.5447851541885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67</v>
      </c>
      <c r="M44" s="163"/>
      <c r="N44" s="163"/>
      <c r="O44" s="41">
        <v>161069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63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31490308</v>
      </c>
      <c r="E5" s="26">
        <f t="shared" ref="E5:M5" si="0">SUM(E6:E14)</f>
        <v>1467595</v>
      </c>
      <c r="F5" s="26">
        <f t="shared" si="0"/>
        <v>2466744</v>
      </c>
      <c r="G5" s="26">
        <f t="shared" si="0"/>
        <v>86558</v>
      </c>
      <c r="H5" s="26">
        <f t="shared" si="0"/>
        <v>0</v>
      </c>
      <c r="I5" s="26">
        <f t="shared" si="0"/>
        <v>40857381</v>
      </c>
      <c r="J5" s="26">
        <f t="shared" si="0"/>
        <v>24307856</v>
      </c>
      <c r="K5" s="26">
        <f t="shared" si="0"/>
        <v>23601420</v>
      </c>
      <c r="L5" s="26">
        <f t="shared" si="0"/>
        <v>0</v>
      </c>
      <c r="M5" s="26">
        <f t="shared" si="0"/>
        <v>0</v>
      </c>
      <c r="N5" s="27">
        <f>SUM(D5:M5)</f>
        <v>124277862</v>
      </c>
      <c r="O5" s="32">
        <f t="shared" ref="O5:O42" si="1">(N5/O$44)</f>
        <v>775.84441642111574</v>
      </c>
      <c r="P5" s="6"/>
    </row>
    <row r="6" spans="1:133">
      <c r="A6" s="12"/>
      <c r="B6" s="44">
        <v>511</v>
      </c>
      <c r="C6" s="20" t="s">
        <v>19</v>
      </c>
      <c r="D6" s="46">
        <v>418643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418643</v>
      </c>
      <c r="O6" s="47">
        <f t="shared" si="1"/>
        <v>2.6135132098087199</v>
      </c>
      <c r="P6" s="9"/>
    </row>
    <row r="7" spans="1:133">
      <c r="A7" s="12"/>
      <c r="B7" s="44">
        <v>512</v>
      </c>
      <c r="C7" s="20" t="s">
        <v>20</v>
      </c>
      <c r="D7" s="46">
        <v>1690446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1690446</v>
      </c>
      <c r="O7" s="47">
        <f t="shared" si="1"/>
        <v>10.553151375917695</v>
      </c>
      <c r="P7" s="9"/>
    </row>
    <row r="8" spans="1:133">
      <c r="A8" s="12"/>
      <c r="B8" s="44">
        <v>513</v>
      </c>
      <c r="C8" s="20" t="s">
        <v>21</v>
      </c>
      <c r="D8" s="46">
        <v>4186394</v>
      </c>
      <c r="E8" s="46">
        <v>90696</v>
      </c>
      <c r="F8" s="46">
        <v>0</v>
      </c>
      <c r="G8" s="46">
        <v>0</v>
      </c>
      <c r="H8" s="46">
        <v>0</v>
      </c>
      <c r="I8" s="46">
        <v>15685865</v>
      </c>
      <c r="J8" s="46">
        <v>18268718</v>
      </c>
      <c r="K8" s="46">
        <v>0</v>
      </c>
      <c r="L8" s="46">
        <v>0</v>
      </c>
      <c r="M8" s="46">
        <v>0</v>
      </c>
      <c r="N8" s="46">
        <f t="shared" si="2"/>
        <v>38231673</v>
      </c>
      <c r="O8" s="47">
        <f t="shared" si="1"/>
        <v>238.67348174599212</v>
      </c>
      <c r="P8" s="9"/>
    </row>
    <row r="9" spans="1:133">
      <c r="A9" s="12"/>
      <c r="B9" s="44">
        <v>514</v>
      </c>
      <c r="C9" s="20" t="s">
        <v>22</v>
      </c>
      <c r="D9" s="46">
        <v>1030988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1030988</v>
      </c>
      <c r="O9" s="47">
        <f t="shared" si="1"/>
        <v>6.4362732857214207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1315465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1315465</v>
      </c>
      <c r="O10" s="47">
        <f t="shared" si="1"/>
        <v>8.2122122059631426</v>
      </c>
      <c r="P10" s="9"/>
    </row>
    <row r="11" spans="1:133">
      <c r="A11" s="12"/>
      <c r="B11" s="44">
        <v>516</v>
      </c>
      <c r="C11" s="20" t="s">
        <v>24</v>
      </c>
      <c r="D11" s="46">
        <v>4516390</v>
      </c>
      <c r="E11" s="46">
        <v>0</v>
      </c>
      <c r="F11" s="46">
        <v>0</v>
      </c>
      <c r="G11" s="46">
        <v>6734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4523124</v>
      </c>
      <c r="O11" s="47">
        <f t="shared" si="1"/>
        <v>28.237052389751785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2466744</v>
      </c>
      <c r="G12" s="46">
        <v>0</v>
      </c>
      <c r="H12" s="46">
        <v>0</v>
      </c>
      <c r="I12" s="46">
        <v>22331044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24797788</v>
      </c>
      <c r="O12" s="47">
        <f t="shared" si="1"/>
        <v>154.80814563252261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23601420</v>
      </c>
      <c r="L13" s="46">
        <v>0</v>
      </c>
      <c r="M13" s="46">
        <v>0</v>
      </c>
      <c r="N13" s="46">
        <f t="shared" si="2"/>
        <v>23601420</v>
      </c>
      <c r="O13" s="47">
        <f t="shared" si="1"/>
        <v>147.33943465015233</v>
      </c>
      <c r="P13" s="9"/>
    </row>
    <row r="14" spans="1:133">
      <c r="A14" s="12"/>
      <c r="B14" s="44">
        <v>519</v>
      </c>
      <c r="C14" s="20" t="s">
        <v>27</v>
      </c>
      <c r="D14" s="46">
        <v>19647447</v>
      </c>
      <c r="E14" s="46">
        <v>61434</v>
      </c>
      <c r="F14" s="46">
        <v>0</v>
      </c>
      <c r="G14" s="46">
        <v>79824</v>
      </c>
      <c r="H14" s="46">
        <v>0</v>
      </c>
      <c r="I14" s="46">
        <v>2840472</v>
      </c>
      <c r="J14" s="46">
        <v>6039138</v>
      </c>
      <c r="K14" s="46">
        <v>0</v>
      </c>
      <c r="L14" s="46">
        <v>0</v>
      </c>
      <c r="M14" s="46">
        <v>0</v>
      </c>
      <c r="N14" s="46">
        <f t="shared" si="2"/>
        <v>28668315</v>
      </c>
      <c r="O14" s="47">
        <f t="shared" si="1"/>
        <v>178.97115192528591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66537144</v>
      </c>
      <c r="E15" s="31">
        <f t="shared" si="3"/>
        <v>3105808</v>
      </c>
      <c r="F15" s="31">
        <f t="shared" si="3"/>
        <v>0</v>
      </c>
      <c r="G15" s="31">
        <f t="shared" si="3"/>
        <v>31106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69674058</v>
      </c>
      <c r="O15" s="43">
        <f t="shared" si="1"/>
        <v>434.96265544623685</v>
      </c>
      <c r="P15" s="10"/>
    </row>
    <row r="16" spans="1:133">
      <c r="A16" s="12"/>
      <c r="B16" s="44">
        <v>521</v>
      </c>
      <c r="C16" s="20" t="s">
        <v>29</v>
      </c>
      <c r="D16" s="46">
        <v>34935883</v>
      </c>
      <c r="E16" s="46">
        <v>173429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35109312</v>
      </c>
      <c r="O16" s="47">
        <f t="shared" si="1"/>
        <v>219.18114168705989</v>
      </c>
      <c r="P16" s="9"/>
    </row>
    <row r="17" spans="1:16">
      <c r="A17" s="12"/>
      <c r="B17" s="44">
        <v>522</v>
      </c>
      <c r="C17" s="20" t="s">
        <v>30</v>
      </c>
      <c r="D17" s="46">
        <v>28152460</v>
      </c>
      <c r="E17" s="46">
        <v>549451</v>
      </c>
      <c r="F17" s="46">
        <v>0</v>
      </c>
      <c r="G17" s="46">
        <v>31106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28733017</v>
      </c>
      <c r="O17" s="47">
        <f t="shared" si="1"/>
        <v>179.37507491384906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2382928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2382928</v>
      </c>
      <c r="O18" s="47">
        <f t="shared" si="1"/>
        <v>14.87619237876442</v>
      </c>
      <c r="P18" s="9"/>
    </row>
    <row r="19" spans="1:16">
      <c r="A19" s="12"/>
      <c r="B19" s="44">
        <v>529</v>
      </c>
      <c r="C19" s="20" t="s">
        <v>32</v>
      </c>
      <c r="D19" s="46">
        <v>3448801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3448801</v>
      </c>
      <c r="O19" s="47">
        <f t="shared" si="1"/>
        <v>21.530246466563451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293813</v>
      </c>
      <c r="E20" s="31">
        <f t="shared" si="5"/>
        <v>2341406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57101938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59737157</v>
      </c>
      <c r="O20" s="43">
        <f t="shared" si="1"/>
        <v>372.9283636318234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6783967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6783967</v>
      </c>
      <c r="O21" s="47">
        <f t="shared" si="1"/>
        <v>42.351089996504022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13774981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13774981</v>
      </c>
      <c r="O22" s="47">
        <f t="shared" si="1"/>
        <v>85.994737302102578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36288529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36288529</v>
      </c>
      <c r="O23" s="47">
        <f t="shared" si="1"/>
        <v>226.54278205064176</v>
      </c>
      <c r="P23" s="9"/>
    </row>
    <row r="24" spans="1:16">
      <c r="A24" s="12"/>
      <c r="B24" s="44">
        <v>539</v>
      </c>
      <c r="C24" s="20" t="s">
        <v>37</v>
      </c>
      <c r="D24" s="46">
        <v>293813</v>
      </c>
      <c r="E24" s="46">
        <v>2341406</v>
      </c>
      <c r="F24" s="46">
        <v>0</v>
      </c>
      <c r="G24" s="46">
        <v>0</v>
      </c>
      <c r="H24" s="46">
        <v>0</v>
      </c>
      <c r="I24" s="46">
        <v>254461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2889680</v>
      </c>
      <c r="O24" s="47">
        <f t="shared" si="1"/>
        <v>18.039754282575039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8452280</v>
      </c>
      <c r="E25" s="31">
        <f t="shared" si="6"/>
        <v>7486908</v>
      </c>
      <c r="F25" s="31">
        <f t="shared" si="6"/>
        <v>0</v>
      </c>
      <c r="G25" s="31">
        <f t="shared" si="6"/>
        <v>4706179</v>
      </c>
      <c r="H25" s="31">
        <f t="shared" si="6"/>
        <v>0</v>
      </c>
      <c r="I25" s="31">
        <f t="shared" si="6"/>
        <v>12979953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33625320</v>
      </c>
      <c r="O25" s="43">
        <f t="shared" si="1"/>
        <v>209.91684562752835</v>
      </c>
      <c r="P25" s="10"/>
    </row>
    <row r="26" spans="1:16">
      <c r="A26" s="12"/>
      <c r="B26" s="44">
        <v>541</v>
      </c>
      <c r="C26" s="20" t="s">
        <v>39</v>
      </c>
      <c r="D26" s="46">
        <v>8452280</v>
      </c>
      <c r="E26" s="46">
        <v>7057105</v>
      </c>
      <c r="F26" s="46">
        <v>0</v>
      </c>
      <c r="G26" s="46">
        <v>4706179</v>
      </c>
      <c r="H26" s="46">
        <v>0</v>
      </c>
      <c r="I26" s="46">
        <v>3212336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23427900</v>
      </c>
      <c r="O26" s="47">
        <f t="shared" si="1"/>
        <v>146.25618039254857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53159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53159</v>
      </c>
      <c r="O27" s="47">
        <f t="shared" si="1"/>
        <v>0.33186210857513859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376644</v>
      </c>
      <c r="F28" s="46">
        <v>0</v>
      </c>
      <c r="G28" s="46">
        <v>0</v>
      </c>
      <c r="H28" s="46">
        <v>0</v>
      </c>
      <c r="I28" s="46">
        <v>9767617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10144261</v>
      </c>
      <c r="O28" s="47">
        <f t="shared" si="1"/>
        <v>63.328803126404637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517081</v>
      </c>
      <c r="E29" s="31">
        <f t="shared" si="8"/>
        <v>5047679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5564760</v>
      </c>
      <c r="O29" s="43">
        <f t="shared" si="1"/>
        <v>34.739799230884486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1326656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1326656</v>
      </c>
      <c r="O30" s="47">
        <f t="shared" si="1"/>
        <v>8.2820756130449986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3721023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3721023</v>
      </c>
      <c r="O31" s="47">
        <f t="shared" si="1"/>
        <v>23.229679618438794</v>
      </c>
      <c r="P31" s="9"/>
    </row>
    <row r="32" spans="1:16">
      <c r="A32" s="13"/>
      <c r="B32" s="45">
        <v>559</v>
      </c>
      <c r="C32" s="21" t="s">
        <v>45</v>
      </c>
      <c r="D32" s="46">
        <v>517081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517081</v>
      </c>
      <c r="O32" s="47">
        <f t="shared" si="1"/>
        <v>3.2280439994006893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SUM(D34:D38)</f>
        <v>5456787</v>
      </c>
      <c r="E33" s="31">
        <f t="shared" si="9"/>
        <v>8802452</v>
      </c>
      <c r="F33" s="31">
        <f t="shared" si="9"/>
        <v>0</v>
      </c>
      <c r="G33" s="31">
        <f t="shared" si="9"/>
        <v>296221</v>
      </c>
      <c r="H33" s="31">
        <f t="shared" si="9"/>
        <v>0</v>
      </c>
      <c r="I33" s="31">
        <f t="shared" si="9"/>
        <v>2947805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19036932</v>
      </c>
      <c r="N33" s="31">
        <f t="shared" ref="N33:N42" si="10">SUM(D33:M33)</f>
        <v>36540197</v>
      </c>
      <c r="O33" s="43">
        <f t="shared" si="1"/>
        <v>228.11390026469559</v>
      </c>
      <c r="P33" s="9"/>
    </row>
    <row r="34" spans="1:119">
      <c r="A34" s="12"/>
      <c r="B34" s="44">
        <v>572</v>
      </c>
      <c r="C34" s="20" t="s">
        <v>47</v>
      </c>
      <c r="D34" s="46">
        <v>5456787</v>
      </c>
      <c r="E34" s="46">
        <v>6412375</v>
      </c>
      <c r="F34" s="46">
        <v>0</v>
      </c>
      <c r="G34" s="46">
        <v>265607</v>
      </c>
      <c r="H34" s="46">
        <v>0</v>
      </c>
      <c r="I34" s="46">
        <v>2947805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15082574</v>
      </c>
      <c r="O34" s="47">
        <f t="shared" si="1"/>
        <v>94.157806023073462</v>
      </c>
      <c r="P34" s="9"/>
    </row>
    <row r="35" spans="1:119">
      <c r="A35" s="12"/>
      <c r="B35" s="44">
        <v>574</v>
      </c>
      <c r="C35" s="20" t="s">
        <v>49</v>
      </c>
      <c r="D35" s="46">
        <v>0</v>
      </c>
      <c r="E35" s="46">
        <v>389601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389601</v>
      </c>
      <c r="O35" s="47">
        <f t="shared" si="1"/>
        <v>2.4322092094091796</v>
      </c>
      <c r="P35" s="9"/>
    </row>
    <row r="36" spans="1:119">
      <c r="A36" s="12"/>
      <c r="B36" s="44">
        <v>575</v>
      </c>
      <c r="C36" s="20" t="s">
        <v>50</v>
      </c>
      <c r="D36" s="46">
        <v>0</v>
      </c>
      <c r="E36" s="46">
        <v>690456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690456</v>
      </c>
      <c r="O36" s="47">
        <f t="shared" si="1"/>
        <v>4.3103930479948058</v>
      </c>
      <c r="P36" s="9"/>
    </row>
    <row r="37" spans="1:119">
      <c r="A37" s="12"/>
      <c r="B37" s="44">
        <v>578</v>
      </c>
      <c r="C37" s="20" t="s">
        <v>51</v>
      </c>
      <c r="D37" s="46">
        <v>0</v>
      </c>
      <c r="E37" s="46">
        <v>0</v>
      </c>
      <c r="F37" s="46">
        <v>0</v>
      </c>
      <c r="G37" s="46">
        <v>30614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19036932</v>
      </c>
      <c r="N37" s="46">
        <f t="shared" si="10"/>
        <v>19067546</v>
      </c>
      <c r="O37" s="47">
        <f t="shared" si="1"/>
        <v>119.03527193727214</v>
      </c>
      <c r="P37" s="9"/>
    </row>
    <row r="38" spans="1:119">
      <c r="A38" s="12"/>
      <c r="B38" s="44">
        <v>579</v>
      </c>
      <c r="C38" s="20" t="s">
        <v>52</v>
      </c>
      <c r="D38" s="46">
        <v>0</v>
      </c>
      <c r="E38" s="46">
        <v>1310020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1310020</v>
      </c>
      <c r="O38" s="47">
        <f t="shared" si="1"/>
        <v>8.1782200469460129</v>
      </c>
      <c r="P38" s="9"/>
    </row>
    <row r="39" spans="1:119" ht="15.75">
      <c r="A39" s="28" t="s">
        <v>56</v>
      </c>
      <c r="B39" s="29"/>
      <c r="C39" s="30"/>
      <c r="D39" s="31">
        <f t="shared" ref="D39:M39" si="11">SUM(D40:D41)</f>
        <v>5630162</v>
      </c>
      <c r="E39" s="31">
        <f t="shared" si="11"/>
        <v>5033258</v>
      </c>
      <c r="F39" s="31">
        <f t="shared" si="11"/>
        <v>0</v>
      </c>
      <c r="G39" s="31">
        <f t="shared" si="11"/>
        <v>150000</v>
      </c>
      <c r="H39" s="31">
        <f t="shared" si="11"/>
        <v>0</v>
      </c>
      <c r="I39" s="31">
        <f t="shared" si="11"/>
        <v>285362</v>
      </c>
      <c r="J39" s="31">
        <f t="shared" si="11"/>
        <v>12108354</v>
      </c>
      <c r="K39" s="31">
        <f t="shared" si="11"/>
        <v>1349804</v>
      </c>
      <c r="L39" s="31">
        <f t="shared" si="11"/>
        <v>0</v>
      </c>
      <c r="M39" s="31">
        <f t="shared" si="11"/>
        <v>0</v>
      </c>
      <c r="N39" s="31">
        <f t="shared" si="10"/>
        <v>24556940</v>
      </c>
      <c r="O39" s="43">
        <f t="shared" si="1"/>
        <v>153.30457473905008</v>
      </c>
      <c r="P39" s="9"/>
    </row>
    <row r="40" spans="1:119">
      <c r="A40" s="12"/>
      <c r="B40" s="44">
        <v>581</v>
      </c>
      <c r="C40" s="20" t="s">
        <v>53</v>
      </c>
      <c r="D40" s="46">
        <v>5630162</v>
      </c>
      <c r="E40" s="46">
        <v>5033258</v>
      </c>
      <c r="F40" s="46">
        <v>0</v>
      </c>
      <c r="G40" s="46">
        <v>150000</v>
      </c>
      <c r="H40" s="46">
        <v>0</v>
      </c>
      <c r="I40" s="46">
        <v>285362</v>
      </c>
      <c r="J40" s="46">
        <v>12108354</v>
      </c>
      <c r="K40" s="46">
        <v>0</v>
      </c>
      <c r="L40" s="46">
        <v>0</v>
      </c>
      <c r="M40" s="46">
        <v>0</v>
      </c>
      <c r="N40" s="46">
        <f t="shared" si="10"/>
        <v>23207136</v>
      </c>
      <c r="O40" s="47">
        <f t="shared" si="1"/>
        <v>144.87799031114218</v>
      </c>
      <c r="P40" s="9"/>
    </row>
    <row r="41" spans="1:119" ht="15.75" thickBot="1">
      <c r="A41" s="12"/>
      <c r="B41" s="44">
        <v>591</v>
      </c>
      <c r="C41" s="20" t="s">
        <v>55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1349804</v>
      </c>
      <c r="L41" s="46">
        <v>0</v>
      </c>
      <c r="M41" s="46">
        <v>0</v>
      </c>
      <c r="N41" s="46">
        <f t="shared" si="10"/>
        <v>1349804</v>
      </c>
      <c r="O41" s="47">
        <f t="shared" si="1"/>
        <v>8.4265844279079065</v>
      </c>
      <c r="P41" s="9"/>
    </row>
    <row r="42" spans="1:119" ht="16.5" thickBot="1">
      <c r="A42" s="14" t="s">
        <v>10</v>
      </c>
      <c r="B42" s="23"/>
      <c r="C42" s="22"/>
      <c r="D42" s="15">
        <f>SUM(D5,D15,D20,D25,D29,D33,D39)</f>
        <v>118377575</v>
      </c>
      <c r="E42" s="15">
        <f t="shared" ref="E42:M42" si="12">SUM(E5,E15,E20,E25,E29,E33,E39)</f>
        <v>33285106</v>
      </c>
      <c r="F42" s="15">
        <f t="shared" si="12"/>
        <v>2466744</v>
      </c>
      <c r="G42" s="15">
        <f t="shared" si="12"/>
        <v>5270064</v>
      </c>
      <c r="H42" s="15">
        <f t="shared" si="12"/>
        <v>0</v>
      </c>
      <c r="I42" s="15">
        <f t="shared" si="12"/>
        <v>114172439</v>
      </c>
      <c r="J42" s="15">
        <f t="shared" si="12"/>
        <v>36416210</v>
      </c>
      <c r="K42" s="15">
        <f t="shared" si="12"/>
        <v>24951224</v>
      </c>
      <c r="L42" s="15">
        <f t="shared" si="12"/>
        <v>0</v>
      </c>
      <c r="M42" s="15">
        <f t="shared" si="12"/>
        <v>19036932</v>
      </c>
      <c r="N42" s="15">
        <f t="shared" si="10"/>
        <v>353976294</v>
      </c>
      <c r="O42" s="37">
        <f t="shared" si="1"/>
        <v>2209.8105553613345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65</v>
      </c>
      <c r="M44" s="163"/>
      <c r="N44" s="163"/>
      <c r="O44" s="41">
        <v>160184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63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28460022</v>
      </c>
      <c r="E5" s="26">
        <f t="shared" ref="E5:M5" si="0">SUM(E6:E14)</f>
        <v>3581701</v>
      </c>
      <c r="F5" s="26">
        <f t="shared" si="0"/>
        <v>2459956</v>
      </c>
      <c r="G5" s="26">
        <f t="shared" si="0"/>
        <v>364390</v>
      </c>
      <c r="H5" s="26">
        <f t="shared" si="0"/>
        <v>0</v>
      </c>
      <c r="I5" s="26">
        <f t="shared" si="0"/>
        <v>45485618</v>
      </c>
      <c r="J5" s="26">
        <f t="shared" si="0"/>
        <v>24251259</v>
      </c>
      <c r="K5" s="26">
        <f t="shared" si="0"/>
        <v>21569941</v>
      </c>
      <c r="L5" s="26">
        <f t="shared" si="0"/>
        <v>0</v>
      </c>
      <c r="M5" s="26">
        <f t="shared" si="0"/>
        <v>0</v>
      </c>
      <c r="N5" s="27">
        <f>SUM(D5:M5)</f>
        <v>126172887</v>
      </c>
      <c r="O5" s="32">
        <f t="shared" ref="O5:O43" si="1">(N5/O$45)</f>
        <v>806.89194789248506</v>
      </c>
      <c r="P5" s="6"/>
    </row>
    <row r="6" spans="1:133">
      <c r="A6" s="12"/>
      <c r="B6" s="44">
        <v>511</v>
      </c>
      <c r="C6" s="20" t="s">
        <v>19</v>
      </c>
      <c r="D6" s="46">
        <v>452645</v>
      </c>
      <c r="E6" s="46">
        <v>12487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465132</v>
      </c>
      <c r="O6" s="47">
        <f t="shared" si="1"/>
        <v>2.9745793603591504</v>
      </c>
      <c r="P6" s="9"/>
    </row>
    <row r="7" spans="1:133">
      <c r="A7" s="12"/>
      <c r="B7" s="44">
        <v>512</v>
      </c>
      <c r="C7" s="20" t="s">
        <v>20</v>
      </c>
      <c r="D7" s="46">
        <v>1864631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1864631</v>
      </c>
      <c r="O7" s="47">
        <f t="shared" si="1"/>
        <v>11.924556657649534</v>
      </c>
      <c r="P7" s="9"/>
    </row>
    <row r="8" spans="1:133">
      <c r="A8" s="12"/>
      <c r="B8" s="44">
        <v>513</v>
      </c>
      <c r="C8" s="20" t="s">
        <v>21</v>
      </c>
      <c r="D8" s="46">
        <v>4069970</v>
      </c>
      <c r="E8" s="46">
        <v>116786</v>
      </c>
      <c r="F8" s="46">
        <v>0</v>
      </c>
      <c r="G8" s="46">
        <v>0</v>
      </c>
      <c r="H8" s="46">
        <v>0</v>
      </c>
      <c r="I8" s="46">
        <v>16538904</v>
      </c>
      <c r="J8" s="46">
        <v>22060689</v>
      </c>
      <c r="K8" s="46">
        <v>0</v>
      </c>
      <c r="L8" s="46">
        <v>0</v>
      </c>
      <c r="M8" s="46">
        <v>0</v>
      </c>
      <c r="N8" s="46">
        <f t="shared" si="2"/>
        <v>42786349</v>
      </c>
      <c r="O8" s="47">
        <f t="shared" si="1"/>
        <v>273.62424137776668</v>
      </c>
      <c r="P8" s="9"/>
    </row>
    <row r="9" spans="1:133">
      <c r="A9" s="12"/>
      <c r="B9" s="44">
        <v>514</v>
      </c>
      <c r="C9" s="20" t="s">
        <v>22</v>
      </c>
      <c r="D9" s="46">
        <v>992479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992479</v>
      </c>
      <c r="O9" s="47">
        <f t="shared" si="1"/>
        <v>6.34703170065678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2694217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2694217</v>
      </c>
      <c r="O10" s="47">
        <f t="shared" si="1"/>
        <v>17.229866533647975</v>
      </c>
      <c r="P10" s="9"/>
    </row>
    <row r="11" spans="1:133">
      <c r="A11" s="12"/>
      <c r="B11" s="44">
        <v>516</v>
      </c>
      <c r="C11" s="20" t="s">
        <v>24</v>
      </c>
      <c r="D11" s="46">
        <v>3760053</v>
      </c>
      <c r="E11" s="46">
        <v>0</v>
      </c>
      <c r="F11" s="46">
        <v>0</v>
      </c>
      <c r="G11" s="46">
        <v>313746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4073799</v>
      </c>
      <c r="O11" s="47">
        <f t="shared" si="1"/>
        <v>26.052472037296393</v>
      </c>
      <c r="P11" s="9"/>
    </row>
    <row r="12" spans="1:133">
      <c r="A12" s="12"/>
      <c r="B12" s="44">
        <v>517</v>
      </c>
      <c r="C12" s="20" t="s">
        <v>25</v>
      </c>
      <c r="D12" s="46">
        <v>2804060</v>
      </c>
      <c r="E12" s="46">
        <v>0</v>
      </c>
      <c r="F12" s="46">
        <v>2459956</v>
      </c>
      <c r="G12" s="46">
        <v>0</v>
      </c>
      <c r="H12" s="46">
        <v>0</v>
      </c>
      <c r="I12" s="46">
        <v>23377199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28641215</v>
      </c>
      <c r="O12" s="47">
        <f t="shared" si="1"/>
        <v>183.16427808580985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21569941</v>
      </c>
      <c r="L13" s="46">
        <v>0</v>
      </c>
      <c r="M13" s="46">
        <v>0</v>
      </c>
      <c r="N13" s="46">
        <f t="shared" si="2"/>
        <v>21569941</v>
      </c>
      <c r="O13" s="47">
        <f t="shared" si="1"/>
        <v>137.94256534223535</v>
      </c>
      <c r="P13" s="9"/>
    </row>
    <row r="14" spans="1:133">
      <c r="A14" s="12"/>
      <c r="B14" s="44">
        <v>519</v>
      </c>
      <c r="C14" s="20" t="s">
        <v>27</v>
      </c>
      <c r="D14" s="46">
        <v>14516184</v>
      </c>
      <c r="E14" s="46">
        <v>758211</v>
      </c>
      <c r="F14" s="46">
        <v>0</v>
      </c>
      <c r="G14" s="46">
        <v>50644</v>
      </c>
      <c r="H14" s="46">
        <v>0</v>
      </c>
      <c r="I14" s="46">
        <v>5569515</v>
      </c>
      <c r="J14" s="46">
        <v>2190570</v>
      </c>
      <c r="K14" s="46">
        <v>0</v>
      </c>
      <c r="L14" s="46">
        <v>0</v>
      </c>
      <c r="M14" s="46">
        <v>0</v>
      </c>
      <c r="N14" s="46">
        <f t="shared" si="2"/>
        <v>23085124</v>
      </c>
      <c r="O14" s="47">
        <f t="shared" si="1"/>
        <v>147.63235679706335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64126277</v>
      </c>
      <c r="E15" s="31">
        <f t="shared" si="3"/>
        <v>3317010</v>
      </c>
      <c r="F15" s="31">
        <f t="shared" si="3"/>
        <v>0</v>
      </c>
      <c r="G15" s="31">
        <f t="shared" si="3"/>
        <v>2040822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69484109</v>
      </c>
      <c r="O15" s="43">
        <f t="shared" si="1"/>
        <v>444.35987312063133</v>
      </c>
      <c r="P15" s="10"/>
    </row>
    <row r="16" spans="1:133">
      <c r="A16" s="12"/>
      <c r="B16" s="44">
        <v>521</v>
      </c>
      <c r="C16" s="20" t="s">
        <v>29</v>
      </c>
      <c r="D16" s="46">
        <v>34062981</v>
      </c>
      <c r="E16" s="46">
        <v>217914</v>
      </c>
      <c r="F16" s="46">
        <v>0</v>
      </c>
      <c r="G16" s="46">
        <v>1952387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36233282</v>
      </c>
      <c r="O16" s="47">
        <f t="shared" si="1"/>
        <v>231.71652949113954</v>
      </c>
      <c r="P16" s="9"/>
    </row>
    <row r="17" spans="1:16">
      <c r="A17" s="12"/>
      <c r="B17" s="44">
        <v>522</v>
      </c>
      <c r="C17" s="20" t="s">
        <v>30</v>
      </c>
      <c r="D17" s="46">
        <v>26405159</v>
      </c>
      <c r="E17" s="46">
        <v>814829</v>
      </c>
      <c r="F17" s="46">
        <v>0</v>
      </c>
      <c r="G17" s="46">
        <v>88435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27308423</v>
      </c>
      <c r="O17" s="47">
        <f t="shared" si="1"/>
        <v>174.64090069003447</v>
      </c>
      <c r="P17" s="9"/>
    </row>
    <row r="18" spans="1:16">
      <c r="A18" s="12"/>
      <c r="B18" s="44">
        <v>524</v>
      </c>
      <c r="C18" s="20" t="s">
        <v>31</v>
      </c>
      <c r="D18" s="46">
        <v>2559661</v>
      </c>
      <c r="E18" s="46">
        <v>2284267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4843928</v>
      </c>
      <c r="O18" s="47">
        <f t="shared" si="1"/>
        <v>30.977546700432949</v>
      </c>
      <c r="P18" s="9"/>
    </row>
    <row r="19" spans="1:16">
      <c r="A19" s="12"/>
      <c r="B19" s="44">
        <v>529</v>
      </c>
      <c r="C19" s="20" t="s">
        <v>32</v>
      </c>
      <c r="D19" s="46">
        <v>1098476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1098476</v>
      </c>
      <c r="O19" s="47">
        <f t="shared" si="1"/>
        <v>7.0248962390243594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4786505</v>
      </c>
      <c r="E20" s="31">
        <f t="shared" si="5"/>
        <v>2421444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43609791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50817740</v>
      </c>
      <c r="O20" s="43">
        <f t="shared" si="1"/>
        <v>324.98602664210938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6665447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6665447</v>
      </c>
      <c r="O21" s="47">
        <f t="shared" si="1"/>
        <v>42.626396536397877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12453584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12453584</v>
      </c>
      <c r="O22" s="47">
        <f t="shared" si="1"/>
        <v>79.642282037999863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24490760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24490760</v>
      </c>
      <c r="O23" s="47">
        <f t="shared" si="1"/>
        <v>156.62158100390744</v>
      </c>
      <c r="P23" s="9"/>
    </row>
    <row r="24" spans="1:16">
      <c r="A24" s="12"/>
      <c r="B24" s="44">
        <v>539</v>
      </c>
      <c r="C24" s="20" t="s">
        <v>37</v>
      </c>
      <c r="D24" s="46">
        <v>4786505</v>
      </c>
      <c r="E24" s="46">
        <v>2421444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7207949</v>
      </c>
      <c r="O24" s="47">
        <f t="shared" si="1"/>
        <v>46.095767063804203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8029636</v>
      </c>
      <c r="E25" s="31">
        <f t="shared" si="6"/>
        <v>7182100</v>
      </c>
      <c r="F25" s="31">
        <f t="shared" si="6"/>
        <v>0</v>
      </c>
      <c r="G25" s="31">
        <f t="shared" si="6"/>
        <v>18090027</v>
      </c>
      <c r="H25" s="31">
        <f t="shared" si="6"/>
        <v>0</v>
      </c>
      <c r="I25" s="31">
        <f t="shared" si="6"/>
        <v>10479025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43780788</v>
      </c>
      <c r="O25" s="43">
        <f t="shared" si="1"/>
        <v>279.9838075321835</v>
      </c>
      <c r="P25" s="10"/>
    </row>
    <row r="26" spans="1:16">
      <c r="A26" s="12"/>
      <c r="B26" s="44">
        <v>541</v>
      </c>
      <c r="C26" s="20" t="s">
        <v>39</v>
      </c>
      <c r="D26" s="46">
        <v>8029636</v>
      </c>
      <c r="E26" s="46">
        <v>7120256</v>
      </c>
      <c r="F26" s="46">
        <v>0</v>
      </c>
      <c r="G26" s="46">
        <v>18090027</v>
      </c>
      <c r="H26" s="46">
        <v>0</v>
      </c>
      <c r="I26" s="46">
        <v>3365864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36605783</v>
      </c>
      <c r="O26" s="47">
        <f t="shared" si="1"/>
        <v>234.09872161361906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61844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61844</v>
      </c>
      <c r="O27" s="47">
        <f t="shared" si="1"/>
        <v>0.3955003869053329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7113161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7113161</v>
      </c>
      <c r="O28" s="47">
        <f t="shared" si="1"/>
        <v>45.489585531659088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463130</v>
      </c>
      <c r="E29" s="31">
        <f t="shared" si="8"/>
        <v>2563377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3026507</v>
      </c>
      <c r="O29" s="43">
        <f t="shared" si="1"/>
        <v>19.354904105033608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1327040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1327040</v>
      </c>
      <c r="O30" s="47">
        <f t="shared" si="1"/>
        <v>8.4865926110674117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1236337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1236337</v>
      </c>
      <c r="O31" s="47">
        <f t="shared" si="1"/>
        <v>7.9065351828047756</v>
      </c>
      <c r="P31" s="9"/>
    </row>
    <row r="32" spans="1:16">
      <c r="A32" s="13"/>
      <c r="B32" s="45">
        <v>559</v>
      </c>
      <c r="C32" s="21" t="s">
        <v>45</v>
      </c>
      <c r="D32" s="46">
        <v>463130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463130</v>
      </c>
      <c r="O32" s="47">
        <f t="shared" si="1"/>
        <v>2.9617763111614193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SUM(D34:D39)</f>
        <v>5453282</v>
      </c>
      <c r="E33" s="31">
        <f t="shared" si="9"/>
        <v>11345629</v>
      </c>
      <c r="F33" s="31">
        <f t="shared" si="9"/>
        <v>0</v>
      </c>
      <c r="G33" s="31">
        <f t="shared" si="9"/>
        <v>8131362</v>
      </c>
      <c r="H33" s="31">
        <f t="shared" si="9"/>
        <v>0</v>
      </c>
      <c r="I33" s="31">
        <f t="shared" si="9"/>
        <v>2832230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17507559</v>
      </c>
      <c r="N33" s="31">
        <f>SUM(D33:M33)</f>
        <v>45270062</v>
      </c>
      <c r="O33" s="43">
        <f t="shared" si="1"/>
        <v>289.50790757758892</v>
      </c>
      <c r="P33" s="9"/>
    </row>
    <row r="34" spans="1:119">
      <c r="A34" s="12"/>
      <c r="B34" s="44">
        <v>572</v>
      </c>
      <c r="C34" s="20" t="s">
        <v>47</v>
      </c>
      <c r="D34" s="46">
        <v>5453282</v>
      </c>
      <c r="E34" s="46">
        <v>8700277</v>
      </c>
      <c r="F34" s="46">
        <v>0</v>
      </c>
      <c r="G34" s="46">
        <v>44941</v>
      </c>
      <c r="H34" s="46">
        <v>0</v>
      </c>
      <c r="I34" s="46">
        <v>2832230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10">SUM(D34:M34)</f>
        <v>17030730</v>
      </c>
      <c r="O34" s="47">
        <f t="shared" si="1"/>
        <v>108.91372330832837</v>
      </c>
      <c r="P34" s="9"/>
    </row>
    <row r="35" spans="1:119">
      <c r="A35" s="12"/>
      <c r="B35" s="44">
        <v>573</v>
      </c>
      <c r="C35" s="20" t="s">
        <v>48</v>
      </c>
      <c r="D35" s="46">
        <v>0</v>
      </c>
      <c r="E35" s="46">
        <v>381322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381322</v>
      </c>
      <c r="O35" s="47">
        <f t="shared" si="1"/>
        <v>2.4386035595290627</v>
      </c>
      <c r="P35" s="9"/>
    </row>
    <row r="36" spans="1:119">
      <c r="A36" s="12"/>
      <c r="B36" s="44">
        <v>574</v>
      </c>
      <c r="C36" s="20" t="s">
        <v>49</v>
      </c>
      <c r="D36" s="46">
        <v>0</v>
      </c>
      <c r="E36" s="46">
        <v>410910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410910</v>
      </c>
      <c r="O36" s="47">
        <f t="shared" si="1"/>
        <v>2.6278226502695547</v>
      </c>
      <c r="P36" s="9"/>
    </row>
    <row r="37" spans="1:119">
      <c r="A37" s="12"/>
      <c r="B37" s="44">
        <v>575</v>
      </c>
      <c r="C37" s="20" t="s">
        <v>50</v>
      </c>
      <c r="D37" s="46">
        <v>0</v>
      </c>
      <c r="E37" s="46">
        <v>640840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640840</v>
      </c>
      <c r="O37" s="47">
        <f t="shared" si="1"/>
        <v>4.0982547691678022</v>
      </c>
      <c r="P37" s="9"/>
    </row>
    <row r="38" spans="1:119">
      <c r="A38" s="12"/>
      <c r="B38" s="44">
        <v>578</v>
      </c>
      <c r="C38" s="20" t="s">
        <v>51</v>
      </c>
      <c r="D38" s="46">
        <v>0</v>
      </c>
      <c r="E38" s="46">
        <v>0</v>
      </c>
      <c r="F38" s="46">
        <v>0</v>
      </c>
      <c r="G38" s="46">
        <v>8086421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17507559</v>
      </c>
      <c r="N38" s="46">
        <f t="shared" si="10"/>
        <v>25593980</v>
      </c>
      <c r="O38" s="47">
        <f t="shared" si="1"/>
        <v>163.6768157371346</v>
      </c>
      <c r="P38" s="9"/>
    </row>
    <row r="39" spans="1:119">
      <c r="A39" s="12"/>
      <c r="B39" s="44">
        <v>579</v>
      </c>
      <c r="C39" s="20" t="s">
        <v>52</v>
      </c>
      <c r="D39" s="46">
        <v>0</v>
      </c>
      <c r="E39" s="46">
        <v>1212280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1212280</v>
      </c>
      <c r="O39" s="47">
        <f t="shared" si="1"/>
        <v>7.7526875531595136</v>
      </c>
      <c r="P39" s="9"/>
    </row>
    <row r="40" spans="1:119" ht="15.75">
      <c r="A40" s="28" t="s">
        <v>56</v>
      </c>
      <c r="B40" s="29"/>
      <c r="C40" s="30"/>
      <c r="D40" s="31">
        <f t="shared" ref="D40:M40" si="11">SUM(D41:D42)</f>
        <v>5438091</v>
      </c>
      <c r="E40" s="31">
        <f t="shared" si="11"/>
        <v>8909700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103677</v>
      </c>
      <c r="J40" s="31">
        <f t="shared" si="11"/>
        <v>0</v>
      </c>
      <c r="K40" s="31">
        <f t="shared" si="11"/>
        <v>1321494</v>
      </c>
      <c r="L40" s="31">
        <f t="shared" si="11"/>
        <v>0</v>
      </c>
      <c r="M40" s="31">
        <f t="shared" si="11"/>
        <v>0</v>
      </c>
      <c r="N40" s="31">
        <f>SUM(D40:M40)</f>
        <v>15772962</v>
      </c>
      <c r="O40" s="43">
        <f t="shared" si="1"/>
        <v>100.87013410586498</v>
      </c>
      <c r="P40" s="9"/>
    </row>
    <row r="41" spans="1:119">
      <c r="A41" s="12"/>
      <c r="B41" s="44">
        <v>581</v>
      </c>
      <c r="C41" s="20" t="s">
        <v>53</v>
      </c>
      <c r="D41" s="46">
        <v>5438091</v>
      </c>
      <c r="E41" s="46">
        <v>8909700</v>
      </c>
      <c r="F41" s="46">
        <v>0</v>
      </c>
      <c r="G41" s="46">
        <v>0</v>
      </c>
      <c r="H41" s="46">
        <v>0</v>
      </c>
      <c r="I41" s="46">
        <v>103677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14451468</v>
      </c>
      <c r="O41" s="47">
        <f t="shared" si="1"/>
        <v>92.419008882834831</v>
      </c>
      <c r="P41" s="9"/>
    </row>
    <row r="42" spans="1:119" ht="15.75" thickBot="1">
      <c r="A42" s="12"/>
      <c r="B42" s="44">
        <v>591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1321494</v>
      </c>
      <c r="L42" s="46">
        <v>0</v>
      </c>
      <c r="M42" s="46">
        <v>0</v>
      </c>
      <c r="N42" s="46">
        <f>SUM(D42:M42)</f>
        <v>1321494</v>
      </c>
      <c r="O42" s="47">
        <f t="shared" si="1"/>
        <v>8.4511252230301395</v>
      </c>
      <c r="P42" s="9"/>
    </row>
    <row r="43" spans="1:119" ht="16.5" thickBot="1">
      <c r="A43" s="14" t="s">
        <v>10</v>
      </c>
      <c r="B43" s="23"/>
      <c r="C43" s="22"/>
      <c r="D43" s="15">
        <f>SUM(D5,D15,D20,D25,D29,D33,D40)</f>
        <v>116756943</v>
      </c>
      <c r="E43" s="15">
        <f t="shared" ref="E43:M43" si="12">SUM(E5,E15,E20,E25,E29,E33,E40)</f>
        <v>39320961</v>
      </c>
      <c r="F43" s="15">
        <f t="shared" si="12"/>
        <v>2459956</v>
      </c>
      <c r="G43" s="15">
        <f t="shared" si="12"/>
        <v>28626601</v>
      </c>
      <c r="H43" s="15">
        <f t="shared" si="12"/>
        <v>0</v>
      </c>
      <c r="I43" s="15">
        <f t="shared" si="12"/>
        <v>102510341</v>
      </c>
      <c r="J43" s="15">
        <f t="shared" si="12"/>
        <v>24251259</v>
      </c>
      <c r="K43" s="15">
        <f t="shared" si="12"/>
        <v>22891435</v>
      </c>
      <c r="L43" s="15">
        <f t="shared" si="12"/>
        <v>0</v>
      </c>
      <c r="M43" s="15">
        <f t="shared" si="12"/>
        <v>17507559</v>
      </c>
      <c r="N43" s="15">
        <f>SUM(D43:M43)</f>
        <v>354325055</v>
      </c>
      <c r="O43" s="37">
        <f t="shared" si="1"/>
        <v>2265.9546009758969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62</v>
      </c>
      <c r="M45" s="163"/>
      <c r="N45" s="163"/>
      <c r="O45" s="41">
        <v>156369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63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29977171</v>
      </c>
      <c r="E5" s="26">
        <f t="shared" ref="E5:M5" si="0">SUM(E6:E13)</f>
        <v>261007</v>
      </c>
      <c r="F5" s="26">
        <f t="shared" si="0"/>
        <v>2458900</v>
      </c>
      <c r="G5" s="26">
        <f t="shared" si="0"/>
        <v>695088</v>
      </c>
      <c r="H5" s="26">
        <f t="shared" si="0"/>
        <v>0</v>
      </c>
      <c r="I5" s="26">
        <f t="shared" si="0"/>
        <v>41047644</v>
      </c>
      <c r="J5" s="26">
        <f t="shared" si="0"/>
        <v>16384614</v>
      </c>
      <c r="K5" s="26">
        <f t="shared" si="0"/>
        <v>17232425</v>
      </c>
      <c r="L5" s="26">
        <f t="shared" si="0"/>
        <v>0</v>
      </c>
      <c r="M5" s="26">
        <f t="shared" si="0"/>
        <v>0</v>
      </c>
      <c r="N5" s="27">
        <f>SUM(D5:M5)</f>
        <v>108056849</v>
      </c>
      <c r="O5" s="32">
        <f t="shared" ref="O5:O42" si="1">(N5/O$44)</f>
        <v>700.28093062441269</v>
      </c>
      <c r="P5" s="6"/>
    </row>
    <row r="6" spans="1:133">
      <c r="A6" s="12"/>
      <c r="B6" s="44">
        <v>511</v>
      </c>
      <c r="C6" s="20" t="s">
        <v>19</v>
      </c>
      <c r="D6" s="46">
        <v>436796</v>
      </c>
      <c r="E6" s="46">
        <v>9704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446500</v>
      </c>
      <c r="O6" s="47">
        <f t="shared" si="1"/>
        <v>2.8936197790091054</v>
      </c>
      <c r="P6" s="9"/>
    </row>
    <row r="7" spans="1:133">
      <c r="A7" s="12"/>
      <c r="B7" s="44">
        <v>512</v>
      </c>
      <c r="C7" s="20" t="s">
        <v>20</v>
      </c>
      <c r="D7" s="46">
        <v>1837766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1837766</v>
      </c>
      <c r="O7" s="47">
        <f t="shared" si="1"/>
        <v>11.909957551602346</v>
      </c>
      <c r="P7" s="9"/>
    </row>
    <row r="8" spans="1:133">
      <c r="A8" s="12"/>
      <c r="B8" s="44">
        <v>513</v>
      </c>
      <c r="C8" s="20" t="s">
        <v>21</v>
      </c>
      <c r="D8" s="46">
        <v>4180988</v>
      </c>
      <c r="E8" s="46">
        <v>146229</v>
      </c>
      <c r="F8" s="46">
        <v>0</v>
      </c>
      <c r="G8" s="46">
        <v>0</v>
      </c>
      <c r="H8" s="46">
        <v>0</v>
      </c>
      <c r="I8" s="46">
        <v>13552133</v>
      </c>
      <c r="J8" s="46">
        <v>16384614</v>
      </c>
      <c r="K8" s="46">
        <v>0</v>
      </c>
      <c r="L8" s="46">
        <v>0</v>
      </c>
      <c r="M8" s="46">
        <v>0</v>
      </c>
      <c r="N8" s="46">
        <f t="shared" si="2"/>
        <v>34263964</v>
      </c>
      <c r="O8" s="47">
        <f t="shared" si="1"/>
        <v>222.05349146171542</v>
      </c>
      <c r="P8" s="9"/>
    </row>
    <row r="9" spans="1:133">
      <c r="A9" s="12"/>
      <c r="B9" s="44">
        <v>514</v>
      </c>
      <c r="C9" s="20" t="s">
        <v>22</v>
      </c>
      <c r="D9" s="46">
        <v>931527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931527</v>
      </c>
      <c r="O9" s="47">
        <f t="shared" si="1"/>
        <v>6.0369203849518813</v>
      </c>
      <c r="P9" s="9"/>
    </row>
    <row r="10" spans="1:133">
      <c r="A10" s="12"/>
      <c r="B10" s="44">
        <v>516</v>
      </c>
      <c r="C10" s="20" t="s">
        <v>24</v>
      </c>
      <c r="D10" s="46">
        <v>3410972</v>
      </c>
      <c r="E10" s="46">
        <v>0</v>
      </c>
      <c r="F10" s="46">
        <v>0</v>
      </c>
      <c r="G10" s="46">
        <v>653898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4064870</v>
      </c>
      <c r="O10" s="47">
        <f t="shared" si="1"/>
        <v>26.343086743786657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2458900</v>
      </c>
      <c r="G11" s="46">
        <v>0</v>
      </c>
      <c r="H11" s="46">
        <v>0</v>
      </c>
      <c r="I11" s="46">
        <v>23772418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26231318</v>
      </c>
      <c r="O11" s="47">
        <f t="shared" si="1"/>
        <v>169.99655228281651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17232425</v>
      </c>
      <c r="L12" s="46">
        <v>0</v>
      </c>
      <c r="M12" s="46">
        <v>0</v>
      </c>
      <c r="N12" s="46">
        <f t="shared" si="2"/>
        <v>17232425</v>
      </c>
      <c r="O12" s="47">
        <f t="shared" si="1"/>
        <v>111.67768380804252</v>
      </c>
      <c r="P12" s="9"/>
    </row>
    <row r="13" spans="1:133">
      <c r="A13" s="12"/>
      <c r="B13" s="44">
        <v>519</v>
      </c>
      <c r="C13" s="20" t="s">
        <v>27</v>
      </c>
      <c r="D13" s="46">
        <v>19179122</v>
      </c>
      <c r="E13" s="46">
        <v>105074</v>
      </c>
      <c r="F13" s="46">
        <v>0</v>
      </c>
      <c r="G13" s="46">
        <v>41190</v>
      </c>
      <c r="H13" s="46">
        <v>0</v>
      </c>
      <c r="I13" s="46">
        <v>3723093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23048479</v>
      </c>
      <c r="O13" s="47">
        <f t="shared" si="1"/>
        <v>149.36961861248827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SUM(D15:D18)</f>
        <v>62778912</v>
      </c>
      <c r="E14" s="31">
        <f t="shared" si="3"/>
        <v>3121496</v>
      </c>
      <c r="F14" s="31">
        <f t="shared" si="3"/>
        <v>0</v>
      </c>
      <c r="G14" s="31">
        <f t="shared" si="3"/>
        <v>2595005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68495413</v>
      </c>
      <c r="O14" s="43">
        <f t="shared" si="1"/>
        <v>443.89626389293932</v>
      </c>
      <c r="P14" s="10"/>
    </row>
    <row r="15" spans="1:133">
      <c r="A15" s="12"/>
      <c r="B15" s="44">
        <v>521</v>
      </c>
      <c r="C15" s="20" t="s">
        <v>29</v>
      </c>
      <c r="D15" s="46">
        <v>34531329</v>
      </c>
      <c r="E15" s="46">
        <v>304963</v>
      </c>
      <c r="F15" s="46">
        <v>0</v>
      </c>
      <c r="G15" s="46">
        <v>2548825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37385117</v>
      </c>
      <c r="O15" s="47">
        <f t="shared" si="1"/>
        <v>242.280658436214</v>
      </c>
      <c r="P15" s="9"/>
    </row>
    <row r="16" spans="1:133">
      <c r="A16" s="12"/>
      <c r="B16" s="44">
        <v>522</v>
      </c>
      <c r="C16" s="20" t="s">
        <v>30</v>
      </c>
      <c r="D16" s="46">
        <v>24439278</v>
      </c>
      <c r="E16" s="46">
        <v>758931</v>
      </c>
      <c r="F16" s="46">
        <v>0</v>
      </c>
      <c r="G16" s="46">
        <v>46180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25244389</v>
      </c>
      <c r="O16" s="47">
        <f t="shared" si="1"/>
        <v>163.60058974109717</v>
      </c>
      <c r="P16" s="9"/>
    </row>
    <row r="17" spans="1:16">
      <c r="A17" s="12"/>
      <c r="B17" s="44">
        <v>524</v>
      </c>
      <c r="C17" s="20" t="s">
        <v>31</v>
      </c>
      <c r="D17" s="46">
        <v>2544302</v>
      </c>
      <c r="E17" s="46">
        <v>2057602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4601904</v>
      </c>
      <c r="O17" s="47">
        <f t="shared" si="1"/>
        <v>29.823427627102166</v>
      </c>
      <c r="P17" s="9"/>
    </row>
    <row r="18" spans="1:16">
      <c r="A18" s="12"/>
      <c r="B18" s="44">
        <v>529</v>
      </c>
      <c r="C18" s="20" t="s">
        <v>32</v>
      </c>
      <c r="D18" s="46">
        <v>1264003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1264003</v>
      </c>
      <c r="O18" s="47">
        <f t="shared" si="1"/>
        <v>8.1915880885259718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SUM(D20:D23)</f>
        <v>997855</v>
      </c>
      <c r="E19" s="31">
        <f t="shared" si="5"/>
        <v>2236260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39501600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42735715</v>
      </c>
      <c r="O19" s="43">
        <f t="shared" si="1"/>
        <v>276.95612585463851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7440953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7440953</v>
      </c>
      <c r="O20" s="47">
        <f t="shared" si="1"/>
        <v>48.222371277664365</v>
      </c>
      <c r="P20" s="9"/>
    </row>
    <row r="21" spans="1:16">
      <c r="A21" s="12"/>
      <c r="B21" s="44">
        <v>535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12705987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12705987</v>
      </c>
      <c r="O21" s="47">
        <f t="shared" si="1"/>
        <v>82.343326528628367</v>
      </c>
      <c r="P21" s="9"/>
    </row>
    <row r="22" spans="1:16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19354660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19354660</v>
      </c>
      <c r="O22" s="47">
        <f t="shared" si="1"/>
        <v>125.43119147143643</v>
      </c>
      <c r="P22" s="9"/>
    </row>
    <row r="23" spans="1:16">
      <c r="A23" s="12"/>
      <c r="B23" s="44">
        <v>539</v>
      </c>
      <c r="C23" s="20" t="s">
        <v>37</v>
      </c>
      <c r="D23" s="46">
        <v>997855</v>
      </c>
      <c r="E23" s="46">
        <v>2236260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3234115</v>
      </c>
      <c r="O23" s="47">
        <f t="shared" si="1"/>
        <v>20.959236576909369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8115507</v>
      </c>
      <c r="E24" s="31">
        <f t="shared" si="6"/>
        <v>5016912</v>
      </c>
      <c r="F24" s="31">
        <f t="shared" si="6"/>
        <v>0</v>
      </c>
      <c r="G24" s="31">
        <f t="shared" si="6"/>
        <v>27116729</v>
      </c>
      <c r="H24" s="31">
        <f t="shared" si="6"/>
        <v>0</v>
      </c>
      <c r="I24" s="31">
        <f t="shared" si="6"/>
        <v>10852053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51101201</v>
      </c>
      <c r="O24" s="43">
        <f t="shared" si="1"/>
        <v>331.17009170150027</v>
      </c>
      <c r="P24" s="10"/>
    </row>
    <row r="25" spans="1:16">
      <c r="A25" s="12"/>
      <c r="B25" s="44">
        <v>541</v>
      </c>
      <c r="C25" s="20" t="s">
        <v>39</v>
      </c>
      <c r="D25" s="46">
        <v>8115507</v>
      </c>
      <c r="E25" s="46">
        <v>5016912</v>
      </c>
      <c r="F25" s="46">
        <v>0</v>
      </c>
      <c r="G25" s="46">
        <v>27116729</v>
      </c>
      <c r="H25" s="46">
        <v>0</v>
      </c>
      <c r="I25" s="46">
        <v>3723530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43972678</v>
      </c>
      <c r="O25" s="47">
        <f t="shared" si="1"/>
        <v>284.97247658857458</v>
      </c>
      <c r="P25" s="9"/>
    </row>
    <row r="26" spans="1:16">
      <c r="A26" s="12"/>
      <c r="B26" s="44">
        <v>549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7128523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7128523</v>
      </c>
      <c r="O26" s="47">
        <f t="shared" si="1"/>
        <v>46.197615112925696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467319</v>
      </c>
      <c r="E27" s="31">
        <f t="shared" si="8"/>
        <v>7421337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7888656</v>
      </c>
      <c r="O27" s="43">
        <f t="shared" si="1"/>
        <v>51.123787304364733</v>
      </c>
      <c r="P27" s="10"/>
    </row>
    <row r="28" spans="1:16">
      <c r="A28" s="13"/>
      <c r="B28" s="45">
        <v>552</v>
      </c>
      <c r="C28" s="21" t="s">
        <v>43</v>
      </c>
      <c r="D28" s="46">
        <v>0</v>
      </c>
      <c r="E28" s="46">
        <v>1576304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1576304</v>
      </c>
      <c r="O28" s="47">
        <f t="shared" si="1"/>
        <v>10.215508246654354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5845033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5845033</v>
      </c>
      <c r="O29" s="47">
        <f t="shared" si="1"/>
        <v>37.879738180875542</v>
      </c>
      <c r="P29" s="9"/>
    </row>
    <row r="30" spans="1:16">
      <c r="A30" s="13"/>
      <c r="B30" s="45">
        <v>559</v>
      </c>
      <c r="C30" s="21" t="s">
        <v>45</v>
      </c>
      <c r="D30" s="46">
        <v>467319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467319</v>
      </c>
      <c r="O30" s="47">
        <f t="shared" si="1"/>
        <v>3.0285408768348403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SUM(D32:D37)</f>
        <v>5592183</v>
      </c>
      <c r="E31" s="31">
        <f t="shared" si="9"/>
        <v>11375341</v>
      </c>
      <c r="F31" s="31">
        <f t="shared" si="9"/>
        <v>0</v>
      </c>
      <c r="G31" s="31">
        <f t="shared" si="9"/>
        <v>362649</v>
      </c>
      <c r="H31" s="31">
        <f t="shared" si="9"/>
        <v>0</v>
      </c>
      <c r="I31" s="31">
        <f t="shared" si="9"/>
        <v>2794603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15644568</v>
      </c>
      <c r="N31" s="31">
        <f>SUM(D31:M31)</f>
        <v>35769344</v>
      </c>
      <c r="O31" s="43">
        <f t="shared" si="1"/>
        <v>231.80936457016946</v>
      </c>
      <c r="P31" s="9"/>
    </row>
    <row r="32" spans="1:16">
      <c r="A32" s="12"/>
      <c r="B32" s="44">
        <v>572</v>
      </c>
      <c r="C32" s="20" t="s">
        <v>47</v>
      </c>
      <c r="D32" s="46">
        <v>5592183</v>
      </c>
      <c r="E32" s="46">
        <v>8689698</v>
      </c>
      <c r="F32" s="46">
        <v>0</v>
      </c>
      <c r="G32" s="46">
        <v>321787</v>
      </c>
      <c r="H32" s="46">
        <v>0</v>
      </c>
      <c r="I32" s="46">
        <v>2794603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17398271</v>
      </c>
      <c r="O32" s="47">
        <f t="shared" si="1"/>
        <v>112.75247723664171</v>
      </c>
      <c r="P32" s="9"/>
    </row>
    <row r="33" spans="1:119">
      <c r="A33" s="12"/>
      <c r="B33" s="44">
        <v>573</v>
      </c>
      <c r="C33" s="20" t="s">
        <v>48</v>
      </c>
      <c r="D33" s="46">
        <v>0</v>
      </c>
      <c r="E33" s="46">
        <v>502203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502203</v>
      </c>
      <c r="O33" s="47">
        <f t="shared" si="1"/>
        <v>3.254612617867211</v>
      </c>
      <c r="P33" s="9"/>
    </row>
    <row r="34" spans="1:119">
      <c r="A34" s="12"/>
      <c r="B34" s="44">
        <v>574</v>
      </c>
      <c r="C34" s="20" t="s">
        <v>49</v>
      </c>
      <c r="D34" s="46">
        <v>0</v>
      </c>
      <c r="E34" s="46">
        <v>410924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410924</v>
      </c>
      <c r="O34" s="47">
        <f t="shared" si="1"/>
        <v>2.6630634133696249</v>
      </c>
      <c r="P34" s="9"/>
    </row>
    <row r="35" spans="1:119">
      <c r="A35" s="12"/>
      <c r="B35" s="44">
        <v>575</v>
      </c>
      <c r="C35" s="20" t="s">
        <v>50</v>
      </c>
      <c r="D35" s="46">
        <v>0</v>
      </c>
      <c r="E35" s="46">
        <v>614338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614338</v>
      </c>
      <c r="O35" s="47">
        <f t="shared" si="1"/>
        <v>3.9813227050322415</v>
      </c>
      <c r="P35" s="9"/>
    </row>
    <row r="36" spans="1:119">
      <c r="A36" s="12"/>
      <c r="B36" s="44">
        <v>578</v>
      </c>
      <c r="C36" s="20" t="s">
        <v>51</v>
      </c>
      <c r="D36" s="46">
        <v>0</v>
      </c>
      <c r="E36" s="46">
        <v>0</v>
      </c>
      <c r="F36" s="46">
        <v>0</v>
      </c>
      <c r="G36" s="46">
        <v>40862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15644568</v>
      </c>
      <c r="N36" s="46">
        <f t="shared" si="10"/>
        <v>15685430</v>
      </c>
      <c r="O36" s="47">
        <f t="shared" si="1"/>
        <v>101.65211755937915</v>
      </c>
      <c r="P36" s="9"/>
    </row>
    <row r="37" spans="1:119">
      <c r="A37" s="12"/>
      <c r="B37" s="44">
        <v>579</v>
      </c>
      <c r="C37" s="20" t="s">
        <v>52</v>
      </c>
      <c r="D37" s="46">
        <v>0</v>
      </c>
      <c r="E37" s="46">
        <v>1158178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1158178</v>
      </c>
      <c r="O37" s="47">
        <f t="shared" si="1"/>
        <v>7.5057710378795246</v>
      </c>
      <c r="P37" s="9"/>
    </row>
    <row r="38" spans="1:119" ht="15.75">
      <c r="A38" s="28" t="s">
        <v>56</v>
      </c>
      <c r="B38" s="29"/>
      <c r="C38" s="30"/>
      <c r="D38" s="31">
        <f t="shared" ref="D38:M38" si="11">SUM(D39:D41)</f>
        <v>7797214</v>
      </c>
      <c r="E38" s="31">
        <f t="shared" si="11"/>
        <v>10347628</v>
      </c>
      <c r="F38" s="31">
        <f t="shared" si="11"/>
        <v>3471</v>
      </c>
      <c r="G38" s="31">
        <f t="shared" si="11"/>
        <v>5621903</v>
      </c>
      <c r="H38" s="31">
        <f t="shared" si="11"/>
        <v>0</v>
      </c>
      <c r="I38" s="31">
        <f t="shared" si="11"/>
        <v>3472998</v>
      </c>
      <c r="J38" s="31">
        <f t="shared" si="11"/>
        <v>0</v>
      </c>
      <c r="K38" s="31">
        <f t="shared" si="11"/>
        <v>772218</v>
      </c>
      <c r="L38" s="31">
        <f t="shared" si="11"/>
        <v>0</v>
      </c>
      <c r="M38" s="31">
        <f t="shared" si="11"/>
        <v>0</v>
      </c>
      <c r="N38" s="31">
        <f>SUM(D38:M38)</f>
        <v>28015432</v>
      </c>
      <c r="O38" s="43">
        <f t="shared" si="1"/>
        <v>181.55880885259714</v>
      </c>
      <c r="P38" s="9"/>
    </row>
    <row r="39" spans="1:119">
      <c r="A39" s="12"/>
      <c r="B39" s="44">
        <v>581</v>
      </c>
      <c r="C39" s="20" t="s">
        <v>53</v>
      </c>
      <c r="D39" s="46">
        <v>7797214</v>
      </c>
      <c r="E39" s="46">
        <v>10347628</v>
      </c>
      <c r="F39" s="46">
        <v>3471</v>
      </c>
      <c r="G39" s="46">
        <v>5621903</v>
      </c>
      <c r="H39" s="46">
        <v>0</v>
      </c>
      <c r="I39" s="46">
        <v>3406076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27176292</v>
      </c>
      <c r="O39" s="47">
        <f t="shared" si="1"/>
        <v>176.12061825605133</v>
      </c>
      <c r="P39" s="9"/>
    </row>
    <row r="40" spans="1:119">
      <c r="A40" s="12"/>
      <c r="B40" s="44">
        <v>590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66922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66922</v>
      </c>
      <c r="O40" s="47">
        <f t="shared" si="1"/>
        <v>0.43369949126729529</v>
      </c>
      <c r="P40" s="9"/>
    </row>
    <row r="41" spans="1:119" ht="15.75" thickBot="1">
      <c r="A41" s="12"/>
      <c r="B41" s="44">
        <v>591</v>
      </c>
      <c r="C41" s="20" t="s">
        <v>55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772218</v>
      </c>
      <c r="L41" s="46">
        <v>0</v>
      </c>
      <c r="M41" s="46">
        <v>0</v>
      </c>
      <c r="N41" s="46">
        <f>SUM(D41:M41)</f>
        <v>772218</v>
      </c>
      <c r="O41" s="47">
        <f t="shared" si="1"/>
        <v>5.0044911052785066</v>
      </c>
      <c r="P41" s="9"/>
    </row>
    <row r="42" spans="1:119" ht="16.5" thickBot="1">
      <c r="A42" s="14" t="s">
        <v>10</v>
      </c>
      <c r="B42" s="23"/>
      <c r="C42" s="22"/>
      <c r="D42" s="15">
        <f>SUM(D5,D14,D19,D24,D27,D31,D38)</f>
        <v>115726161</v>
      </c>
      <c r="E42" s="15">
        <f t="shared" ref="E42:M42" si="12">SUM(E5,E14,E19,E24,E27,E31,E38)</f>
        <v>39779981</v>
      </c>
      <c r="F42" s="15">
        <f t="shared" si="12"/>
        <v>2462371</v>
      </c>
      <c r="G42" s="15">
        <f t="shared" si="12"/>
        <v>36391374</v>
      </c>
      <c r="H42" s="15">
        <f t="shared" si="12"/>
        <v>0</v>
      </c>
      <c r="I42" s="15">
        <f t="shared" si="12"/>
        <v>97668898</v>
      </c>
      <c r="J42" s="15">
        <f t="shared" si="12"/>
        <v>16384614</v>
      </c>
      <c r="K42" s="15">
        <f t="shared" si="12"/>
        <v>18004643</v>
      </c>
      <c r="L42" s="15">
        <f t="shared" si="12"/>
        <v>0</v>
      </c>
      <c r="M42" s="15">
        <f t="shared" si="12"/>
        <v>15644568</v>
      </c>
      <c r="N42" s="15">
        <f>SUM(D42:M42)</f>
        <v>342062610</v>
      </c>
      <c r="O42" s="37">
        <f t="shared" si="1"/>
        <v>2216.7953728006223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60</v>
      </c>
      <c r="M44" s="163"/>
      <c r="N44" s="163"/>
      <c r="O44" s="41">
        <v>154305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thickBot="1">
      <c r="A46" s="165" t="s">
        <v>63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22905568</v>
      </c>
      <c r="E5" s="26">
        <f t="shared" ref="E5:M5" si="0">SUM(E6:E14)</f>
        <v>861440</v>
      </c>
      <c r="F5" s="26">
        <f t="shared" si="0"/>
        <v>5573028</v>
      </c>
      <c r="G5" s="26">
        <f t="shared" si="0"/>
        <v>2821405</v>
      </c>
      <c r="H5" s="26">
        <f t="shared" si="0"/>
        <v>0</v>
      </c>
      <c r="I5" s="26">
        <f t="shared" si="0"/>
        <v>33971252</v>
      </c>
      <c r="J5" s="26">
        <f t="shared" si="0"/>
        <v>13924267</v>
      </c>
      <c r="K5" s="26">
        <f t="shared" si="0"/>
        <v>20611582</v>
      </c>
      <c r="L5" s="26">
        <f t="shared" si="0"/>
        <v>0</v>
      </c>
      <c r="M5" s="26">
        <f t="shared" si="0"/>
        <v>0</v>
      </c>
      <c r="N5" s="27">
        <f>SUM(D5:M5)</f>
        <v>100668542</v>
      </c>
      <c r="O5" s="32">
        <f t="shared" ref="O5:O44" si="1">(N5/O$46)</f>
        <v>618.15969100778625</v>
      </c>
      <c r="P5" s="6"/>
    </row>
    <row r="6" spans="1:133">
      <c r="A6" s="12"/>
      <c r="B6" s="44">
        <v>511</v>
      </c>
      <c r="C6" s="20" t="s">
        <v>19</v>
      </c>
      <c r="D6" s="46">
        <v>460383</v>
      </c>
      <c r="E6" s="46">
        <v>55420</v>
      </c>
      <c r="F6" s="46">
        <v>1600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517403</v>
      </c>
      <c r="O6" s="47">
        <f t="shared" si="1"/>
        <v>3.1771362955321396</v>
      </c>
      <c r="P6" s="9"/>
    </row>
    <row r="7" spans="1:133">
      <c r="A7" s="12"/>
      <c r="B7" s="44">
        <v>512</v>
      </c>
      <c r="C7" s="20" t="s">
        <v>20</v>
      </c>
      <c r="D7" s="46">
        <v>2317998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2317998</v>
      </c>
      <c r="O7" s="47">
        <f t="shared" si="1"/>
        <v>14.23377054012232</v>
      </c>
      <c r="P7" s="9"/>
    </row>
    <row r="8" spans="1:133">
      <c r="A8" s="12"/>
      <c r="B8" s="44">
        <v>513</v>
      </c>
      <c r="C8" s="20" t="s">
        <v>21</v>
      </c>
      <c r="D8" s="46">
        <v>5101131</v>
      </c>
      <c r="E8" s="46">
        <v>0</v>
      </c>
      <c r="F8" s="46">
        <v>0</v>
      </c>
      <c r="G8" s="46">
        <v>0</v>
      </c>
      <c r="H8" s="46">
        <v>0</v>
      </c>
      <c r="I8" s="46">
        <v>12241363</v>
      </c>
      <c r="J8" s="46">
        <v>13924267</v>
      </c>
      <c r="K8" s="46">
        <v>0</v>
      </c>
      <c r="L8" s="46">
        <v>0</v>
      </c>
      <c r="M8" s="46">
        <v>0</v>
      </c>
      <c r="N8" s="46">
        <f t="shared" si="2"/>
        <v>31266761</v>
      </c>
      <c r="O8" s="47">
        <f t="shared" si="1"/>
        <v>191.99494633163854</v>
      </c>
      <c r="P8" s="9"/>
    </row>
    <row r="9" spans="1:133">
      <c r="A9" s="12"/>
      <c r="B9" s="44">
        <v>514</v>
      </c>
      <c r="C9" s="20" t="s">
        <v>22</v>
      </c>
      <c r="D9" s="46">
        <v>946868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946868</v>
      </c>
      <c r="O9" s="47">
        <f t="shared" si="1"/>
        <v>5.814285363397441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650276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650276</v>
      </c>
      <c r="O10" s="47">
        <f t="shared" si="1"/>
        <v>3.9930489032987007</v>
      </c>
      <c r="P10" s="9"/>
    </row>
    <row r="11" spans="1:133">
      <c r="A11" s="12"/>
      <c r="B11" s="44">
        <v>516</v>
      </c>
      <c r="C11" s="20" t="s">
        <v>24</v>
      </c>
      <c r="D11" s="46">
        <v>4149749</v>
      </c>
      <c r="E11" s="46">
        <v>0</v>
      </c>
      <c r="F11" s="46">
        <v>0</v>
      </c>
      <c r="G11" s="46">
        <v>2788149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6937898</v>
      </c>
      <c r="O11" s="47">
        <f t="shared" si="1"/>
        <v>42.602473411441061</v>
      </c>
      <c r="P11" s="9"/>
    </row>
    <row r="12" spans="1:133">
      <c r="A12" s="12"/>
      <c r="B12" s="44">
        <v>517</v>
      </c>
      <c r="C12" s="20" t="s">
        <v>25</v>
      </c>
      <c r="D12" s="46">
        <v>463522</v>
      </c>
      <c r="E12" s="46">
        <v>0</v>
      </c>
      <c r="F12" s="46">
        <v>5571428</v>
      </c>
      <c r="G12" s="46">
        <v>0</v>
      </c>
      <c r="H12" s="46">
        <v>0</v>
      </c>
      <c r="I12" s="46">
        <v>17069883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23104833</v>
      </c>
      <c r="O12" s="47">
        <f t="shared" si="1"/>
        <v>141.87626188195418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20611582</v>
      </c>
      <c r="L13" s="46">
        <v>0</v>
      </c>
      <c r="M13" s="46">
        <v>0</v>
      </c>
      <c r="N13" s="46">
        <f t="shared" si="2"/>
        <v>20611582</v>
      </c>
      <c r="O13" s="47">
        <f t="shared" si="1"/>
        <v>126.5663424459018</v>
      </c>
      <c r="P13" s="9"/>
    </row>
    <row r="14" spans="1:133">
      <c r="A14" s="12"/>
      <c r="B14" s="44">
        <v>519</v>
      </c>
      <c r="C14" s="20" t="s">
        <v>27</v>
      </c>
      <c r="D14" s="46">
        <v>9465917</v>
      </c>
      <c r="E14" s="46">
        <v>155744</v>
      </c>
      <c r="F14" s="46">
        <v>0</v>
      </c>
      <c r="G14" s="46">
        <v>33256</v>
      </c>
      <c r="H14" s="46">
        <v>0</v>
      </c>
      <c r="I14" s="46">
        <v>4660006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14314923</v>
      </c>
      <c r="O14" s="47">
        <f t="shared" si="1"/>
        <v>87.901425834500031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63097310</v>
      </c>
      <c r="E15" s="31">
        <f t="shared" si="3"/>
        <v>2965977</v>
      </c>
      <c r="F15" s="31">
        <f t="shared" si="3"/>
        <v>0</v>
      </c>
      <c r="G15" s="31">
        <f t="shared" si="3"/>
        <v>25256013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91319300</v>
      </c>
      <c r="O15" s="43">
        <f t="shared" si="1"/>
        <v>560.75025176233635</v>
      </c>
      <c r="P15" s="10"/>
    </row>
    <row r="16" spans="1:133">
      <c r="A16" s="12"/>
      <c r="B16" s="44">
        <v>521</v>
      </c>
      <c r="C16" s="20" t="s">
        <v>29</v>
      </c>
      <c r="D16" s="46">
        <v>34234754</v>
      </c>
      <c r="E16" s="46">
        <v>247361</v>
      </c>
      <c r="F16" s="46">
        <v>0</v>
      </c>
      <c r="G16" s="46">
        <v>23056142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57538257</v>
      </c>
      <c r="O16" s="47">
        <f t="shared" si="1"/>
        <v>353.3162441971852</v>
      </c>
      <c r="P16" s="9"/>
    </row>
    <row r="17" spans="1:16">
      <c r="A17" s="12"/>
      <c r="B17" s="44">
        <v>522</v>
      </c>
      <c r="C17" s="20" t="s">
        <v>30</v>
      </c>
      <c r="D17" s="46">
        <v>24880988</v>
      </c>
      <c r="E17" s="46">
        <v>703899</v>
      </c>
      <c r="F17" s="46">
        <v>0</v>
      </c>
      <c r="G17" s="46">
        <v>2199871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27784758</v>
      </c>
      <c r="O17" s="47">
        <f t="shared" si="1"/>
        <v>170.61355095424065</v>
      </c>
      <c r="P17" s="9"/>
    </row>
    <row r="18" spans="1:16">
      <c r="A18" s="12"/>
      <c r="B18" s="44">
        <v>524</v>
      </c>
      <c r="C18" s="20" t="s">
        <v>31</v>
      </c>
      <c r="D18" s="46">
        <v>2637346</v>
      </c>
      <c r="E18" s="46">
        <v>2014717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4652063</v>
      </c>
      <c r="O18" s="47">
        <f t="shared" si="1"/>
        <v>28.566201213371649</v>
      </c>
      <c r="P18" s="9"/>
    </row>
    <row r="19" spans="1:16">
      <c r="A19" s="12"/>
      <c r="B19" s="44">
        <v>529</v>
      </c>
      <c r="C19" s="20" t="s">
        <v>32</v>
      </c>
      <c r="D19" s="46">
        <v>1344222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1344222</v>
      </c>
      <c r="O19" s="47">
        <f t="shared" si="1"/>
        <v>8.2542553975388699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8533081</v>
      </c>
      <c r="E20" s="31">
        <f t="shared" si="5"/>
        <v>2414417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37289009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48236507</v>
      </c>
      <c r="O20" s="43">
        <f t="shared" si="1"/>
        <v>296.19843170486087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7591273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7591273</v>
      </c>
      <c r="O21" s="47">
        <f t="shared" si="1"/>
        <v>46.614551863041292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13243430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13243430</v>
      </c>
      <c r="O22" s="47">
        <f t="shared" si="1"/>
        <v>81.321875076756811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16454306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16454306</v>
      </c>
      <c r="O23" s="47">
        <f t="shared" si="1"/>
        <v>101.03840296711124</v>
      </c>
      <c r="P23" s="9"/>
    </row>
    <row r="24" spans="1:16">
      <c r="A24" s="12"/>
      <c r="B24" s="44">
        <v>539</v>
      </c>
      <c r="C24" s="20" t="s">
        <v>37</v>
      </c>
      <c r="D24" s="46">
        <v>8533081</v>
      </c>
      <c r="E24" s="46">
        <v>2414417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10947498</v>
      </c>
      <c r="O24" s="47">
        <f t="shared" si="1"/>
        <v>67.223601797951517</v>
      </c>
      <c r="P24" s="9"/>
    </row>
    <row r="25" spans="1:16" ht="15.75">
      <c r="A25" s="28" t="s">
        <v>38</v>
      </c>
      <c r="B25" s="29"/>
      <c r="C25" s="30"/>
      <c r="D25" s="31">
        <f>SUM(D26:D28)</f>
        <v>9133996</v>
      </c>
      <c r="E25" s="31">
        <f t="shared" ref="E25:M25" si="6">SUM(E26:E28)</f>
        <v>3094800</v>
      </c>
      <c r="F25" s="31">
        <f t="shared" si="6"/>
        <v>0</v>
      </c>
      <c r="G25" s="31">
        <f t="shared" si="6"/>
        <v>31986417</v>
      </c>
      <c r="H25" s="31">
        <f t="shared" si="6"/>
        <v>0</v>
      </c>
      <c r="I25" s="31">
        <f t="shared" si="6"/>
        <v>9355834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53571047</v>
      </c>
      <c r="O25" s="43">
        <f t="shared" si="1"/>
        <v>328.95541350428613</v>
      </c>
      <c r="P25" s="10"/>
    </row>
    <row r="26" spans="1:16">
      <c r="A26" s="12"/>
      <c r="B26" s="44">
        <v>541</v>
      </c>
      <c r="C26" s="20" t="s">
        <v>39</v>
      </c>
      <c r="D26" s="46">
        <v>9133996</v>
      </c>
      <c r="E26" s="46">
        <v>2992226</v>
      </c>
      <c r="F26" s="46">
        <v>0</v>
      </c>
      <c r="G26" s="46">
        <v>31986417</v>
      </c>
      <c r="H26" s="46">
        <v>0</v>
      </c>
      <c r="I26" s="46">
        <v>2614594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46727233</v>
      </c>
      <c r="O26" s="47">
        <f t="shared" si="1"/>
        <v>286.93066710878588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102574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102574</v>
      </c>
      <c r="O27" s="47">
        <f t="shared" si="1"/>
        <v>0.62986024120059936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6741240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6741240</v>
      </c>
      <c r="O28" s="47">
        <f t="shared" si="1"/>
        <v>41.394886154299613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598115</v>
      </c>
      <c r="E29" s="31">
        <f t="shared" si="8"/>
        <v>3381612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3979727</v>
      </c>
      <c r="O29" s="43">
        <f t="shared" si="1"/>
        <v>24.43769189202466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1721104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1721104</v>
      </c>
      <c r="O30" s="47">
        <f t="shared" si="1"/>
        <v>10.568516198757154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1660508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1660508</v>
      </c>
      <c r="O31" s="47">
        <f t="shared" si="1"/>
        <v>10.196423746714808</v>
      </c>
      <c r="P31" s="9"/>
    </row>
    <row r="32" spans="1:16">
      <c r="A32" s="13"/>
      <c r="B32" s="45">
        <v>559</v>
      </c>
      <c r="C32" s="21" t="s">
        <v>45</v>
      </c>
      <c r="D32" s="46">
        <v>598115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598115</v>
      </c>
      <c r="O32" s="47">
        <f t="shared" si="1"/>
        <v>3.6727519465526983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SUM(D34:D39)</f>
        <v>6046546</v>
      </c>
      <c r="E33" s="31">
        <f t="shared" si="9"/>
        <v>11754415</v>
      </c>
      <c r="F33" s="31">
        <f t="shared" si="9"/>
        <v>0</v>
      </c>
      <c r="G33" s="31">
        <f t="shared" si="9"/>
        <v>9681656</v>
      </c>
      <c r="H33" s="31">
        <f t="shared" si="9"/>
        <v>0</v>
      </c>
      <c r="I33" s="31">
        <f t="shared" si="9"/>
        <v>2876551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13468690</v>
      </c>
      <c r="N33" s="31">
        <f>SUM(D33:M33)</f>
        <v>43827858</v>
      </c>
      <c r="O33" s="43">
        <f t="shared" si="1"/>
        <v>269.12692506079139</v>
      </c>
      <c r="P33" s="9"/>
    </row>
    <row r="34" spans="1:119">
      <c r="A34" s="12"/>
      <c r="B34" s="44">
        <v>572</v>
      </c>
      <c r="C34" s="20" t="s">
        <v>47</v>
      </c>
      <c r="D34" s="46">
        <v>6046546</v>
      </c>
      <c r="E34" s="46">
        <v>8721080</v>
      </c>
      <c r="F34" s="46">
        <v>0</v>
      </c>
      <c r="G34" s="46">
        <v>1892815</v>
      </c>
      <c r="H34" s="46">
        <v>0</v>
      </c>
      <c r="I34" s="46">
        <v>2876551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10">SUM(D34:M34)</f>
        <v>19536992</v>
      </c>
      <c r="O34" s="47">
        <f t="shared" si="1"/>
        <v>119.96777442094663</v>
      </c>
      <c r="P34" s="9"/>
    </row>
    <row r="35" spans="1:119">
      <c r="A35" s="12"/>
      <c r="B35" s="44">
        <v>573</v>
      </c>
      <c r="C35" s="20" t="s">
        <v>48</v>
      </c>
      <c r="D35" s="46">
        <v>0</v>
      </c>
      <c r="E35" s="46">
        <v>655137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655137</v>
      </c>
      <c r="O35" s="47">
        <f t="shared" si="1"/>
        <v>4.0228980915186794</v>
      </c>
      <c r="P35" s="9"/>
    </row>
    <row r="36" spans="1:119">
      <c r="A36" s="12"/>
      <c r="B36" s="44">
        <v>574</v>
      </c>
      <c r="C36" s="20" t="s">
        <v>49</v>
      </c>
      <c r="D36" s="46">
        <v>0</v>
      </c>
      <c r="E36" s="46">
        <v>547805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547805</v>
      </c>
      <c r="O36" s="47">
        <f t="shared" si="1"/>
        <v>3.3638211382113821</v>
      </c>
      <c r="P36" s="9"/>
    </row>
    <row r="37" spans="1:119">
      <c r="A37" s="12"/>
      <c r="B37" s="44">
        <v>575</v>
      </c>
      <c r="C37" s="20" t="s">
        <v>50</v>
      </c>
      <c r="D37" s="46">
        <v>0</v>
      </c>
      <c r="E37" s="46">
        <v>617777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617777</v>
      </c>
      <c r="O37" s="47">
        <f t="shared" si="1"/>
        <v>3.7934873381966447</v>
      </c>
      <c r="P37" s="9"/>
    </row>
    <row r="38" spans="1:119">
      <c r="A38" s="12"/>
      <c r="B38" s="44">
        <v>578</v>
      </c>
      <c r="C38" s="20" t="s">
        <v>51</v>
      </c>
      <c r="D38" s="46">
        <v>0</v>
      </c>
      <c r="E38" s="46">
        <v>0</v>
      </c>
      <c r="F38" s="46">
        <v>0</v>
      </c>
      <c r="G38" s="46">
        <v>7788841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13468690</v>
      </c>
      <c r="N38" s="46">
        <f t="shared" si="10"/>
        <v>21257531</v>
      </c>
      <c r="O38" s="47">
        <f t="shared" si="1"/>
        <v>130.53282121189793</v>
      </c>
      <c r="P38" s="9"/>
    </row>
    <row r="39" spans="1:119">
      <c r="A39" s="12"/>
      <c r="B39" s="44">
        <v>579</v>
      </c>
      <c r="C39" s="20" t="s">
        <v>52</v>
      </c>
      <c r="D39" s="46">
        <v>0</v>
      </c>
      <c r="E39" s="46">
        <v>1212616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1212616</v>
      </c>
      <c r="O39" s="47">
        <f t="shared" si="1"/>
        <v>7.4461228600201412</v>
      </c>
      <c r="P39" s="9"/>
    </row>
    <row r="40" spans="1:119" ht="15.75">
      <c r="A40" s="28" t="s">
        <v>56</v>
      </c>
      <c r="B40" s="29"/>
      <c r="C40" s="30"/>
      <c r="D40" s="31">
        <f t="shared" ref="D40:M40" si="11">SUM(D41:D43)</f>
        <v>12591185</v>
      </c>
      <c r="E40" s="31">
        <f t="shared" si="11"/>
        <v>10919219</v>
      </c>
      <c r="F40" s="31">
        <f t="shared" si="11"/>
        <v>0</v>
      </c>
      <c r="G40" s="31">
        <f t="shared" si="11"/>
        <v>471335</v>
      </c>
      <c r="H40" s="31">
        <f t="shared" si="11"/>
        <v>0</v>
      </c>
      <c r="I40" s="31">
        <f t="shared" si="11"/>
        <v>124667</v>
      </c>
      <c r="J40" s="31">
        <f t="shared" si="11"/>
        <v>5702784</v>
      </c>
      <c r="K40" s="31">
        <f t="shared" si="11"/>
        <v>866353</v>
      </c>
      <c r="L40" s="31">
        <f t="shared" si="11"/>
        <v>0</v>
      </c>
      <c r="M40" s="31">
        <f t="shared" si="11"/>
        <v>0</v>
      </c>
      <c r="N40" s="31">
        <f>SUM(D40:M40)</f>
        <v>30675543</v>
      </c>
      <c r="O40" s="43">
        <f t="shared" si="1"/>
        <v>188.3645457224965</v>
      </c>
      <c r="P40" s="9"/>
    </row>
    <row r="41" spans="1:119">
      <c r="A41" s="12"/>
      <c r="B41" s="44">
        <v>581</v>
      </c>
      <c r="C41" s="20" t="s">
        <v>53</v>
      </c>
      <c r="D41" s="46">
        <v>12087639</v>
      </c>
      <c r="E41" s="46">
        <v>10919219</v>
      </c>
      <c r="F41" s="46">
        <v>0</v>
      </c>
      <c r="G41" s="46">
        <v>471335</v>
      </c>
      <c r="H41" s="46">
        <v>0</v>
      </c>
      <c r="I41" s="46">
        <v>124667</v>
      </c>
      <c r="J41" s="46">
        <v>5702784</v>
      </c>
      <c r="K41" s="46">
        <v>0</v>
      </c>
      <c r="L41" s="46">
        <v>0</v>
      </c>
      <c r="M41" s="46">
        <v>0</v>
      </c>
      <c r="N41" s="46">
        <f>SUM(D41:M41)</f>
        <v>29305644</v>
      </c>
      <c r="O41" s="47">
        <f t="shared" si="1"/>
        <v>179.95261955640706</v>
      </c>
      <c r="P41" s="9"/>
    </row>
    <row r="42" spans="1:119">
      <c r="A42" s="12"/>
      <c r="B42" s="44">
        <v>590</v>
      </c>
      <c r="C42" s="20" t="s">
        <v>54</v>
      </c>
      <c r="D42" s="46">
        <v>503546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503546</v>
      </c>
      <c r="O42" s="47">
        <f t="shared" si="1"/>
        <v>3.0920467663891142</v>
      </c>
      <c r="P42" s="9"/>
    </row>
    <row r="43" spans="1:119" ht="15.75" thickBot="1">
      <c r="A43" s="12"/>
      <c r="B43" s="44">
        <v>591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866353</v>
      </c>
      <c r="L43" s="46">
        <v>0</v>
      </c>
      <c r="M43" s="46">
        <v>0</v>
      </c>
      <c r="N43" s="46">
        <f>SUM(D43:M43)</f>
        <v>866353</v>
      </c>
      <c r="O43" s="47">
        <f t="shared" si="1"/>
        <v>5.3198793997003415</v>
      </c>
      <c r="P43" s="9"/>
    </row>
    <row r="44" spans="1:119" ht="16.5" thickBot="1">
      <c r="A44" s="14" t="s">
        <v>10</v>
      </c>
      <c r="B44" s="23"/>
      <c r="C44" s="22"/>
      <c r="D44" s="15">
        <f>SUM(D5,D15,D20,D25,D29,D33,D40)</f>
        <v>122905801</v>
      </c>
      <c r="E44" s="15">
        <f t="shared" ref="E44:M44" si="12">SUM(E5,E15,E20,E25,E29,E33,E40)</f>
        <v>35391880</v>
      </c>
      <c r="F44" s="15">
        <f t="shared" si="12"/>
        <v>5573028</v>
      </c>
      <c r="G44" s="15">
        <f t="shared" si="12"/>
        <v>70216826</v>
      </c>
      <c r="H44" s="15">
        <f t="shared" si="12"/>
        <v>0</v>
      </c>
      <c r="I44" s="15">
        <f t="shared" si="12"/>
        <v>83617313</v>
      </c>
      <c r="J44" s="15">
        <f t="shared" si="12"/>
        <v>19627051</v>
      </c>
      <c r="K44" s="15">
        <f t="shared" si="12"/>
        <v>21477935</v>
      </c>
      <c r="L44" s="15">
        <f t="shared" si="12"/>
        <v>0</v>
      </c>
      <c r="M44" s="15">
        <f t="shared" si="12"/>
        <v>13468690</v>
      </c>
      <c r="N44" s="15">
        <f>SUM(D44:M44)</f>
        <v>372278524</v>
      </c>
      <c r="O44" s="37">
        <f t="shared" si="1"/>
        <v>2285.9929506545823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63" t="s">
        <v>57</v>
      </c>
      <c r="M46" s="163"/>
      <c r="N46" s="163"/>
      <c r="O46" s="41">
        <v>162852</v>
      </c>
    </row>
    <row r="47" spans="1:119">
      <c r="A47" s="16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19" ht="15.75" thickBot="1">
      <c r="A48" s="165" t="s">
        <v>63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</row>
  </sheetData>
  <mergeCells count="10">
    <mergeCell ref="A48:O48"/>
    <mergeCell ref="A47:O47"/>
    <mergeCell ref="L46:N4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37555296</v>
      </c>
      <c r="E5" s="26">
        <f t="shared" si="0"/>
        <v>947647</v>
      </c>
      <c r="F5" s="26">
        <f t="shared" si="0"/>
        <v>6428313</v>
      </c>
      <c r="G5" s="26">
        <f t="shared" si="0"/>
        <v>79195</v>
      </c>
      <c r="H5" s="26">
        <f t="shared" si="0"/>
        <v>0</v>
      </c>
      <c r="I5" s="26">
        <f t="shared" si="0"/>
        <v>23396</v>
      </c>
      <c r="J5" s="26">
        <f t="shared" si="0"/>
        <v>11610005</v>
      </c>
      <c r="K5" s="26">
        <f t="shared" si="0"/>
        <v>10684472</v>
      </c>
      <c r="L5" s="26">
        <f t="shared" si="0"/>
        <v>31750</v>
      </c>
      <c r="M5" s="26">
        <f t="shared" si="0"/>
        <v>0</v>
      </c>
      <c r="N5" s="27">
        <f>SUM(D5:M5)</f>
        <v>67360074</v>
      </c>
      <c r="O5" s="32">
        <f t="shared" ref="O5:O43" si="1">(N5/O$45)</f>
        <v>406.33678381410834</v>
      </c>
      <c r="P5" s="6"/>
    </row>
    <row r="6" spans="1:133">
      <c r="A6" s="12"/>
      <c r="B6" s="44">
        <v>511</v>
      </c>
      <c r="C6" s="20" t="s">
        <v>19</v>
      </c>
      <c r="D6" s="46">
        <v>507673</v>
      </c>
      <c r="E6" s="46">
        <v>117147</v>
      </c>
      <c r="F6" s="46">
        <v>1600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626420</v>
      </c>
      <c r="O6" s="47">
        <f t="shared" si="1"/>
        <v>3.7787590333827983</v>
      </c>
      <c r="P6" s="9"/>
    </row>
    <row r="7" spans="1:133">
      <c r="A7" s="12"/>
      <c r="B7" s="44">
        <v>512</v>
      </c>
      <c r="C7" s="20" t="s">
        <v>20</v>
      </c>
      <c r="D7" s="46">
        <v>2983329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2983329</v>
      </c>
      <c r="O7" s="47">
        <f t="shared" si="1"/>
        <v>17.996362517644503</v>
      </c>
      <c r="P7" s="9"/>
    </row>
    <row r="8" spans="1:133">
      <c r="A8" s="12"/>
      <c r="B8" s="44">
        <v>513</v>
      </c>
      <c r="C8" s="20" t="s">
        <v>21</v>
      </c>
      <c r="D8" s="46">
        <v>13902327</v>
      </c>
      <c r="E8" s="46">
        <v>0</v>
      </c>
      <c r="F8" s="46">
        <v>0</v>
      </c>
      <c r="G8" s="46">
        <v>0</v>
      </c>
      <c r="H8" s="46">
        <v>0</v>
      </c>
      <c r="I8" s="46">
        <v>23396</v>
      </c>
      <c r="J8" s="46">
        <v>6008452</v>
      </c>
      <c r="K8" s="46">
        <v>0</v>
      </c>
      <c r="L8" s="46">
        <v>0</v>
      </c>
      <c r="M8" s="46">
        <v>0</v>
      </c>
      <c r="N8" s="46">
        <f t="shared" si="2"/>
        <v>19934175</v>
      </c>
      <c r="O8" s="47">
        <f t="shared" si="1"/>
        <v>120.24910420210648</v>
      </c>
      <c r="P8" s="9"/>
    </row>
    <row r="9" spans="1:133">
      <c r="A9" s="12"/>
      <c r="B9" s="44">
        <v>514</v>
      </c>
      <c r="C9" s="20" t="s">
        <v>22</v>
      </c>
      <c r="D9" s="46">
        <v>992386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992386</v>
      </c>
      <c r="O9" s="47">
        <f t="shared" si="1"/>
        <v>5.9863790461712938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711183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711183</v>
      </c>
      <c r="O10" s="47">
        <f t="shared" si="1"/>
        <v>4.2900756451554525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6426713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6426713</v>
      </c>
      <c r="O11" s="47">
        <f t="shared" si="1"/>
        <v>38.76791897402488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10684472</v>
      </c>
      <c r="L12" s="46">
        <v>31750</v>
      </c>
      <c r="M12" s="46">
        <v>0</v>
      </c>
      <c r="N12" s="46">
        <f t="shared" si="2"/>
        <v>10716222</v>
      </c>
      <c r="O12" s="47">
        <f t="shared" si="1"/>
        <v>64.643562923015665</v>
      </c>
      <c r="P12" s="9"/>
    </row>
    <row r="13" spans="1:133">
      <c r="A13" s="12"/>
      <c r="B13" s="44">
        <v>519</v>
      </c>
      <c r="C13" s="20" t="s">
        <v>27</v>
      </c>
      <c r="D13" s="46">
        <v>19169581</v>
      </c>
      <c r="E13" s="46">
        <v>119317</v>
      </c>
      <c r="F13" s="46">
        <v>0</v>
      </c>
      <c r="G13" s="46">
        <v>79195</v>
      </c>
      <c r="H13" s="46">
        <v>0</v>
      </c>
      <c r="I13" s="46">
        <v>0</v>
      </c>
      <c r="J13" s="46">
        <v>5601553</v>
      </c>
      <c r="K13" s="46">
        <v>0</v>
      </c>
      <c r="L13" s="46">
        <v>0</v>
      </c>
      <c r="M13" s="46">
        <v>0</v>
      </c>
      <c r="N13" s="46">
        <f t="shared" si="2"/>
        <v>24969646</v>
      </c>
      <c r="O13" s="47">
        <f t="shared" si="1"/>
        <v>150.62462147260729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SUM(D15:D18)</f>
        <v>67697624</v>
      </c>
      <c r="E14" s="31">
        <f t="shared" si="3"/>
        <v>519739</v>
      </c>
      <c r="F14" s="31">
        <f t="shared" si="3"/>
        <v>0</v>
      </c>
      <c r="G14" s="31">
        <f t="shared" si="3"/>
        <v>10283899</v>
      </c>
      <c r="H14" s="31">
        <f t="shared" si="3"/>
        <v>0</v>
      </c>
      <c r="I14" s="31">
        <f t="shared" si="3"/>
        <v>5289491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83790753</v>
      </c>
      <c r="O14" s="43">
        <f t="shared" si="1"/>
        <v>505.45171739838577</v>
      </c>
      <c r="P14" s="10"/>
    </row>
    <row r="15" spans="1:133">
      <c r="A15" s="12"/>
      <c r="B15" s="44">
        <v>521</v>
      </c>
      <c r="C15" s="20" t="s">
        <v>29</v>
      </c>
      <c r="D15" s="46">
        <v>36775693</v>
      </c>
      <c r="E15" s="46">
        <v>245748</v>
      </c>
      <c r="F15" s="46">
        <v>0</v>
      </c>
      <c r="G15" s="46">
        <v>6559301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43580742</v>
      </c>
      <c r="O15" s="47">
        <f t="shared" si="1"/>
        <v>262.89250425277788</v>
      </c>
      <c r="P15" s="9"/>
    </row>
    <row r="16" spans="1:133">
      <c r="A16" s="12"/>
      <c r="B16" s="44">
        <v>522</v>
      </c>
      <c r="C16" s="20" t="s">
        <v>30</v>
      </c>
      <c r="D16" s="46">
        <v>25777995</v>
      </c>
      <c r="E16" s="46">
        <v>273991</v>
      </c>
      <c r="F16" s="46">
        <v>0</v>
      </c>
      <c r="G16" s="46">
        <v>3724598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29776584</v>
      </c>
      <c r="O16" s="47">
        <f t="shared" si="1"/>
        <v>179.62155705961129</v>
      </c>
      <c r="P16" s="9"/>
    </row>
    <row r="17" spans="1:16">
      <c r="A17" s="12"/>
      <c r="B17" s="44">
        <v>524</v>
      </c>
      <c r="C17" s="20" t="s">
        <v>31</v>
      </c>
      <c r="D17" s="46">
        <v>2876180</v>
      </c>
      <c r="E17" s="46">
        <v>0</v>
      </c>
      <c r="F17" s="46">
        <v>0</v>
      </c>
      <c r="G17" s="46">
        <v>0</v>
      </c>
      <c r="H17" s="46">
        <v>0</v>
      </c>
      <c r="I17" s="46">
        <v>4567018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7443198</v>
      </c>
      <c r="O17" s="47">
        <f t="shared" si="1"/>
        <v>44.899670635926022</v>
      </c>
      <c r="P17" s="9"/>
    </row>
    <row r="18" spans="1:16">
      <c r="A18" s="12"/>
      <c r="B18" s="44">
        <v>529</v>
      </c>
      <c r="C18" s="20" t="s">
        <v>32</v>
      </c>
      <c r="D18" s="46">
        <v>2267756</v>
      </c>
      <c r="E18" s="46">
        <v>0</v>
      </c>
      <c r="F18" s="46">
        <v>0</v>
      </c>
      <c r="G18" s="46">
        <v>0</v>
      </c>
      <c r="H18" s="46">
        <v>0</v>
      </c>
      <c r="I18" s="46">
        <v>722473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2990229</v>
      </c>
      <c r="O18" s="47">
        <f t="shared" si="1"/>
        <v>18.037985450070579</v>
      </c>
      <c r="P18" s="9"/>
    </row>
    <row r="19" spans="1:16" ht="15.75">
      <c r="A19" s="28" t="s">
        <v>33</v>
      </c>
      <c r="B19" s="29"/>
      <c r="C19" s="30"/>
      <c r="D19" s="31">
        <f t="shared" ref="D19:M19" si="5">SUM(D20:D25)</f>
        <v>2880130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63271757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66151887</v>
      </c>
      <c r="O19" s="43">
        <f t="shared" si="1"/>
        <v>399.04862644322992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7489343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7489343</v>
      </c>
      <c r="O20" s="47">
        <f t="shared" si="1"/>
        <v>45.178031536911696</v>
      </c>
      <c r="P20" s="9"/>
    </row>
    <row r="21" spans="1:16">
      <c r="A21" s="12"/>
      <c r="B21" s="44">
        <v>535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12077329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12077329</v>
      </c>
      <c r="O21" s="47">
        <f t="shared" si="1"/>
        <v>72.854180993400661</v>
      </c>
      <c r="P21" s="9"/>
    </row>
    <row r="22" spans="1:16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43583177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43583177</v>
      </c>
      <c r="O22" s="47">
        <f t="shared" si="1"/>
        <v>262.90719292530792</v>
      </c>
      <c r="P22" s="9"/>
    </row>
    <row r="23" spans="1:16">
      <c r="A23" s="12"/>
      <c r="B23" s="44">
        <v>537</v>
      </c>
      <c r="C23" s="20" t="s">
        <v>69</v>
      </c>
      <c r="D23" s="46">
        <v>1856109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1856109</v>
      </c>
      <c r="O23" s="47">
        <f t="shared" si="1"/>
        <v>11.196623113395345</v>
      </c>
      <c r="P23" s="9"/>
    </row>
    <row r="24" spans="1:16">
      <c r="A24" s="12"/>
      <c r="B24" s="44">
        <v>538</v>
      </c>
      <c r="C24" s="20" t="s">
        <v>70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121869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121869</v>
      </c>
      <c r="O24" s="47">
        <f t="shared" si="1"/>
        <v>0.73515147128017666</v>
      </c>
      <c r="P24" s="9"/>
    </row>
    <row r="25" spans="1:16">
      <c r="A25" s="12"/>
      <c r="B25" s="44">
        <v>539</v>
      </c>
      <c r="C25" s="20" t="s">
        <v>37</v>
      </c>
      <c r="D25" s="46">
        <v>1024021</v>
      </c>
      <c r="E25" s="46">
        <v>0</v>
      </c>
      <c r="F25" s="46">
        <v>0</v>
      </c>
      <c r="G25" s="46">
        <v>0</v>
      </c>
      <c r="H25" s="46">
        <v>0</v>
      </c>
      <c r="I25" s="46">
        <v>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1024060</v>
      </c>
      <c r="O25" s="47">
        <f t="shared" si="1"/>
        <v>6.1774464029341152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SUM(D27:D28)</f>
        <v>14824357</v>
      </c>
      <c r="E26" s="31">
        <f t="shared" si="7"/>
        <v>2136205</v>
      </c>
      <c r="F26" s="31">
        <f t="shared" si="7"/>
        <v>0</v>
      </c>
      <c r="G26" s="31">
        <f t="shared" si="7"/>
        <v>37313543</v>
      </c>
      <c r="H26" s="31">
        <f t="shared" si="7"/>
        <v>0</v>
      </c>
      <c r="I26" s="31">
        <f t="shared" si="7"/>
        <v>13495435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2" si="8">SUM(D26:M26)</f>
        <v>67769540</v>
      </c>
      <c r="O26" s="43">
        <f t="shared" si="1"/>
        <v>408.80680927045256</v>
      </c>
      <c r="P26" s="10"/>
    </row>
    <row r="27" spans="1:16">
      <c r="A27" s="12"/>
      <c r="B27" s="44">
        <v>541</v>
      </c>
      <c r="C27" s="20" t="s">
        <v>39</v>
      </c>
      <c r="D27" s="46">
        <v>14824357</v>
      </c>
      <c r="E27" s="46">
        <v>2136205</v>
      </c>
      <c r="F27" s="46">
        <v>0</v>
      </c>
      <c r="G27" s="46">
        <v>37313543</v>
      </c>
      <c r="H27" s="46">
        <v>0</v>
      </c>
      <c r="I27" s="46">
        <v>7137777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61411882</v>
      </c>
      <c r="O27" s="47">
        <f t="shared" si="1"/>
        <v>370.45545139768603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6357658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6357658</v>
      </c>
      <c r="O28" s="47">
        <f t="shared" si="1"/>
        <v>38.351357872766535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SUM(D30:D32)</f>
        <v>1230105</v>
      </c>
      <c r="E29" s="31">
        <f t="shared" si="9"/>
        <v>2951778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4181883</v>
      </c>
      <c r="O29" s="43">
        <f t="shared" si="1"/>
        <v>25.226410655470701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1639538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1639538</v>
      </c>
      <c r="O30" s="47">
        <f t="shared" si="1"/>
        <v>9.8901999107218259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1312240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1312240</v>
      </c>
      <c r="O31" s="47">
        <f t="shared" si="1"/>
        <v>7.9158372241726687</v>
      </c>
      <c r="P31" s="9"/>
    </row>
    <row r="32" spans="1:16">
      <c r="A32" s="13"/>
      <c r="B32" s="45">
        <v>559</v>
      </c>
      <c r="C32" s="21" t="s">
        <v>45</v>
      </c>
      <c r="D32" s="46">
        <v>1230105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1230105</v>
      </c>
      <c r="O32" s="47">
        <f t="shared" si="1"/>
        <v>7.4203735205762058</v>
      </c>
      <c r="P32" s="9"/>
    </row>
    <row r="33" spans="1:119" ht="15.75">
      <c r="A33" s="28" t="s">
        <v>46</v>
      </c>
      <c r="B33" s="29"/>
      <c r="C33" s="30"/>
      <c r="D33" s="31">
        <f t="shared" ref="D33:M33" si="10">SUM(D34:D39)</f>
        <v>7279286</v>
      </c>
      <c r="E33" s="31">
        <f t="shared" si="10"/>
        <v>10361264</v>
      </c>
      <c r="F33" s="31">
        <f t="shared" si="10"/>
        <v>0</v>
      </c>
      <c r="G33" s="31">
        <f t="shared" si="10"/>
        <v>6500874</v>
      </c>
      <c r="H33" s="31">
        <f t="shared" si="10"/>
        <v>0</v>
      </c>
      <c r="I33" s="31">
        <f t="shared" si="10"/>
        <v>6023647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10792145</v>
      </c>
      <c r="N33" s="31">
        <f>SUM(D33:M33)</f>
        <v>40957216</v>
      </c>
      <c r="O33" s="43">
        <f t="shared" si="1"/>
        <v>247.06658462726364</v>
      </c>
      <c r="P33" s="9"/>
    </row>
    <row r="34" spans="1:119">
      <c r="A34" s="12"/>
      <c r="B34" s="44">
        <v>572</v>
      </c>
      <c r="C34" s="20" t="s">
        <v>47</v>
      </c>
      <c r="D34" s="46">
        <v>7279286</v>
      </c>
      <c r="E34" s="46">
        <v>6418736</v>
      </c>
      <c r="F34" s="46">
        <v>0</v>
      </c>
      <c r="G34" s="46">
        <v>6414614</v>
      </c>
      <c r="H34" s="46">
        <v>0</v>
      </c>
      <c r="I34" s="46">
        <v>6023647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11">SUM(D34:M34)</f>
        <v>26136283</v>
      </c>
      <c r="O34" s="47">
        <f t="shared" si="1"/>
        <v>157.66213640257217</v>
      </c>
      <c r="P34" s="9"/>
    </row>
    <row r="35" spans="1:119">
      <c r="A35" s="12"/>
      <c r="B35" s="44">
        <v>573</v>
      </c>
      <c r="C35" s="20" t="s">
        <v>48</v>
      </c>
      <c r="D35" s="46">
        <v>0</v>
      </c>
      <c r="E35" s="46">
        <v>559431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559431</v>
      </c>
      <c r="O35" s="47">
        <f t="shared" si="1"/>
        <v>3.3746606826160916</v>
      </c>
      <c r="P35" s="9"/>
    </row>
    <row r="36" spans="1:119">
      <c r="A36" s="12"/>
      <c r="B36" s="44">
        <v>574</v>
      </c>
      <c r="C36" s="20" t="s">
        <v>49</v>
      </c>
      <c r="D36" s="46">
        <v>0</v>
      </c>
      <c r="E36" s="46">
        <v>664695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664695</v>
      </c>
      <c r="O36" s="47">
        <f t="shared" si="1"/>
        <v>4.0096456621665642</v>
      </c>
      <c r="P36" s="9"/>
    </row>
    <row r="37" spans="1:119">
      <c r="A37" s="12"/>
      <c r="B37" s="44">
        <v>575</v>
      </c>
      <c r="C37" s="20" t="s">
        <v>50</v>
      </c>
      <c r="D37" s="46">
        <v>0</v>
      </c>
      <c r="E37" s="46">
        <v>667890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667890</v>
      </c>
      <c r="O37" s="47">
        <f t="shared" si="1"/>
        <v>4.0289188895725507</v>
      </c>
      <c r="P37" s="9"/>
    </row>
    <row r="38" spans="1:119">
      <c r="A38" s="12"/>
      <c r="B38" s="44">
        <v>578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10792145</v>
      </c>
      <c r="N38" s="46">
        <f t="shared" si="11"/>
        <v>10792145</v>
      </c>
      <c r="O38" s="47">
        <f t="shared" si="1"/>
        <v>65.101553922810567</v>
      </c>
      <c r="P38" s="9"/>
    </row>
    <row r="39" spans="1:119">
      <c r="A39" s="12"/>
      <c r="B39" s="44">
        <v>579</v>
      </c>
      <c r="C39" s="20" t="s">
        <v>52</v>
      </c>
      <c r="D39" s="46">
        <v>0</v>
      </c>
      <c r="E39" s="46">
        <v>2050512</v>
      </c>
      <c r="F39" s="46">
        <v>0</v>
      </c>
      <c r="G39" s="46">
        <v>86260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2136772</v>
      </c>
      <c r="O39" s="47">
        <f t="shared" si="1"/>
        <v>12.889669067525668</v>
      </c>
      <c r="P39" s="9"/>
    </row>
    <row r="40" spans="1:119" ht="15.75">
      <c r="A40" s="28" t="s">
        <v>56</v>
      </c>
      <c r="B40" s="29"/>
      <c r="C40" s="30"/>
      <c r="D40" s="31">
        <f t="shared" ref="D40:M40" si="12">SUM(D41:D42)</f>
        <v>15627291</v>
      </c>
      <c r="E40" s="31">
        <f t="shared" si="12"/>
        <v>10375798</v>
      </c>
      <c r="F40" s="31">
        <f t="shared" si="12"/>
        <v>0</v>
      </c>
      <c r="G40" s="31">
        <f t="shared" si="12"/>
        <v>2279276</v>
      </c>
      <c r="H40" s="31">
        <f t="shared" si="12"/>
        <v>0</v>
      </c>
      <c r="I40" s="31">
        <f t="shared" si="12"/>
        <v>438454</v>
      </c>
      <c r="J40" s="31">
        <f t="shared" si="12"/>
        <v>297216</v>
      </c>
      <c r="K40" s="31">
        <f t="shared" si="12"/>
        <v>806104</v>
      </c>
      <c r="L40" s="31">
        <f t="shared" si="12"/>
        <v>0</v>
      </c>
      <c r="M40" s="31">
        <f t="shared" si="12"/>
        <v>0</v>
      </c>
      <c r="N40" s="31">
        <f>SUM(D40:M40)</f>
        <v>29824139</v>
      </c>
      <c r="O40" s="43">
        <f t="shared" si="1"/>
        <v>179.90842351635359</v>
      </c>
      <c r="P40" s="9"/>
    </row>
    <row r="41" spans="1:119">
      <c r="A41" s="12"/>
      <c r="B41" s="44">
        <v>581</v>
      </c>
      <c r="C41" s="20" t="s">
        <v>53</v>
      </c>
      <c r="D41" s="46">
        <v>15627291</v>
      </c>
      <c r="E41" s="46">
        <v>10375798</v>
      </c>
      <c r="F41" s="46">
        <v>0</v>
      </c>
      <c r="G41" s="46">
        <v>2279276</v>
      </c>
      <c r="H41" s="46">
        <v>0</v>
      </c>
      <c r="I41" s="46">
        <v>438454</v>
      </c>
      <c r="J41" s="46">
        <v>297216</v>
      </c>
      <c r="K41" s="46">
        <v>0</v>
      </c>
      <c r="L41" s="46">
        <v>0</v>
      </c>
      <c r="M41" s="46">
        <v>0</v>
      </c>
      <c r="N41" s="46">
        <f>SUM(D41:M41)</f>
        <v>29018035</v>
      </c>
      <c r="O41" s="47">
        <f t="shared" si="1"/>
        <v>175.04575506412345</v>
      </c>
      <c r="P41" s="9"/>
    </row>
    <row r="42" spans="1:119" ht="15.75" thickBot="1">
      <c r="A42" s="12"/>
      <c r="B42" s="44">
        <v>591</v>
      </c>
      <c r="C42" s="20" t="s">
        <v>55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806104</v>
      </c>
      <c r="L42" s="46">
        <v>0</v>
      </c>
      <c r="M42" s="46">
        <v>0</v>
      </c>
      <c r="N42" s="46">
        <f>SUM(D42:M42)</f>
        <v>806104</v>
      </c>
      <c r="O42" s="47">
        <f t="shared" si="1"/>
        <v>4.8626684522301442</v>
      </c>
      <c r="P42" s="9"/>
    </row>
    <row r="43" spans="1:119" ht="16.5" thickBot="1">
      <c r="A43" s="14" t="s">
        <v>10</v>
      </c>
      <c r="B43" s="23"/>
      <c r="C43" s="22"/>
      <c r="D43" s="15">
        <f>SUM(D5,D14,D19,D26,D29,D33,D40)</f>
        <v>147094089</v>
      </c>
      <c r="E43" s="15">
        <f t="shared" ref="E43:M43" si="13">SUM(E5,E14,E19,E26,E29,E33,E40)</f>
        <v>27292431</v>
      </c>
      <c r="F43" s="15">
        <f t="shared" si="13"/>
        <v>6428313</v>
      </c>
      <c r="G43" s="15">
        <f t="shared" si="13"/>
        <v>56456787</v>
      </c>
      <c r="H43" s="15">
        <f t="shared" si="13"/>
        <v>0</v>
      </c>
      <c r="I43" s="15">
        <f t="shared" si="13"/>
        <v>88542180</v>
      </c>
      <c r="J43" s="15">
        <f t="shared" si="13"/>
        <v>11907221</v>
      </c>
      <c r="K43" s="15">
        <f t="shared" si="13"/>
        <v>11490576</v>
      </c>
      <c r="L43" s="15">
        <f t="shared" si="13"/>
        <v>31750</v>
      </c>
      <c r="M43" s="15">
        <f t="shared" si="13"/>
        <v>10792145</v>
      </c>
      <c r="N43" s="15">
        <f>SUM(D43:M43)</f>
        <v>360035492</v>
      </c>
      <c r="O43" s="37">
        <f t="shared" si="1"/>
        <v>2171.8453557252647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71</v>
      </c>
      <c r="M45" s="163"/>
      <c r="N45" s="163"/>
      <c r="O45" s="41">
        <v>165774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63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37059129</v>
      </c>
      <c r="E5" s="26">
        <f t="shared" si="0"/>
        <v>1100998</v>
      </c>
      <c r="F5" s="26">
        <f t="shared" si="0"/>
        <v>6425590</v>
      </c>
      <c r="G5" s="26">
        <f t="shared" si="0"/>
        <v>115742</v>
      </c>
      <c r="H5" s="26">
        <f t="shared" si="0"/>
        <v>0</v>
      </c>
      <c r="I5" s="26">
        <f t="shared" si="0"/>
        <v>1478</v>
      </c>
      <c r="J5" s="26">
        <f t="shared" si="0"/>
        <v>8416620</v>
      </c>
      <c r="K5" s="26">
        <f t="shared" si="0"/>
        <v>9519067</v>
      </c>
      <c r="L5" s="26">
        <f t="shared" si="0"/>
        <v>24355</v>
      </c>
      <c r="M5" s="26">
        <f t="shared" si="0"/>
        <v>0</v>
      </c>
      <c r="N5" s="27">
        <f>SUM(D5:M5)</f>
        <v>62662979</v>
      </c>
      <c r="O5" s="32">
        <f t="shared" ref="O5:O44" si="1">(N5/O$46)</f>
        <v>380.87671024719947</v>
      </c>
      <c r="P5" s="6"/>
    </row>
    <row r="6" spans="1:133">
      <c r="A6" s="12"/>
      <c r="B6" s="44">
        <v>511</v>
      </c>
      <c r="C6" s="20" t="s">
        <v>19</v>
      </c>
      <c r="D6" s="46">
        <v>496393</v>
      </c>
      <c r="E6" s="46">
        <v>8049</v>
      </c>
      <c r="F6" s="46">
        <v>3000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507442</v>
      </c>
      <c r="O6" s="47">
        <f t="shared" si="1"/>
        <v>3.0843225567245915</v>
      </c>
      <c r="P6" s="9"/>
    </row>
    <row r="7" spans="1:133">
      <c r="A7" s="12"/>
      <c r="B7" s="44">
        <v>512</v>
      </c>
      <c r="C7" s="20" t="s">
        <v>20</v>
      </c>
      <c r="D7" s="46">
        <v>2858973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2858973</v>
      </c>
      <c r="O7" s="47">
        <f t="shared" si="1"/>
        <v>17.377345416750241</v>
      </c>
      <c r="P7" s="9"/>
    </row>
    <row r="8" spans="1:133">
      <c r="A8" s="12"/>
      <c r="B8" s="44">
        <v>513</v>
      </c>
      <c r="C8" s="20" t="s">
        <v>21</v>
      </c>
      <c r="D8" s="46">
        <v>13257693</v>
      </c>
      <c r="E8" s="46">
        <v>8949</v>
      </c>
      <c r="F8" s="46">
        <v>0</v>
      </c>
      <c r="G8" s="46">
        <v>0</v>
      </c>
      <c r="H8" s="46">
        <v>0</v>
      </c>
      <c r="I8" s="46">
        <v>1478</v>
      </c>
      <c r="J8" s="46">
        <v>4939727</v>
      </c>
      <c r="K8" s="46">
        <v>0</v>
      </c>
      <c r="L8" s="46">
        <v>0</v>
      </c>
      <c r="M8" s="46">
        <v>0</v>
      </c>
      <c r="N8" s="46">
        <f t="shared" si="2"/>
        <v>18207847</v>
      </c>
      <c r="O8" s="47">
        <f t="shared" si="1"/>
        <v>110.67052630939139</v>
      </c>
      <c r="P8" s="9"/>
    </row>
    <row r="9" spans="1:133">
      <c r="A9" s="12"/>
      <c r="B9" s="44">
        <v>514</v>
      </c>
      <c r="C9" s="20" t="s">
        <v>22</v>
      </c>
      <c r="D9" s="46">
        <v>1053203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1053203</v>
      </c>
      <c r="O9" s="47">
        <f t="shared" si="1"/>
        <v>6.4015547978094247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961889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961889</v>
      </c>
      <c r="O10" s="47">
        <f t="shared" si="1"/>
        <v>5.8465320958163902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6422590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6422590</v>
      </c>
      <c r="O11" s="47">
        <f t="shared" si="1"/>
        <v>39.03764215337673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9519067</v>
      </c>
      <c r="L12" s="46">
        <v>24355</v>
      </c>
      <c r="M12" s="46">
        <v>0</v>
      </c>
      <c r="N12" s="46">
        <f t="shared" si="2"/>
        <v>9543422</v>
      </c>
      <c r="O12" s="47">
        <f t="shared" si="1"/>
        <v>58.006613057140946</v>
      </c>
      <c r="P12" s="9"/>
    </row>
    <row r="13" spans="1:133">
      <c r="A13" s="12"/>
      <c r="B13" s="44">
        <v>519</v>
      </c>
      <c r="C13" s="20" t="s">
        <v>27</v>
      </c>
      <c r="D13" s="46">
        <v>19392867</v>
      </c>
      <c r="E13" s="46">
        <v>122111</v>
      </c>
      <c r="F13" s="46">
        <v>0</v>
      </c>
      <c r="G13" s="46">
        <v>115742</v>
      </c>
      <c r="H13" s="46">
        <v>0</v>
      </c>
      <c r="I13" s="46">
        <v>0</v>
      </c>
      <c r="J13" s="46">
        <v>3476893</v>
      </c>
      <c r="K13" s="46">
        <v>0</v>
      </c>
      <c r="L13" s="46">
        <v>0</v>
      </c>
      <c r="M13" s="46">
        <v>0</v>
      </c>
      <c r="N13" s="46">
        <f t="shared" si="2"/>
        <v>23107613</v>
      </c>
      <c r="O13" s="47">
        <f t="shared" si="1"/>
        <v>140.45217386018976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SUM(D15:D19)</f>
        <v>64009942</v>
      </c>
      <c r="E14" s="31">
        <f t="shared" si="3"/>
        <v>2704900</v>
      </c>
      <c r="F14" s="31">
        <f t="shared" si="3"/>
        <v>0</v>
      </c>
      <c r="G14" s="31">
        <f t="shared" si="3"/>
        <v>10011334</v>
      </c>
      <c r="H14" s="31">
        <f t="shared" si="3"/>
        <v>0</v>
      </c>
      <c r="I14" s="31">
        <f t="shared" si="3"/>
        <v>10609769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87335945</v>
      </c>
      <c r="O14" s="43">
        <f t="shared" si="1"/>
        <v>530.84337752168392</v>
      </c>
      <c r="P14" s="10"/>
    </row>
    <row r="15" spans="1:133">
      <c r="A15" s="12"/>
      <c r="B15" s="44">
        <v>521</v>
      </c>
      <c r="C15" s="20" t="s">
        <v>29</v>
      </c>
      <c r="D15" s="46">
        <v>33597902</v>
      </c>
      <c r="E15" s="46">
        <v>1695137</v>
      </c>
      <c r="F15" s="46">
        <v>0</v>
      </c>
      <c r="G15" s="46">
        <v>7235194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42528233</v>
      </c>
      <c r="O15" s="47">
        <f t="shared" si="1"/>
        <v>258.49414975413771</v>
      </c>
      <c r="P15" s="9"/>
    </row>
    <row r="16" spans="1:133">
      <c r="A16" s="12"/>
      <c r="B16" s="44">
        <v>522</v>
      </c>
      <c r="C16" s="20" t="s">
        <v>30</v>
      </c>
      <c r="D16" s="46">
        <v>25786347</v>
      </c>
      <c r="E16" s="46">
        <v>1009763</v>
      </c>
      <c r="F16" s="46">
        <v>0</v>
      </c>
      <c r="G16" s="46">
        <v>2773140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29569250</v>
      </c>
      <c r="O16" s="47">
        <f t="shared" si="1"/>
        <v>179.72715061116074</v>
      </c>
      <c r="P16" s="9"/>
    </row>
    <row r="17" spans="1:16">
      <c r="A17" s="12"/>
      <c r="B17" s="44">
        <v>524</v>
      </c>
      <c r="C17" s="20" t="s">
        <v>31</v>
      </c>
      <c r="D17" s="46">
        <v>2561006</v>
      </c>
      <c r="E17" s="46">
        <v>0</v>
      </c>
      <c r="F17" s="46">
        <v>0</v>
      </c>
      <c r="G17" s="46">
        <v>0</v>
      </c>
      <c r="H17" s="46">
        <v>0</v>
      </c>
      <c r="I17" s="46">
        <v>8996652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11557658</v>
      </c>
      <c r="O17" s="47">
        <f t="shared" si="1"/>
        <v>70.249497030810275</v>
      </c>
      <c r="P17" s="9"/>
    </row>
    <row r="18" spans="1:16">
      <c r="A18" s="12"/>
      <c r="B18" s="44">
        <v>525</v>
      </c>
      <c r="C18" s="20" t="s">
        <v>85</v>
      </c>
      <c r="D18" s="46">
        <v>0</v>
      </c>
      <c r="E18" s="46">
        <v>0</v>
      </c>
      <c r="F18" s="46">
        <v>0</v>
      </c>
      <c r="G18" s="46">
        <v>3000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3000</v>
      </c>
      <c r="O18" s="47">
        <f t="shared" si="1"/>
        <v>1.8234532557757883E-2</v>
      </c>
      <c r="P18" s="9"/>
    </row>
    <row r="19" spans="1:16">
      <c r="A19" s="12"/>
      <c r="B19" s="44">
        <v>529</v>
      </c>
      <c r="C19" s="20" t="s">
        <v>32</v>
      </c>
      <c r="D19" s="46">
        <v>2064687</v>
      </c>
      <c r="E19" s="46">
        <v>0</v>
      </c>
      <c r="F19" s="46">
        <v>0</v>
      </c>
      <c r="G19" s="46">
        <v>0</v>
      </c>
      <c r="H19" s="46">
        <v>0</v>
      </c>
      <c r="I19" s="46">
        <v>1613117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3677804</v>
      </c>
      <c r="O19" s="47">
        <f t="shared" si="1"/>
        <v>22.354345593017388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SUM(D21:D26)</f>
        <v>3623066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49238368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52861434</v>
      </c>
      <c r="O20" s="43">
        <f t="shared" si="1"/>
        <v>321.30117977425647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6300279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6300279</v>
      </c>
      <c r="O21" s="47">
        <f t="shared" si="1"/>
        <v>38.294214182819424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9584042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9584042</v>
      </c>
      <c r="O22" s="47">
        <f t="shared" si="1"/>
        <v>58.253508627972991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33255145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33255145</v>
      </c>
      <c r="O23" s="47">
        <f t="shared" si="1"/>
        <v>202.13067473848642</v>
      </c>
      <c r="P23" s="9"/>
    </row>
    <row r="24" spans="1:16">
      <c r="A24" s="12"/>
      <c r="B24" s="44">
        <v>537</v>
      </c>
      <c r="C24" s="20" t="s">
        <v>69</v>
      </c>
      <c r="D24" s="46">
        <v>2676995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2676995</v>
      </c>
      <c r="O24" s="47">
        <f t="shared" si="1"/>
        <v>16.271250828151686</v>
      </c>
      <c r="P24" s="9"/>
    </row>
    <row r="25" spans="1:16">
      <c r="A25" s="12"/>
      <c r="B25" s="44">
        <v>538</v>
      </c>
      <c r="C25" s="20" t="s">
        <v>70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98096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98096</v>
      </c>
      <c r="O25" s="47">
        <f t="shared" si="1"/>
        <v>0.59624490192860569</v>
      </c>
      <c r="P25" s="9"/>
    </row>
    <row r="26" spans="1:16">
      <c r="A26" s="12"/>
      <c r="B26" s="44">
        <v>539</v>
      </c>
      <c r="C26" s="20" t="s">
        <v>37</v>
      </c>
      <c r="D26" s="46">
        <v>946071</v>
      </c>
      <c r="E26" s="46">
        <v>0</v>
      </c>
      <c r="F26" s="46">
        <v>0</v>
      </c>
      <c r="G26" s="46">
        <v>0</v>
      </c>
      <c r="H26" s="46">
        <v>0</v>
      </c>
      <c r="I26" s="46">
        <v>806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946877</v>
      </c>
      <c r="O26" s="47">
        <f t="shared" si="1"/>
        <v>5.7552864948973701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15580910</v>
      </c>
      <c r="E27" s="31">
        <f t="shared" si="7"/>
        <v>3542378</v>
      </c>
      <c r="F27" s="31">
        <f t="shared" si="7"/>
        <v>0</v>
      </c>
      <c r="G27" s="31">
        <f t="shared" si="7"/>
        <v>38574495</v>
      </c>
      <c r="H27" s="31">
        <f t="shared" si="7"/>
        <v>0</v>
      </c>
      <c r="I27" s="31">
        <f t="shared" si="7"/>
        <v>11795207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69492990</v>
      </c>
      <c r="O27" s="43">
        <f t="shared" si="1"/>
        <v>422.39072956364765</v>
      </c>
      <c r="P27" s="10"/>
    </row>
    <row r="28" spans="1:16">
      <c r="A28" s="12"/>
      <c r="B28" s="44">
        <v>541</v>
      </c>
      <c r="C28" s="20" t="s">
        <v>39</v>
      </c>
      <c r="D28" s="46">
        <v>15580910</v>
      </c>
      <c r="E28" s="46">
        <v>3542378</v>
      </c>
      <c r="F28" s="46">
        <v>0</v>
      </c>
      <c r="G28" s="46">
        <v>38574495</v>
      </c>
      <c r="H28" s="46">
        <v>0</v>
      </c>
      <c r="I28" s="46">
        <v>6076613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63774396</v>
      </c>
      <c r="O28" s="47">
        <f t="shared" si="1"/>
        <v>387.63210007111468</v>
      </c>
      <c r="P28" s="9"/>
    </row>
    <row r="29" spans="1:16">
      <c r="A29" s="12"/>
      <c r="B29" s="44">
        <v>549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5718594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5718594</v>
      </c>
      <c r="O29" s="47">
        <f t="shared" si="1"/>
        <v>34.758629492532961</v>
      </c>
      <c r="P29" s="9"/>
    </row>
    <row r="30" spans="1:16" ht="15.75">
      <c r="A30" s="28" t="s">
        <v>42</v>
      </c>
      <c r="B30" s="29"/>
      <c r="C30" s="30"/>
      <c r="D30" s="31">
        <f t="shared" ref="D30:M30" si="9">SUM(D31:D33)</f>
        <v>850677</v>
      </c>
      <c r="E30" s="31">
        <f t="shared" si="9"/>
        <v>3933674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4784351</v>
      </c>
      <c r="O30" s="43">
        <f t="shared" si="1"/>
        <v>29.080134692413825</v>
      </c>
      <c r="P30" s="10"/>
    </row>
    <row r="31" spans="1:16">
      <c r="A31" s="13"/>
      <c r="B31" s="45">
        <v>552</v>
      </c>
      <c r="C31" s="21" t="s">
        <v>43</v>
      </c>
      <c r="D31" s="46">
        <v>0</v>
      </c>
      <c r="E31" s="46">
        <v>1939144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1939144</v>
      </c>
      <c r="O31" s="47">
        <f t="shared" si="1"/>
        <v>11.786461467393616</v>
      </c>
      <c r="P31" s="9"/>
    </row>
    <row r="32" spans="1:16">
      <c r="A32" s="13"/>
      <c r="B32" s="45">
        <v>554</v>
      </c>
      <c r="C32" s="21" t="s">
        <v>44</v>
      </c>
      <c r="D32" s="46">
        <v>0</v>
      </c>
      <c r="E32" s="46">
        <v>1994530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1994530</v>
      </c>
      <c r="O32" s="47">
        <f t="shared" si="1"/>
        <v>12.123107407474942</v>
      </c>
      <c r="P32" s="9"/>
    </row>
    <row r="33" spans="1:119">
      <c r="A33" s="13"/>
      <c r="B33" s="45">
        <v>559</v>
      </c>
      <c r="C33" s="21" t="s">
        <v>45</v>
      </c>
      <c r="D33" s="46">
        <v>850677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850677</v>
      </c>
      <c r="O33" s="47">
        <f t="shared" si="1"/>
        <v>5.1705658175452669</v>
      </c>
      <c r="P33" s="9"/>
    </row>
    <row r="34" spans="1:119" ht="15.75">
      <c r="A34" s="28" t="s">
        <v>46</v>
      </c>
      <c r="B34" s="29"/>
      <c r="C34" s="30"/>
      <c r="D34" s="31">
        <f t="shared" ref="D34:M34" si="10">SUM(D35:D40)</f>
        <v>6590118</v>
      </c>
      <c r="E34" s="31">
        <f t="shared" si="10"/>
        <v>11239184</v>
      </c>
      <c r="F34" s="31">
        <f t="shared" si="10"/>
        <v>0</v>
      </c>
      <c r="G34" s="31">
        <f t="shared" si="10"/>
        <v>25633215</v>
      </c>
      <c r="H34" s="31">
        <f t="shared" si="10"/>
        <v>0</v>
      </c>
      <c r="I34" s="31">
        <f t="shared" si="10"/>
        <v>5726847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8834935</v>
      </c>
      <c r="N34" s="31">
        <f>SUM(D34:M34)</f>
        <v>58024299</v>
      </c>
      <c r="O34" s="43">
        <f t="shared" si="1"/>
        <v>352.68198975219269</v>
      </c>
      <c r="P34" s="9"/>
    </row>
    <row r="35" spans="1:119">
      <c r="A35" s="12"/>
      <c r="B35" s="44">
        <v>572</v>
      </c>
      <c r="C35" s="20" t="s">
        <v>47</v>
      </c>
      <c r="D35" s="46">
        <v>6590118</v>
      </c>
      <c r="E35" s="46">
        <v>7136895</v>
      </c>
      <c r="F35" s="46">
        <v>0</v>
      </c>
      <c r="G35" s="46">
        <v>25398092</v>
      </c>
      <c r="H35" s="46">
        <v>0</v>
      </c>
      <c r="I35" s="46">
        <v>5726847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1">SUM(D35:M35)</f>
        <v>44851952</v>
      </c>
      <c r="O35" s="47">
        <f t="shared" si="1"/>
        <v>272.61812634099789</v>
      </c>
      <c r="P35" s="9"/>
    </row>
    <row r="36" spans="1:119">
      <c r="A36" s="12"/>
      <c r="B36" s="44">
        <v>573</v>
      </c>
      <c r="C36" s="20" t="s">
        <v>48</v>
      </c>
      <c r="D36" s="46">
        <v>0</v>
      </c>
      <c r="E36" s="46">
        <v>622659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622659</v>
      </c>
      <c r="O36" s="47">
        <f t="shared" si="1"/>
        <v>3.7846319359603218</v>
      </c>
      <c r="P36" s="9"/>
    </row>
    <row r="37" spans="1:119">
      <c r="A37" s="12"/>
      <c r="B37" s="44">
        <v>574</v>
      </c>
      <c r="C37" s="20" t="s">
        <v>49</v>
      </c>
      <c r="D37" s="46">
        <v>0</v>
      </c>
      <c r="E37" s="46">
        <v>676754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676754</v>
      </c>
      <c r="O37" s="47">
        <f t="shared" si="1"/>
        <v>4.1134309488642922</v>
      </c>
      <c r="P37" s="9"/>
    </row>
    <row r="38" spans="1:119">
      <c r="A38" s="12"/>
      <c r="B38" s="44">
        <v>575</v>
      </c>
      <c r="C38" s="20" t="s">
        <v>50</v>
      </c>
      <c r="D38" s="46">
        <v>0</v>
      </c>
      <c r="E38" s="46">
        <v>603380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603380</v>
      </c>
      <c r="O38" s="47">
        <f t="shared" si="1"/>
        <v>3.6674507515666503</v>
      </c>
      <c r="P38" s="9"/>
    </row>
    <row r="39" spans="1:119">
      <c r="A39" s="12"/>
      <c r="B39" s="44">
        <v>578</v>
      </c>
      <c r="C39" s="20" t="s">
        <v>51</v>
      </c>
      <c r="D39" s="46">
        <v>0</v>
      </c>
      <c r="E39" s="46">
        <v>0</v>
      </c>
      <c r="F39" s="46">
        <v>0</v>
      </c>
      <c r="G39" s="46">
        <v>210435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8834935</v>
      </c>
      <c r="N39" s="46">
        <f t="shared" si="11"/>
        <v>9045370</v>
      </c>
      <c r="O39" s="47">
        <f t="shared" si="1"/>
        <v>54.979364587322138</v>
      </c>
      <c r="P39" s="9"/>
    </row>
    <row r="40" spans="1:119">
      <c r="A40" s="12"/>
      <c r="B40" s="44">
        <v>579</v>
      </c>
      <c r="C40" s="20" t="s">
        <v>52</v>
      </c>
      <c r="D40" s="46">
        <v>0</v>
      </c>
      <c r="E40" s="46">
        <v>2199496</v>
      </c>
      <c r="F40" s="46">
        <v>0</v>
      </c>
      <c r="G40" s="46">
        <v>24688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2224184</v>
      </c>
      <c r="O40" s="47">
        <f t="shared" si="1"/>
        <v>13.518985187481386</v>
      </c>
      <c r="P40" s="9"/>
    </row>
    <row r="41" spans="1:119" ht="15.75">
      <c r="A41" s="28" t="s">
        <v>56</v>
      </c>
      <c r="B41" s="29"/>
      <c r="C41" s="30"/>
      <c r="D41" s="31">
        <f t="shared" ref="D41:M41" si="12">SUM(D42:D43)</f>
        <v>21052359</v>
      </c>
      <c r="E41" s="31">
        <f t="shared" si="12"/>
        <v>17020019</v>
      </c>
      <c r="F41" s="31">
        <f t="shared" si="12"/>
        <v>0</v>
      </c>
      <c r="G41" s="31">
        <f t="shared" si="12"/>
        <v>2299175</v>
      </c>
      <c r="H41" s="31">
        <f t="shared" si="12"/>
        <v>0</v>
      </c>
      <c r="I41" s="31">
        <f t="shared" si="12"/>
        <v>247532</v>
      </c>
      <c r="J41" s="31">
        <f t="shared" si="12"/>
        <v>0</v>
      </c>
      <c r="K41" s="31">
        <f t="shared" si="12"/>
        <v>459324</v>
      </c>
      <c r="L41" s="31">
        <f t="shared" si="12"/>
        <v>0</v>
      </c>
      <c r="M41" s="31">
        <f t="shared" si="12"/>
        <v>0</v>
      </c>
      <c r="N41" s="31">
        <f>SUM(D41:M41)</f>
        <v>41078409</v>
      </c>
      <c r="O41" s="43">
        <f t="shared" si="1"/>
        <v>249.68186211046481</v>
      </c>
      <c r="P41" s="9"/>
    </row>
    <row r="42" spans="1:119">
      <c r="A42" s="12"/>
      <c r="B42" s="44">
        <v>581</v>
      </c>
      <c r="C42" s="20" t="s">
        <v>53</v>
      </c>
      <c r="D42" s="46">
        <v>21052359</v>
      </c>
      <c r="E42" s="46">
        <v>17020019</v>
      </c>
      <c r="F42" s="46">
        <v>0</v>
      </c>
      <c r="G42" s="46">
        <v>2299175</v>
      </c>
      <c r="H42" s="46">
        <v>0</v>
      </c>
      <c r="I42" s="46">
        <v>247532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40619085</v>
      </c>
      <c r="O42" s="47">
        <f t="shared" si="1"/>
        <v>246.89000929961159</v>
      </c>
      <c r="P42" s="9"/>
    </row>
    <row r="43" spans="1:119" ht="15.75" thickBot="1">
      <c r="A43" s="12"/>
      <c r="B43" s="44">
        <v>591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459324</v>
      </c>
      <c r="L43" s="46">
        <v>0</v>
      </c>
      <c r="M43" s="46">
        <v>0</v>
      </c>
      <c r="N43" s="46">
        <f>SUM(D43:M43)</f>
        <v>459324</v>
      </c>
      <c r="O43" s="47">
        <f t="shared" si="1"/>
        <v>2.7918528108531939</v>
      </c>
      <c r="P43" s="9"/>
    </row>
    <row r="44" spans="1:119" ht="16.5" thickBot="1">
      <c r="A44" s="14" t="s">
        <v>10</v>
      </c>
      <c r="B44" s="23"/>
      <c r="C44" s="22"/>
      <c r="D44" s="15">
        <f>SUM(D5,D14,D20,D27,D30,D34,D41)</f>
        <v>148766201</v>
      </c>
      <c r="E44" s="15">
        <f t="shared" ref="E44:M44" si="13">SUM(E5,E14,E20,E27,E30,E34,E41)</f>
        <v>39541153</v>
      </c>
      <c r="F44" s="15">
        <f t="shared" si="13"/>
        <v>6425590</v>
      </c>
      <c r="G44" s="15">
        <f t="shared" si="13"/>
        <v>76633961</v>
      </c>
      <c r="H44" s="15">
        <f t="shared" si="13"/>
        <v>0</v>
      </c>
      <c r="I44" s="15">
        <f t="shared" si="13"/>
        <v>77619201</v>
      </c>
      <c r="J44" s="15">
        <f t="shared" si="13"/>
        <v>8416620</v>
      </c>
      <c r="K44" s="15">
        <f t="shared" si="13"/>
        <v>9978391</v>
      </c>
      <c r="L44" s="15">
        <f t="shared" si="13"/>
        <v>24355</v>
      </c>
      <c r="M44" s="15">
        <f t="shared" si="13"/>
        <v>8834935</v>
      </c>
      <c r="N44" s="15">
        <f>SUM(D44:M44)</f>
        <v>376240407</v>
      </c>
      <c r="O44" s="37">
        <f t="shared" si="1"/>
        <v>2286.8559836618588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63" t="s">
        <v>86</v>
      </c>
      <c r="M46" s="163"/>
      <c r="N46" s="163"/>
      <c r="O46" s="41">
        <v>164523</v>
      </c>
    </row>
    <row r="47" spans="1:119">
      <c r="A47" s="16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19" ht="15.75" customHeight="1" thickBot="1">
      <c r="A48" s="165" t="s">
        <v>63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101</v>
      </c>
      <c r="N4" s="34" t="s">
        <v>5</v>
      </c>
      <c r="O4" s="34" t="s">
        <v>102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58260274.870000005</v>
      </c>
      <c r="E5" s="26">
        <f t="shared" ref="E5:N5" si="0">SUM(E6:E14)</f>
        <v>20306071.789999999</v>
      </c>
      <c r="F5" s="26">
        <f t="shared" si="0"/>
        <v>19606287.239999998</v>
      </c>
      <c r="G5" s="26">
        <f t="shared" si="0"/>
        <v>758819</v>
      </c>
      <c r="H5" s="26">
        <f t="shared" si="0"/>
        <v>0</v>
      </c>
      <c r="I5" s="26">
        <f t="shared" si="0"/>
        <v>38828260.950000003</v>
      </c>
      <c r="J5" s="26">
        <f t="shared" si="0"/>
        <v>54516012.299999997</v>
      </c>
      <c r="K5" s="26">
        <f t="shared" si="0"/>
        <v>47793943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240069669.14999998</v>
      </c>
      <c r="P5" s="32">
        <f t="shared" ref="P5:P39" si="1">(O5/P$41)</f>
        <v>1153.8870823780478</v>
      </c>
      <c r="Q5" s="6"/>
    </row>
    <row r="6" spans="1:134">
      <c r="A6" s="12"/>
      <c r="B6" s="44">
        <v>511</v>
      </c>
      <c r="C6" s="20" t="s">
        <v>19</v>
      </c>
      <c r="D6" s="46">
        <v>744656.8600000001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744656.8600000001</v>
      </c>
      <c r="P6" s="47">
        <f t="shared" si="1"/>
        <v>3.5791690578842896</v>
      </c>
      <c r="Q6" s="9"/>
    </row>
    <row r="7" spans="1:134">
      <c r="A7" s="12"/>
      <c r="B7" s="44">
        <v>512</v>
      </c>
      <c r="C7" s="20" t="s">
        <v>20</v>
      </c>
      <c r="D7" s="46">
        <v>3411968.83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3411968.83</v>
      </c>
      <c r="P7" s="47">
        <f t="shared" si="1"/>
        <v>16.399517574848716</v>
      </c>
      <c r="Q7" s="9"/>
    </row>
    <row r="8" spans="1:134">
      <c r="A8" s="12"/>
      <c r="B8" s="44">
        <v>513</v>
      </c>
      <c r="C8" s="20" t="s">
        <v>21</v>
      </c>
      <c r="D8" s="46">
        <v>5669267.9699999997</v>
      </c>
      <c r="E8" s="46">
        <v>0</v>
      </c>
      <c r="F8" s="46">
        <v>0</v>
      </c>
      <c r="G8" s="46">
        <v>0</v>
      </c>
      <c r="H8" s="46">
        <v>0</v>
      </c>
      <c r="I8" s="46">
        <v>3297066.38</v>
      </c>
      <c r="J8" s="46">
        <v>7528101.2200000007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16494435.57</v>
      </c>
      <c r="P8" s="47">
        <f t="shared" si="1"/>
        <v>79.279969863448258</v>
      </c>
      <c r="Q8" s="9"/>
    </row>
    <row r="9" spans="1:134">
      <c r="A9" s="12"/>
      <c r="B9" s="44">
        <v>514</v>
      </c>
      <c r="C9" s="20" t="s">
        <v>22</v>
      </c>
      <c r="D9" s="46">
        <v>1551560.05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1551560.05</v>
      </c>
      <c r="P9" s="47">
        <f t="shared" si="1"/>
        <v>7.4575230830605665</v>
      </c>
      <c r="Q9" s="9"/>
    </row>
    <row r="10" spans="1:134">
      <c r="A10" s="12"/>
      <c r="B10" s="44">
        <v>515</v>
      </c>
      <c r="C10" s="20" t="s">
        <v>23</v>
      </c>
      <c r="D10" s="46">
        <v>0</v>
      </c>
      <c r="E10" s="46">
        <v>1876783.65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1876783.65</v>
      </c>
      <c r="P10" s="47">
        <f t="shared" si="1"/>
        <v>9.0206997736153767</v>
      </c>
      <c r="Q10" s="9"/>
    </row>
    <row r="11" spans="1:134">
      <c r="A11" s="12"/>
      <c r="B11" s="44">
        <v>516</v>
      </c>
      <c r="C11" s="20" t="s">
        <v>24</v>
      </c>
      <c r="D11" s="46">
        <v>8137127.8700000001</v>
      </c>
      <c r="E11" s="46">
        <v>0</v>
      </c>
      <c r="F11" s="46">
        <v>0</v>
      </c>
      <c r="G11" s="46">
        <v>389831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8526958.870000001</v>
      </c>
      <c r="P11" s="47">
        <f t="shared" si="1"/>
        <v>40.984551388348166</v>
      </c>
      <c r="Q11" s="9"/>
    </row>
    <row r="12" spans="1:134">
      <c r="A12" s="12"/>
      <c r="B12" s="44">
        <v>517</v>
      </c>
      <c r="C12" s="20" t="s">
        <v>25</v>
      </c>
      <c r="D12" s="46">
        <v>51101.279999999999</v>
      </c>
      <c r="E12" s="46">
        <v>117283.2</v>
      </c>
      <c r="F12" s="46">
        <v>19606287.239999998</v>
      </c>
      <c r="G12" s="46">
        <v>0</v>
      </c>
      <c r="H12" s="46">
        <v>0</v>
      </c>
      <c r="I12" s="46">
        <v>19875374.120000001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39650045.840000004</v>
      </c>
      <c r="P12" s="47">
        <f t="shared" si="1"/>
        <v>190.57665998567674</v>
      </c>
      <c r="Q12" s="9"/>
    </row>
    <row r="13" spans="1:134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47793943</v>
      </c>
      <c r="L13" s="46">
        <v>0</v>
      </c>
      <c r="M13" s="46">
        <v>0</v>
      </c>
      <c r="N13" s="46">
        <v>0</v>
      </c>
      <c r="O13" s="46">
        <f t="shared" si="2"/>
        <v>47793943</v>
      </c>
      <c r="P13" s="47">
        <f t="shared" si="1"/>
        <v>229.72003768270585</v>
      </c>
      <c r="Q13" s="9"/>
    </row>
    <row r="14" spans="1:134">
      <c r="A14" s="12"/>
      <c r="B14" s="44">
        <v>519</v>
      </c>
      <c r="C14" s="20" t="s">
        <v>27</v>
      </c>
      <c r="D14" s="46">
        <v>38694592.009999998</v>
      </c>
      <c r="E14" s="46">
        <v>18312004.939999998</v>
      </c>
      <c r="F14" s="46">
        <v>0</v>
      </c>
      <c r="G14" s="46">
        <v>368988</v>
      </c>
      <c r="H14" s="46">
        <v>0</v>
      </c>
      <c r="I14" s="46">
        <v>15655820.449999999</v>
      </c>
      <c r="J14" s="46">
        <v>46987911.079999998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120019316.47999999</v>
      </c>
      <c r="P14" s="47">
        <f t="shared" si="1"/>
        <v>576.86895396845989</v>
      </c>
      <c r="Q14" s="9"/>
    </row>
    <row r="15" spans="1:134" ht="15.75">
      <c r="A15" s="28" t="s">
        <v>28</v>
      </c>
      <c r="B15" s="29"/>
      <c r="C15" s="30"/>
      <c r="D15" s="31">
        <f t="shared" ref="D15:N15" si="3">SUM(D16:D19)</f>
        <v>97336641.579999998</v>
      </c>
      <c r="E15" s="31">
        <f t="shared" si="3"/>
        <v>12026434.66</v>
      </c>
      <c r="F15" s="31">
        <f t="shared" si="3"/>
        <v>0</v>
      </c>
      <c r="G15" s="31">
        <f t="shared" si="3"/>
        <v>4400139</v>
      </c>
      <c r="H15" s="31">
        <f t="shared" si="3"/>
        <v>0</v>
      </c>
      <c r="I15" s="31">
        <f t="shared" si="3"/>
        <v>158212.57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>SUM(D15:N15)</f>
        <v>113921427.80999999</v>
      </c>
      <c r="P15" s="43">
        <f t="shared" si="1"/>
        <v>547.55964975270717</v>
      </c>
      <c r="Q15" s="10"/>
    </row>
    <row r="16" spans="1:134">
      <c r="A16" s="12"/>
      <c r="B16" s="44">
        <v>521</v>
      </c>
      <c r="C16" s="20" t="s">
        <v>29</v>
      </c>
      <c r="D16" s="46">
        <v>51420763.399999999</v>
      </c>
      <c r="E16" s="46">
        <v>392550.23</v>
      </c>
      <c r="F16" s="46">
        <v>0</v>
      </c>
      <c r="G16" s="46">
        <v>408242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52221555.629999995</v>
      </c>
      <c r="P16" s="47">
        <f t="shared" si="1"/>
        <v>251.00121425790542</v>
      </c>
      <c r="Q16" s="9"/>
    </row>
    <row r="17" spans="1:17">
      <c r="A17" s="12"/>
      <c r="B17" s="44">
        <v>522</v>
      </c>
      <c r="C17" s="20" t="s">
        <v>30</v>
      </c>
      <c r="D17" s="46">
        <v>40465838.740000002</v>
      </c>
      <c r="E17" s="46">
        <v>2302933.73</v>
      </c>
      <c r="F17" s="46">
        <v>0</v>
      </c>
      <c r="G17" s="46">
        <v>3991897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46760669.469999999</v>
      </c>
      <c r="P17" s="47">
        <f t="shared" si="1"/>
        <v>224.75364195661683</v>
      </c>
      <c r="Q17" s="9"/>
    </row>
    <row r="18" spans="1:17">
      <c r="A18" s="12"/>
      <c r="B18" s="44">
        <v>524</v>
      </c>
      <c r="C18" s="20" t="s">
        <v>31</v>
      </c>
      <c r="D18" s="46">
        <v>0</v>
      </c>
      <c r="E18" s="46">
        <v>9256339.8399999999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9256339.8399999999</v>
      </c>
      <c r="P18" s="47">
        <f t="shared" si="1"/>
        <v>44.490297376149343</v>
      </c>
      <c r="Q18" s="9"/>
    </row>
    <row r="19" spans="1:17">
      <c r="A19" s="12"/>
      <c r="B19" s="44">
        <v>529</v>
      </c>
      <c r="C19" s="20" t="s">
        <v>32</v>
      </c>
      <c r="D19" s="46">
        <v>5450039.4400000004</v>
      </c>
      <c r="E19" s="46">
        <v>74610.86</v>
      </c>
      <c r="F19" s="46">
        <v>0</v>
      </c>
      <c r="G19" s="46">
        <v>0</v>
      </c>
      <c r="H19" s="46">
        <v>0</v>
      </c>
      <c r="I19" s="46">
        <v>158212.57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5682862.870000001</v>
      </c>
      <c r="P19" s="47">
        <f t="shared" si="1"/>
        <v>27.314496162035642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SUM(D21:D25)</f>
        <v>0</v>
      </c>
      <c r="E20" s="31">
        <f t="shared" si="5"/>
        <v>3794421.51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104582602.84999999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108377024.36</v>
      </c>
      <c r="P20" s="43">
        <f t="shared" si="1"/>
        <v>520.910654304432</v>
      </c>
      <c r="Q20" s="10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9574826.0599999987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8" si="6">SUM(D21:N21)</f>
        <v>9574826.0599999987</v>
      </c>
      <c r="P21" s="47">
        <f t="shared" si="1"/>
        <v>46.021091068141281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14034433.120000001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14034433.120000001</v>
      </c>
      <c r="P22" s="47">
        <f t="shared" si="1"/>
        <v>67.456047833965386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63504299.359999999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63504299.359999999</v>
      </c>
      <c r="P23" s="47">
        <f t="shared" si="1"/>
        <v>305.23135624095784</v>
      </c>
      <c r="Q23" s="9"/>
    </row>
    <row r="24" spans="1:17">
      <c r="A24" s="12"/>
      <c r="B24" s="44">
        <v>538</v>
      </c>
      <c r="C24" s="20" t="s">
        <v>70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17464485.699999999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17464485.699999999</v>
      </c>
      <c r="P24" s="47">
        <f t="shared" si="1"/>
        <v>83.94248436696418</v>
      </c>
      <c r="Q24" s="9"/>
    </row>
    <row r="25" spans="1:17">
      <c r="A25" s="12"/>
      <c r="B25" s="44">
        <v>539</v>
      </c>
      <c r="C25" s="20" t="s">
        <v>37</v>
      </c>
      <c r="D25" s="46">
        <v>0</v>
      </c>
      <c r="E25" s="46">
        <v>3794421.51</v>
      </c>
      <c r="F25" s="46">
        <v>0</v>
      </c>
      <c r="G25" s="46">
        <v>0</v>
      </c>
      <c r="H25" s="46">
        <v>0</v>
      </c>
      <c r="I25" s="46">
        <v>4558.6099999999997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3798980.1199999996</v>
      </c>
      <c r="P25" s="47">
        <f t="shared" si="1"/>
        <v>18.259674794403349</v>
      </c>
      <c r="Q25" s="9"/>
    </row>
    <row r="26" spans="1:17" ht="15.75">
      <c r="A26" s="28" t="s">
        <v>38</v>
      </c>
      <c r="B26" s="29"/>
      <c r="C26" s="30"/>
      <c r="D26" s="31">
        <f t="shared" ref="D26:N26" si="7">SUM(D27:D29)</f>
        <v>12880763.9</v>
      </c>
      <c r="E26" s="31">
        <f t="shared" si="7"/>
        <v>680888.14</v>
      </c>
      <c r="F26" s="31">
        <f t="shared" si="7"/>
        <v>0</v>
      </c>
      <c r="G26" s="31">
        <f t="shared" si="7"/>
        <v>14487108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28048760.039999999</v>
      </c>
      <c r="P26" s="43">
        <f t="shared" si="1"/>
        <v>134.81545586941789</v>
      </c>
      <c r="Q26" s="10"/>
    </row>
    <row r="27" spans="1:17">
      <c r="A27" s="12"/>
      <c r="B27" s="44">
        <v>541</v>
      </c>
      <c r="C27" s="20" t="s">
        <v>39</v>
      </c>
      <c r="D27" s="46">
        <v>12880763.9</v>
      </c>
      <c r="E27" s="46">
        <v>672241.06</v>
      </c>
      <c r="F27" s="46">
        <v>0</v>
      </c>
      <c r="G27" s="46">
        <v>14178037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27731041.960000001</v>
      </c>
      <c r="P27" s="47">
        <f t="shared" si="1"/>
        <v>133.28835421743497</v>
      </c>
      <c r="Q27" s="9"/>
    </row>
    <row r="28" spans="1:17">
      <c r="A28" s="12"/>
      <c r="B28" s="44">
        <v>545</v>
      </c>
      <c r="C28" s="20" t="s">
        <v>40</v>
      </c>
      <c r="D28" s="46">
        <v>0</v>
      </c>
      <c r="E28" s="46">
        <v>8647.08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8647.08</v>
      </c>
      <c r="P28" s="47">
        <f t="shared" si="1"/>
        <v>4.1561909705699993E-2</v>
      </c>
      <c r="Q28" s="9"/>
    </row>
    <row r="29" spans="1:17">
      <c r="A29" s="12"/>
      <c r="B29" s="44">
        <v>549</v>
      </c>
      <c r="C29" s="20" t="s">
        <v>41</v>
      </c>
      <c r="D29" s="46">
        <v>0</v>
      </c>
      <c r="E29" s="46">
        <v>0</v>
      </c>
      <c r="F29" s="46">
        <v>0</v>
      </c>
      <c r="G29" s="46">
        <v>309071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309071</v>
      </c>
      <c r="P29" s="47">
        <f t="shared" si="1"/>
        <v>1.4855397422772083</v>
      </c>
      <c r="Q29" s="9"/>
    </row>
    <row r="30" spans="1:17" ht="15.75">
      <c r="A30" s="28" t="s">
        <v>42</v>
      </c>
      <c r="B30" s="29"/>
      <c r="C30" s="30"/>
      <c r="D30" s="31">
        <f t="shared" ref="D30:N30" si="8">SUM(D31:D33)</f>
        <v>0</v>
      </c>
      <c r="E30" s="31">
        <f t="shared" si="8"/>
        <v>11716454.639999999</v>
      </c>
      <c r="F30" s="31">
        <f t="shared" si="8"/>
        <v>0</v>
      </c>
      <c r="G30" s="31">
        <f t="shared" si="8"/>
        <v>943541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12659995.639999999</v>
      </c>
      <c r="P30" s="43">
        <f t="shared" si="1"/>
        <v>60.849858641788387</v>
      </c>
      <c r="Q30" s="10"/>
    </row>
    <row r="31" spans="1:17">
      <c r="A31" s="13"/>
      <c r="B31" s="45">
        <v>552</v>
      </c>
      <c r="C31" s="21" t="s">
        <v>43</v>
      </c>
      <c r="D31" s="46">
        <v>0</v>
      </c>
      <c r="E31" s="46">
        <v>10920034.539999999</v>
      </c>
      <c r="F31" s="46">
        <v>0</v>
      </c>
      <c r="G31" s="46">
        <v>943541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11863575.539999999</v>
      </c>
      <c r="P31" s="47">
        <f t="shared" si="1"/>
        <v>57.02189124886447</v>
      </c>
      <c r="Q31" s="9"/>
    </row>
    <row r="32" spans="1:17">
      <c r="A32" s="13"/>
      <c r="B32" s="45">
        <v>554</v>
      </c>
      <c r="C32" s="21" t="s">
        <v>44</v>
      </c>
      <c r="D32" s="46">
        <v>0</v>
      </c>
      <c r="E32" s="46">
        <v>288822.78999999998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288822.78999999998</v>
      </c>
      <c r="P32" s="47">
        <f t="shared" si="1"/>
        <v>1.3882173773028987</v>
      </c>
      <c r="Q32" s="9"/>
    </row>
    <row r="33" spans="1:120">
      <c r="A33" s="13"/>
      <c r="B33" s="45">
        <v>559</v>
      </c>
      <c r="C33" s="21" t="s">
        <v>45</v>
      </c>
      <c r="D33" s="46">
        <v>0</v>
      </c>
      <c r="E33" s="46">
        <v>507597.31000000006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507597.31000000006</v>
      </c>
      <c r="P33" s="47">
        <f t="shared" si="1"/>
        <v>2.4397500156210201</v>
      </c>
      <c r="Q33" s="9"/>
    </row>
    <row r="34" spans="1:120" ht="15.75">
      <c r="A34" s="28" t="s">
        <v>46</v>
      </c>
      <c r="B34" s="29"/>
      <c r="C34" s="30"/>
      <c r="D34" s="31">
        <f t="shared" ref="D34:N34" si="9">SUM(D35:D38)</f>
        <v>8272130.1000000006</v>
      </c>
      <c r="E34" s="31">
        <f t="shared" si="9"/>
        <v>11187536.67</v>
      </c>
      <c r="F34" s="31">
        <f t="shared" si="9"/>
        <v>0</v>
      </c>
      <c r="G34" s="31">
        <f t="shared" si="9"/>
        <v>14812594</v>
      </c>
      <c r="H34" s="31">
        <f t="shared" si="9"/>
        <v>0</v>
      </c>
      <c r="I34" s="31">
        <f t="shared" si="9"/>
        <v>478532.61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28822801</v>
      </c>
      <c r="O34" s="31">
        <f>SUM(D34:N34)</f>
        <v>63573594.379999995</v>
      </c>
      <c r="P34" s="43">
        <f t="shared" si="1"/>
        <v>305.56442050823586</v>
      </c>
      <c r="Q34" s="9"/>
    </row>
    <row r="35" spans="1:120">
      <c r="A35" s="12"/>
      <c r="B35" s="44">
        <v>572</v>
      </c>
      <c r="C35" s="20" t="s">
        <v>47</v>
      </c>
      <c r="D35" s="46">
        <v>8150149.1300000008</v>
      </c>
      <c r="E35" s="46">
        <v>8939427.2400000002</v>
      </c>
      <c r="F35" s="46">
        <v>0</v>
      </c>
      <c r="G35" s="46">
        <v>14812594</v>
      </c>
      <c r="H35" s="46">
        <v>0</v>
      </c>
      <c r="I35" s="46">
        <v>478532.61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32380702.98</v>
      </c>
      <c r="P35" s="47">
        <f t="shared" si="1"/>
        <v>155.63679918097793</v>
      </c>
      <c r="Q35" s="9"/>
    </row>
    <row r="36" spans="1:120">
      <c r="A36" s="12"/>
      <c r="B36" s="44">
        <v>574</v>
      </c>
      <c r="C36" s="20" t="s">
        <v>49</v>
      </c>
      <c r="D36" s="46">
        <v>0</v>
      </c>
      <c r="E36" s="46">
        <v>753994.7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753994.7</v>
      </c>
      <c r="P36" s="47">
        <f t="shared" si="1"/>
        <v>3.6240510831374695</v>
      </c>
      <c r="Q36" s="9"/>
    </row>
    <row r="37" spans="1:120">
      <c r="A37" s="12"/>
      <c r="B37" s="44">
        <v>575</v>
      </c>
      <c r="C37" s="20" t="s">
        <v>50</v>
      </c>
      <c r="D37" s="46">
        <v>121980.97</v>
      </c>
      <c r="E37" s="46">
        <v>1494114.73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1616095.7</v>
      </c>
      <c r="P37" s="47">
        <f t="shared" si="1"/>
        <v>7.7677115927191629</v>
      </c>
      <c r="Q37" s="9"/>
    </row>
    <row r="38" spans="1:120" ht="15.75" thickBot="1">
      <c r="A38" s="12"/>
      <c r="B38" s="44">
        <v>578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28822801</v>
      </c>
      <c r="O38" s="46">
        <f t="shared" si="6"/>
        <v>28822801</v>
      </c>
      <c r="P38" s="47">
        <f t="shared" si="1"/>
        <v>138.53585865140133</v>
      </c>
      <c r="Q38" s="9"/>
    </row>
    <row r="39" spans="1:120" ht="16.5" thickBot="1">
      <c r="A39" s="14" t="s">
        <v>10</v>
      </c>
      <c r="B39" s="23"/>
      <c r="C39" s="22"/>
      <c r="D39" s="15">
        <f>SUM(D5,D15,D20,D26,D30,D34)</f>
        <v>176749810.44999999</v>
      </c>
      <c r="E39" s="15">
        <f t="shared" ref="E39:N39" si="10">SUM(E5,E15,E20,E26,E30,E34)</f>
        <v>59711807.410000004</v>
      </c>
      <c r="F39" s="15">
        <f t="shared" si="10"/>
        <v>19606287.239999998</v>
      </c>
      <c r="G39" s="15">
        <f t="shared" si="10"/>
        <v>35402201</v>
      </c>
      <c r="H39" s="15">
        <f t="shared" si="10"/>
        <v>0</v>
      </c>
      <c r="I39" s="15">
        <f t="shared" si="10"/>
        <v>144047608.98000002</v>
      </c>
      <c r="J39" s="15">
        <f t="shared" si="10"/>
        <v>54516012.299999997</v>
      </c>
      <c r="K39" s="15">
        <f t="shared" si="10"/>
        <v>47793943</v>
      </c>
      <c r="L39" s="15">
        <f t="shared" si="10"/>
        <v>0</v>
      </c>
      <c r="M39" s="15">
        <f t="shared" si="10"/>
        <v>0</v>
      </c>
      <c r="N39" s="15">
        <f t="shared" si="10"/>
        <v>28822801</v>
      </c>
      <c r="O39" s="15">
        <f>SUM(D39:N39)</f>
        <v>566650471.38000011</v>
      </c>
      <c r="P39" s="37">
        <f t="shared" si="1"/>
        <v>2723.5871214546301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163" t="s">
        <v>107</v>
      </c>
      <c r="N41" s="163"/>
      <c r="O41" s="163"/>
      <c r="P41" s="41">
        <v>208053</v>
      </c>
    </row>
    <row r="42" spans="1:120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65" t="s">
        <v>63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101</v>
      </c>
      <c r="N4" s="34" t="s">
        <v>5</v>
      </c>
      <c r="O4" s="34" t="s">
        <v>102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53774421</v>
      </c>
      <c r="E5" s="26">
        <f t="shared" ref="E5:N5" si="0">SUM(E6:E14)</f>
        <v>2548033</v>
      </c>
      <c r="F5" s="26">
        <f t="shared" si="0"/>
        <v>20639068</v>
      </c>
      <c r="G5" s="26">
        <f t="shared" si="0"/>
        <v>387964</v>
      </c>
      <c r="H5" s="26">
        <f t="shared" si="0"/>
        <v>0</v>
      </c>
      <c r="I5" s="26">
        <f t="shared" si="0"/>
        <v>33789093</v>
      </c>
      <c r="J5" s="26">
        <f t="shared" si="0"/>
        <v>47780256</v>
      </c>
      <c r="K5" s="26">
        <f t="shared" si="0"/>
        <v>44397686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203316521</v>
      </c>
      <c r="P5" s="32">
        <f t="shared" ref="P5:P43" si="1">(O5/P$45)</f>
        <v>1008.7446589995733</v>
      </c>
      <c r="Q5" s="6"/>
    </row>
    <row r="6" spans="1:134">
      <c r="A6" s="12"/>
      <c r="B6" s="44">
        <v>511</v>
      </c>
      <c r="C6" s="20" t="s">
        <v>19</v>
      </c>
      <c r="D6" s="46">
        <v>701319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701319</v>
      </c>
      <c r="P6" s="47">
        <f t="shared" si="1"/>
        <v>3.4795588279071614</v>
      </c>
      <c r="Q6" s="9"/>
    </row>
    <row r="7" spans="1:134">
      <c r="A7" s="12"/>
      <c r="B7" s="44">
        <v>512</v>
      </c>
      <c r="C7" s="20" t="s">
        <v>20</v>
      </c>
      <c r="D7" s="46">
        <v>2522177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2522177</v>
      </c>
      <c r="P7" s="47">
        <f t="shared" si="1"/>
        <v>12.51365390912609</v>
      </c>
      <c r="Q7" s="9"/>
    </row>
    <row r="8" spans="1:134">
      <c r="A8" s="12"/>
      <c r="B8" s="44">
        <v>513</v>
      </c>
      <c r="C8" s="20" t="s">
        <v>21</v>
      </c>
      <c r="D8" s="46">
        <v>5983352</v>
      </c>
      <c r="E8" s="46">
        <v>0</v>
      </c>
      <c r="F8" s="46">
        <v>0</v>
      </c>
      <c r="G8" s="46">
        <v>0</v>
      </c>
      <c r="H8" s="46">
        <v>0</v>
      </c>
      <c r="I8" s="46">
        <v>4260563</v>
      </c>
      <c r="J8" s="46">
        <v>10015450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20259365</v>
      </c>
      <c r="P8" s="47">
        <f t="shared" si="1"/>
        <v>100.51581710112427</v>
      </c>
      <c r="Q8" s="9"/>
    </row>
    <row r="9" spans="1:134">
      <c r="A9" s="12"/>
      <c r="B9" s="44">
        <v>514</v>
      </c>
      <c r="C9" s="20" t="s">
        <v>22</v>
      </c>
      <c r="D9" s="46">
        <v>1585329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1585329</v>
      </c>
      <c r="P9" s="47">
        <f t="shared" si="1"/>
        <v>7.8655298331960664</v>
      </c>
      <c r="Q9" s="9"/>
    </row>
    <row r="10" spans="1:134">
      <c r="A10" s="12"/>
      <c r="B10" s="44">
        <v>515</v>
      </c>
      <c r="C10" s="20" t="s">
        <v>23</v>
      </c>
      <c r="D10" s="46">
        <v>0</v>
      </c>
      <c r="E10" s="46">
        <v>2465020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2465020</v>
      </c>
      <c r="P10" s="47">
        <f t="shared" si="1"/>
        <v>12.230072337934251</v>
      </c>
      <c r="Q10" s="9"/>
    </row>
    <row r="11" spans="1:134">
      <c r="A11" s="12"/>
      <c r="B11" s="44">
        <v>516</v>
      </c>
      <c r="C11" s="20" t="s">
        <v>24</v>
      </c>
      <c r="D11" s="46">
        <v>6906770</v>
      </c>
      <c r="E11" s="46">
        <v>0</v>
      </c>
      <c r="F11" s="46">
        <v>0</v>
      </c>
      <c r="G11" s="46">
        <v>371174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7277944</v>
      </c>
      <c r="P11" s="47">
        <f t="shared" si="1"/>
        <v>36.109151889816125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20639068</v>
      </c>
      <c r="G12" s="46">
        <v>0</v>
      </c>
      <c r="H12" s="46">
        <v>0</v>
      </c>
      <c r="I12" s="46">
        <v>19897336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40536404</v>
      </c>
      <c r="P12" s="47">
        <f t="shared" si="1"/>
        <v>201.11932286136718</v>
      </c>
      <c r="Q12" s="9"/>
    </row>
    <row r="13" spans="1:134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44397686</v>
      </c>
      <c r="L13" s="46">
        <v>0</v>
      </c>
      <c r="M13" s="46">
        <v>0</v>
      </c>
      <c r="N13" s="46">
        <v>0</v>
      </c>
      <c r="O13" s="46">
        <f t="shared" si="2"/>
        <v>44397686</v>
      </c>
      <c r="P13" s="47">
        <f t="shared" si="1"/>
        <v>220.27687865286723</v>
      </c>
      <c r="Q13" s="9"/>
    </row>
    <row r="14" spans="1:134">
      <c r="A14" s="12"/>
      <c r="B14" s="44">
        <v>519</v>
      </c>
      <c r="C14" s="20" t="s">
        <v>27</v>
      </c>
      <c r="D14" s="46">
        <v>36075474</v>
      </c>
      <c r="E14" s="46">
        <v>83013</v>
      </c>
      <c r="F14" s="46">
        <v>0</v>
      </c>
      <c r="G14" s="46">
        <v>16790</v>
      </c>
      <c r="H14" s="46">
        <v>0</v>
      </c>
      <c r="I14" s="46">
        <v>9631194</v>
      </c>
      <c r="J14" s="46">
        <v>37764806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83571277</v>
      </c>
      <c r="P14" s="47">
        <f t="shared" si="1"/>
        <v>414.63467358623495</v>
      </c>
      <c r="Q14" s="9"/>
    </row>
    <row r="15" spans="1:134" ht="15.75">
      <c r="A15" s="28" t="s">
        <v>28</v>
      </c>
      <c r="B15" s="29"/>
      <c r="C15" s="30"/>
      <c r="D15" s="31">
        <f t="shared" ref="D15:N15" si="3">SUM(D16:D19)</f>
        <v>89081062</v>
      </c>
      <c r="E15" s="31">
        <f t="shared" si="3"/>
        <v>9156656</v>
      </c>
      <c r="F15" s="31">
        <f t="shared" si="3"/>
        <v>0</v>
      </c>
      <c r="G15" s="31">
        <f t="shared" si="3"/>
        <v>2352643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 t="shared" ref="O15:O25" si="4">SUM(D15:N15)</f>
        <v>100590361</v>
      </c>
      <c r="P15" s="43">
        <f t="shared" si="1"/>
        <v>499.07400001984581</v>
      </c>
      <c r="Q15" s="10"/>
    </row>
    <row r="16" spans="1:134">
      <c r="A16" s="12"/>
      <c r="B16" s="44">
        <v>521</v>
      </c>
      <c r="C16" s="20" t="s">
        <v>29</v>
      </c>
      <c r="D16" s="46">
        <v>47218335</v>
      </c>
      <c r="E16" s="46">
        <v>277101</v>
      </c>
      <c r="F16" s="46">
        <v>0</v>
      </c>
      <c r="G16" s="46">
        <v>180611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47676047</v>
      </c>
      <c r="P16" s="47">
        <f t="shared" si="1"/>
        <v>236.54230131875329</v>
      </c>
      <c r="Q16" s="9"/>
    </row>
    <row r="17" spans="1:17">
      <c r="A17" s="12"/>
      <c r="B17" s="44">
        <v>522</v>
      </c>
      <c r="C17" s="20" t="s">
        <v>30</v>
      </c>
      <c r="D17" s="46">
        <v>36713103</v>
      </c>
      <c r="E17" s="46">
        <v>865819</v>
      </c>
      <c r="F17" s="46">
        <v>0</v>
      </c>
      <c r="G17" s="46">
        <v>2172032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39750954</v>
      </c>
      <c r="P17" s="47">
        <f t="shared" si="1"/>
        <v>197.22235232245453</v>
      </c>
      <c r="Q17" s="9"/>
    </row>
    <row r="18" spans="1:17">
      <c r="A18" s="12"/>
      <c r="B18" s="44">
        <v>524</v>
      </c>
      <c r="C18" s="20" t="s">
        <v>31</v>
      </c>
      <c r="D18" s="46">
        <v>0</v>
      </c>
      <c r="E18" s="46">
        <v>8013736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8013736</v>
      </c>
      <c r="P18" s="47">
        <f t="shared" si="1"/>
        <v>39.759746767615624</v>
      </c>
      <c r="Q18" s="9"/>
    </row>
    <row r="19" spans="1:17">
      <c r="A19" s="12"/>
      <c r="B19" s="44">
        <v>529</v>
      </c>
      <c r="C19" s="20" t="s">
        <v>32</v>
      </c>
      <c r="D19" s="46">
        <v>5149624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5149624</v>
      </c>
      <c r="P19" s="47">
        <f t="shared" si="1"/>
        <v>25.549599611022355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SUM(D21:D25)</f>
        <v>0</v>
      </c>
      <c r="E20" s="31">
        <f t="shared" si="5"/>
        <v>19282978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104227959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123510937</v>
      </c>
      <c r="P20" s="43">
        <f t="shared" si="1"/>
        <v>612.79328120503692</v>
      </c>
      <c r="Q20" s="10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7906223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7906223</v>
      </c>
      <c r="P21" s="47">
        <f t="shared" si="1"/>
        <v>39.226326443533743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13823041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13823041</v>
      </c>
      <c r="P22" s="47">
        <f t="shared" si="1"/>
        <v>68.582320370719515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68222466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68222466</v>
      </c>
      <c r="P23" s="47">
        <f t="shared" si="1"/>
        <v>338.48232235529935</v>
      </c>
      <c r="Q23" s="9"/>
    </row>
    <row r="24" spans="1:17">
      <c r="A24" s="12"/>
      <c r="B24" s="44">
        <v>538</v>
      </c>
      <c r="C24" s="20" t="s">
        <v>70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14274695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14274695</v>
      </c>
      <c r="P24" s="47">
        <f t="shared" si="1"/>
        <v>70.823178899947408</v>
      </c>
      <c r="Q24" s="9"/>
    </row>
    <row r="25" spans="1:17">
      <c r="A25" s="12"/>
      <c r="B25" s="44">
        <v>539</v>
      </c>
      <c r="C25" s="20" t="s">
        <v>37</v>
      </c>
      <c r="D25" s="46">
        <v>0</v>
      </c>
      <c r="E25" s="46">
        <v>19282978</v>
      </c>
      <c r="F25" s="46">
        <v>0</v>
      </c>
      <c r="G25" s="46">
        <v>0</v>
      </c>
      <c r="H25" s="46">
        <v>0</v>
      </c>
      <c r="I25" s="46">
        <v>1534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19284512</v>
      </c>
      <c r="P25" s="47">
        <f t="shared" si="1"/>
        <v>95.679133135536873</v>
      </c>
      <c r="Q25" s="9"/>
    </row>
    <row r="26" spans="1:17" ht="15.75">
      <c r="A26" s="28" t="s">
        <v>38</v>
      </c>
      <c r="B26" s="29"/>
      <c r="C26" s="30"/>
      <c r="D26" s="31">
        <f t="shared" ref="D26:N26" si="6">SUM(D27:D29)</f>
        <v>11752162</v>
      </c>
      <c r="E26" s="31">
        <f t="shared" si="6"/>
        <v>1116615</v>
      </c>
      <c r="F26" s="31">
        <f t="shared" si="6"/>
        <v>0</v>
      </c>
      <c r="G26" s="31">
        <f t="shared" si="6"/>
        <v>12453698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3" si="7">SUM(D26:N26)</f>
        <v>25322475</v>
      </c>
      <c r="P26" s="43">
        <f t="shared" si="1"/>
        <v>125.63618186689423</v>
      </c>
      <c r="Q26" s="10"/>
    </row>
    <row r="27" spans="1:17">
      <c r="A27" s="12"/>
      <c r="B27" s="44">
        <v>541</v>
      </c>
      <c r="C27" s="20" t="s">
        <v>39</v>
      </c>
      <c r="D27" s="46">
        <v>11752162</v>
      </c>
      <c r="E27" s="46">
        <v>1099982</v>
      </c>
      <c r="F27" s="46">
        <v>0</v>
      </c>
      <c r="G27" s="46">
        <v>12118860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24971004</v>
      </c>
      <c r="P27" s="47">
        <f t="shared" si="1"/>
        <v>123.8923762366413</v>
      </c>
      <c r="Q27" s="9"/>
    </row>
    <row r="28" spans="1:17">
      <c r="A28" s="12"/>
      <c r="B28" s="44">
        <v>545</v>
      </c>
      <c r="C28" s="20" t="s">
        <v>40</v>
      </c>
      <c r="D28" s="46">
        <v>0</v>
      </c>
      <c r="E28" s="46">
        <v>16633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16633</v>
      </c>
      <c r="P28" s="47">
        <f t="shared" si="1"/>
        <v>8.2523790150530379E-2</v>
      </c>
      <c r="Q28" s="9"/>
    </row>
    <row r="29" spans="1:17">
      <c r="A29" s="12"/>
      <c r="B29" s="44">
        <v>549</v>
      </c>
      <c r="C29" s="20" t="s">
        <v>41</v>
      </c>
      <c r="D29" s="46">
        <v>0</v>
      </c>
      <c r="E29" s="46">
        <v>0</v>
      </c>
      <c r="F29" s="46">
        <v>0</v>
      </c>
      <c r="G29" s="46">
        <v>334838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334838</v>
      </c>
      <c r="P29" s="47">
        <f t="shared" si="1"/>
        <v>1.6612818401024043</v>
      </c>
      <c r="Q29" s="9"/>
    </row>
    <row r="30" spans="1:17" ht="15.75">
      <c r="A30" s="28" t="s">
        <v>42</v>
      </c>
      <c r="B30" s="29"/>
      <c r="C30" s="30"/>
      <c r="D30" s="31">
        <f t="shared" ref="D30:N30" si="8">SUM(D31:D33)</f>
        <v>698071</v>
      </c>
      <c r="E30" s="31">
        <f t="shared" si="8"/>
        <v>1152077</v>
      </c>
      <c r="F30" s="31">
        <f t="shared" si="8"/>
        <v>0</v>
      </c>
      <c r="G30" s="31">
        <f t="shared" si="8"/>
        <v>510376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7"/>
        <v>2360524</v>
      </c>
      <c r="P30" s="43">
        <f t="shared" si="1"/>
        <v>11.711620707105787</v>
      </c>
      <c r="Q30" s="10"/>
    </row>
    <row r="31" spans="1:17">
      <c r="A31" s="13"/>
      <c r="B31" s="45">
        <v>552</v>
      </c>
      <c r="C31" s="21" t="s">
        <v>43</v>
      </c>
      <c r="D31" s="46">
        <v>0</v>
      </c>
      <c r="E31" s="46">
        <v>684106</v>
      </c>
      <c r="F31" s="46">
        <v>0</v>
      </c>
      <c r="G31" s="46">
        <v>510376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1194482</v>
      </c>
      <c r="P31" s="47">
        <f t="shared" si="1"/>
        <v>5.92636216597041</v>
      </c>
      <c r="Q31" s="9"/>
    </row>
    <row r="32" spans="1:17">
      <c r="A32" s="13"/>
      <c r="B32" s="45">
        <v>554</v>
      </c>
      <c r="C32" s="21" t="s">
        <v>44</v>
      </c>
      <c r="D32" s="46">
        <v>0</v>
      </c>
      <c r="E32" s="46">
        <v>467971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467971</v>
      </c>
      <c r="P32" s="47">
        <f t="shared" si="1"/>
        <v>2.3218145013247069</v>
      </c>
      <c r="Q32" s="9"/>
    </row>
    <row r="33" spans="1:120">
      <c r="A33" s="13"/>
      <c r="B33" s="45">
        <v>559</v>
      </c>
      <c r="C33" s="21" t="s">
        <v>45</v>
      </c>
      <c r="D33" s="46">
        <v>698071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698071</v>
      </c>
      <c r="P33" s="47">
        <f t="shared" si="1"/>
        <v>3.4634440398106712</v>
      </c>
      <c r="Q33" s="9"/>
    </row>
    <row r="34" spans="1:120" ht="15.75">
      <c r="A34" s="28" t="s">
        <v>46</v>
      </c>
      <c r="B34" s="29"/>
      <c r="C34" s="30"/>
      <c r="D34" s="31">
        <f t="shared" ref="D34:N34" si="9">SUM(D35:D39)</f>
        <v>7161711</v>
      </c>
      <c r="E34" s="31">
        <f t="shared" si="9"/>
        <v>14102939</v>
      </c>
      <c r="F34" s="31">
        <f t="shared" si="9"/>
        <v>465164</v>
      </c>
      <c r="G34" s="31">
        <f t="shared" si="9"/>
        <v>3162980</v>
      </c>
      <c r="H34" s="31">
        <f t="shared" si="9"/>
        <v>0</v>
      </c>
      <c r="I34" s="31">
        <f t="shared" si="9"/>
        <v>448849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29422350</v>
      </c>
      <c r="O34" s="31">
        <f t="shared" ref="O34:O43" si="10">SUM(D34:N34)</f>
        <v>54763993</v>
      </c>
      <c r="P34" s="43">
        <f t="shared" si="1"/>
        <v>271.70878771942012</v>
      </c>
      <c r="Q34" s="9"/>
    </row>
    <row r="35" spans="1:120">
      <c r="A35" s="12"/>
      <c r="B35" s="44">
        <v>572</v>
      </c>
      <c r="C35" s="20" t="s">
        <v>47</v>
      </c>
      <c r="D35" s="46">
        <v>7037929</v>
      </c>
      <c r="E35" s="46">
        <v>10222868</v>
      </c>
      <c r="F35" s="46">
        <v>465164</v>
      </c>
      <c r="G35" s="46">
        <v>3162980</v>
      </c>
      <c r="H35" s="46">
        <v>0</v>
      </c>
      <c r="I35" s="46">
        <v>448849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21337790</v>
      </c>
      <c r="P35" s="47">
        <f t="shared" si="1"/>
        <v>105.86636831816783</v>
      </c>
      <c r="Q35" s="9"/>
    </row>
    <row r="36" spans="1:120">
      <c r="A36" s="12"/>
      <c r="B36" s="44">
        <v>574</v>
      </c>
      <c r="C36" s="20" t="s">
        <v>49</v>
      </c>
      <c r="D36" s="46">
        <v>0</v>
      </c>
      <c r="E36" s="46">
        <v>584958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584958</v>
      </c>
      <c r="P36" s="47">
        <f t="shared" si="1"/>
        <v>2.9022395983210454</v>
      </c>
      <c r="Q36" s="9"/>
    </row>
    <row r="37" spans="1:120">
      <c r="A37" s="12"/>
      <c r="B37" s="44">
        <v>575</v>
      </c>
      <c r="C37" s="20" t="s">
        <v>50</v>
      </c>
      <c r="D37" s="46">
        <v>123782</v>
      </c>
      <c r="E37" s="46">
        <v>1528876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1652658</v>
      </c>
      <c r="P37" s="47">
        <f t="shared" si="1"/>
        <v>8.1995792690792548</v>
      </c>
      <c r="Q37" s="9"/>
    </row>
    <row r="38" spans="1:120">
      <c r="A38" s="12"/>
      <c r="B38" s="44">
        <v>578</v>
      </c>
      <c r="C38" s="20" t="s">
        <v>51</v>
      </c>
      <c r="D38" s="46">
        <v>0</v>
      </c>
      <c r="E38" s="46">
        <v>524110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29422350</v>
      </c>
      <c r="O38" s="46">
        <f t="shared" si="10"/>
        <v>29946460</v>
      </c>
      <c r="P38" s="47">
        <f t="shared" si="1"/>
        <v>148.57785010468658</v>
      </c>
      <c r="Q38" s="9"/>
    </row>
    <row r="39" spans="1:120">
      <c r="A39" s="12"/>
      <c r="B39" s="44">
        <v>579</v>
      </c>
      <c r="C39" s="20" t="s">
        <v>52</v>
      </c>
      <c r="D39" s="46">
        <v>0</v>
      </c>
      <c r="E39" s="46">
        <v>1242127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1242127</v>
      </c>
      <c r="P39" s="47">
        <f t="shared" si="1"/>
        <v>6.162750429165385</v>
      </c>
      <c r="Q39" s="9"/>
    </row>
    <row r="40" spans="1:120" ht="15.75">
      <c r="A40" s="28" t="s">
        <v>56</v>
      </c>
      <c r="B40" s="29"/>
      <c r="C40" s="30"/>
      <c r="D40" s="31">
        <f t="shared" ref="D40:N40" si="11">SUM(D41:D42)</f>
        <v>23459727</v>
      </c>
      <c r="E40" s="31">
        <f t="shared" si="11"/>
        <v>38514032</v>
      </c>
      <c r="F40" s="31">
        <f t="shared" si="11"/>
        <v>5396025</v>
      </c>
      <c r="G40" s="31">
        <f t="shared" si="11"/>
        <v>0</v>
      </c>
      <c r="H40" s="31">
        <f t="shared" si="11"/>
        <v>0</v>
      </c>
      <c r="I40" s="31">
        <f t="shared" si="11"/>
        <v>1417634</v>
      </c>
      <c r="J40" s="31">
        <f t="shared" si="11"/>
        <v>23000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 t="shared" si="10"/>
        <v>68810418</v>
      </c>
      <c r="P40" s="43">
        <f t="shared" si="1"/>
        <v>341.39941653353446</v>
      </c>
      <c r="Q40" s="9"/>
    </row>
    <row r="41" spans="1:120">
      <c r="A41" s="12"/>
      <c r="B41" s="44">
        <v>581</v>
      </c>
      <c r="C41" s="20" t="s">
        <v>103</v>
      </c>
      <c r="D41" s="46">
        <v>22841282</v>
      </c>
      <c r="E41" s="46">
        <v>38489624</v>
      </c>
      <c r="F41" s="46">
        <v>5396025</v>
      </c>
      <c r="G41" s="46">
        <v>0</v>
      </c>
      <c r="H41" s="46">
        <v>0</v>
      </c>
      <c r="I41" s="46">
        <v>1359487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68086418</v>
      </c>
      <c r="P41" s="47">
        <f t="shared" si="1"/>
        <v>337.80732706867639</v>
      </c>
      <c r="Q41" s="9"/>
    </row>
    <row r="42" spans="1:120" ht="15.75" thickBot="1">
      <c r="A42" s="12"/>
      <c r="B42" s="44">
        <v>588</v>
      </c>
      <c r="C42" s="20" t="s">
        <v>104</v>
      </c>
      <c r="D42" s="46">
        <v>618445</v>
      </c>
      <c r="E42" s="46">
        <v>24408</v>
      </c>
      <c r="F42" s="46">
        <v>0</v>
      </c>
      <c r="G42" s="46">
        <v>0</v>
      </c>
      <c r="H42" s="46">
        <v>0</v>
      </c>
      <c r="I42" s="46">
        <v>58147</v>
      </c>
      <c r="J42" s="46">
        <v>23000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724000</v>
      </c>
      <c r="P42" s="47">
        <f t="shared" si="1"/>
        <v>3.592089464858053</v>
      </c>
      <c r="Q42" s="9"/>
    </row>
    <row r="43" spans="1:120" ht="16.5" thickBot="1">
      <c r="A43" s="14" t="s">
        <v>10</v>
      </c>
      <c r="B43" s="23"/>
      <c r="C43" s="22"/>
      <c r="D43" s="15">
        <f>SUM(D5,D15,D20,D26,D30,D34,D40)</f>
        <v>185927154</v>
      </c>
      <c r="E43" s="15">
        <f t="shared" ref="E43:N43" si="12">SUM(E5,E15,E20,E26,E30,E34,E40)</f>
        <v>85873330</v>
      </c>
      <c r="F43" s="15">
        <f t="shared" si="12"/>
        <v>26500257</v>
      </c>
      <c r="G43" s="15">
        <f t="shared" si="12"/>
        <v>18867661</v>
      </c>
      <c r="H43" s="15">
        <f t="shared" si="12"/>
        <v>0</v>
      </c>
      <c r="I43" s="15">
        <f t="shared" si="12"/>
        <v>139883535</v>
      </c>
      <c r="J43" s="15">
        <f t="shared" si="12"/>
        <v>47803256</v>
      </c>
      <c r="K43" s="15">
        <f t="shared" si="12"/>
        <v>44397686</v>
      </c>
      <c r="L43" s="15">
        <f t="shared" si="12"/>
        <v>0</v>
      </c>
      <c r="M43" s="15">
        <f t="shared" si="12"/>
        <v>0</v>
      </c>
      <c r="N43" s="15">
        <f t="shared" si="12"/>
        <v>29422350</v>
      </c>
      <c r="O43" s="15">
        <f t="shared" si="10"/>
        <v>578675229</v>
      </c>
      <c r="P43" s="37">
        <f t="shared" si="1"/>
        <v>2871.0679470514106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163" t="s">
        <v>105</v>
      </c>
      <c r="N45" s="163"/>
      <c r="O45" s="163"/>
      <c r="P45" s="41">
        <v>201554</v>
      </c>
    </row>
    <row r="46" spans="1:120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1:120" ht="15.75" customHeight="1" thickBot="1">
      <c r="A47" s="165" t="s">
        <v>63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55256734</v>
      </c>
      <c r="E5" s="26">
        <f t="shared" ref="E5:M5" si="0">SUM(E6:E14)</f>
        <v>1896778</v>
      </c>
      <c r="F5" s="26">
        <f t="shared" si="0"/>
        <v>61456315</v>
      </c>
      <c r="G5" s="26">
        <f t="shared" si="0"/>
        <v>1749080</v>
      </c>
      <c r="H5" s="26">
        <f t="shared" si="0"/>
        <v>0</v>
      </c>
      <c r="I5" s="26">
        <f t="shared" si="0"/>
        <v>38905763</v>
      </c>
      <c r="J5" s="26">
        <f t="shared" si="0"/>
        <v>39712522</v>
      </c>
      <c r="K5" s="26">
        <f t="shared" si="0"/>
        <v>40638230</v>
      </c>
      <c r="L5" s="26">
        <f t="shared" si="0"/>
        <v>0</v>
      </c>
      <c r="M5" s="26">
        <f t="shared" si="0"/>
        <v>0</v>
      </c>
      <c r="N5" s="27">
        <f>SUM(D5:M5)</f>
        <v>239615422</v>
      </c>
      <c r="O5" s="32">
        <f t="shared" ref="O5:O42" si="1">(N5/O$44)</f>
        <v>1279.265708168942</v>
      </c>
      <c r="P5" s="6"/>
    </row>
    <row r="6" spans="1:133">
      <c r="A6" s="12"/>
      <c r="B6" s="44">
        <v>511</v>
      </c>
      <c r="C6" s="20" t="s">
        <v>19</v>
      </c>
      <c r="D6" s="46">
        <v>711308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711308</v>
      </c>
      <c r="O6" s="47">
        <f t="shared" si="1"/>
        <v>3.7975516131271121</v>
      </c>
      <c r="P6" s="9"/>
    </row>
    <row r="7" spans="1:133">
      <c r="A7" s="12"/>
      <c r="B7" s="44">
        <v>512</v>
      </c>
      <c r="C7" s="20" t="s">
        <v>20</v>
      </c>
      <c r="D7" s="46">
        <v>2405359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2405359</v>
      </c>
      <c r="O7" s="47">
        <f t="shared" si="1"/>
        <v>12.841799825954181</v>
      </c>
      <c r="P7" s="9"/>
    </row>
    <row r="8" spans="1:133">
      <c r="A8" s="12"/>
      <c r="B8" s="44">
        <v>513</v>
      </c>
      <c r="C8" s="20" t="s">
        <v>21</v>
      </c>
      <c r="D8" s="46">
        <v>5823949</v>
      </c>
      <c r="E8" s="46">
        <v>0</v>
      </c>
      <c r="F8" s="46">
        <v>0</v>
      </c>
      <c r="G8" s="46">
        <v>0</v>
      </c>
      <c r="H8" s="46">
        <v>0</v>
      </c>
      <c r="I8" s="46">
        <v>4815275</v>
      </c>
      <c r="J8" s="46">
        <v>6792424</v>
      </c>
      <c r="K8" s="46">
        <v>0</v>
      </c>
      <c r="L8" s="46">
        <v>0</v>
      </c>
      <c r="M8" s="46">
        <v>0</v>
      </c>
      <c r="N8" s="46">
        <f t="shared" si="2"/>
        <v>17431648</v>
      </c>
      <c r="O8" s="47">
        <f t="shared" si="1"/>
        <v>93.064583811603413</v>
      </c>
      <c r="P8" s="9"/>
    </row>
    <row r="9" spans="1:133">
      <c r="A9" s="12"/>
      <c r="B9" s="44">
        <v>514</v>
      </c>
      <c r="C9" s="20" t="s">
        <v>22</v>
      </c>
      <c r="D9" s="46">
        <v>1506189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1506189</v>
      </c>
      <c r="O9" s="47">
        <f t="shared" si="1"/>
        <v>8.0412851628609712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1799314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1799314</v>
      </c>
      <c r="O10" s="47">
        <f t="shared" si="1"/>
        <v>9.606229345406204</v>
      </c>
      <c r="P10" s="9"/>
    </row>
    <row r="11" spans="1:133">
      <c r="A11" s="12"/>
      <c r="B11" s="44">
        <v>516</v>
      </c>
      <c r="C11" s="20" t="s">
        <v>24</v>
      </c>
      <c r="D11" s="46">
        <v>7411663</v>
      </c>
      <c r="E11" s="46">
        <v>0</v>
      </c>
      <c r="F11" s="46">
        <v>0</v>
      </c>
      <c r="G11" s="46">
        <v>1368514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8780177</v>
      </c>
      <c r="O11" s="47">
        <f t="shared" si="1"/>
        <v>46.875861553492392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61456315</v>
      </c>
      <c r="G12" s="46">
        <v>0</v>
      </c>
      <c r="H12" s="46">
        <v>0</v>
      </c>
      <c r="I12" s="46">
        <v>20719494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82175809</v>
      </c>
      <c r="O12" s="47">
        <f t="shared" si="1"/>
        <v>438.72257310191293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40638230</v>
      </c>
      <c r="L13" s="46">
        <v>0</v>
      </c>
      <c r="M13" s="46">
        <v>0</v>
      </c>
      <c r="N13" s="46">
        <f t="shared" si="2"/>
        <v>40638230</v>
      </c>
      <c r="O13" s="47">
        <f t="shared" si="1"/>
        <v>216.96055139423513</v>
      </c>
      <c r="P13" s="9"/>
    </row>
    <row r="14" spans="1:133">
      <c r="A14" s="12"/>
      <c r="B14" s="44">
        <v>519</v>
      </c>
      <c r="C14" s="20" t="s">
        <v>73</v>
      </c>
      <c r="D14" s="46">
        <v>37398266</v>
      </c>
      <c r="E14" s="46">
        <v>97464</v>
      </c>
      <c r="F14" s="46">
        <v>0</v>
      </c>
      <c r="G14" s="46">
        <v>380566</v>
      </c>
      <c r="H14" s="46">
        <v>0</v>
      </c>
      <c r="I14" s="46">
        <v>13370994</v>
      </c>
      <c r="J14" s="46">
        <v>32920098</v>
      </c>
      <c r="K14" s="46">
        <v>0</v>
      </c>
      <c r="L14" s="46">
        <v>0</v>
      </c>
      <c r="M14" s="46">
        <v>0</v>
      </c>
      <c r="N14" s="46">
        <f t="shared" si="2"/>
        <v>84167388</v>
      </c>
      <c r="O14" s="47">
        <f t="shared" si="1"/>
        <v>449.3552723603496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86787468</v>
      </c>
      <c r="E15" s="31">
        <f t="shared" si="3"/>
        <v>8781717</v>
      </c>
      <c r="F15" s="31">
        <f t="shared" si="3"/>
        <v>0</v>
      </c>
      <c r="G15" s="31">
        <f t="shared" si="3"/>
        <v>3279795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5" si="4">SUM(D15:M15)</f>
        <v>98848980</v>
      </c>
      <c r="O15" s="43">
        <f t="shared" si="1"/>
        <v>527.73777808624345</v>
      </c>
      <c r="P15" s="10"/>
    </row>
    <row r="16" spans="1:133">
      <c r="A16" s="12"/>
      <c r="B16" s="44">
        <v>521</v>
      </c>
      <c r="C16" s="20" t="s">
        <v>29</v>
      </c>
      <c r="D16" s="46">
        <v>45137350</v>
      </c>
      <c r="E16" s="46">
        <v>161604</v>
      </c>
      <c r="F16" s="46">
        <v>0</v>
      </c>
      <c r="G16" s="46">
        <v>3647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45302601</v>
      </c>
      <c r="O16" s="47">
        <f t="shared" si="1"/>
        <v>241.86282947247034</v>
      </c>
      <c r="P16" s="9"/>
    </row>
    <row r="17" spans="1:16">
      <c r="A17" s="12"/>
      <c r="B17" s="44">
        <v>522</v>
      </c>
      <c r="C17" s="20" t="s">
        <v>30</v>
      </c>
      <c r="D17" s="46">
        <v>36474881</v>
      </c>
      <c r="E17" s="46">
        <v>780769</v>
      </c>
      <c r="F17" s="46">
        <v>0</v>
      </c>
      <c r="G17" s="46">
        <v>3276148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40531798</v>
      </c>
      <c r="O17" s="47">
        <f t="shared" si="1"/>
        <v>216.39232917082651</v>
      </c>
      <c r="P17" s="9"/>
    </row>
    <row r="18" spans="1:16">
      <c r="A18" s="12"/>
      <c r="B18" s="44">
        <v>524</v>
      </c>
      <c r="C18" s="20" t="s">
        <v>31</v>
      </c>
      <c r="D18" s="46">
        <v>21707</v>
      </c>
      <c r="E18" s="46">
        <v>7839344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7861051</v>
      </c>
      <c r="O18" s="47">
        <f t="shared" si="1"/>
        <v>41.968805223510067</v>
      </c>
      <c r="P18" s="9"/>
    </row>
    <row r="19" spans="1:16">
      <c r="A19" s="12"/>
      <c r="B19" s="44">
        <v>529</v>
      </c>
      <c r="C19" s="20" t="s">
        <v>32</v>
      </c>
      <c r="D19" s="46">
        <v>5153530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5153530</v>
      </c>
      <c r="O19" s="47">
        <f t="shared" si="1"/>
        <v>27.51381421943654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SUM(D21:D25)</f>
        <v>0</v>
      </c>
      <c r="E20" s="31">
        <f t="shared" si="5"/>
        <v>2847161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89515722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92362883</v>
      </c>
      <c r="O20" s="43">
        <f t="shared" si="1"/>
        <v>493.10961683225935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7578961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7578961</v>
      </c>
      <c r="O21" s="47">
        <f t="shared" si="1"/>
        <v>40.462775016416899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12430025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12430025</v>
      </c>
      <c r="O22" s="47">
        <f t="shared" si="1"/>
        <v>66.361775053788705</v>
      </c>
      <c r="P22" s="9"/>
    </row>
    <row r="23" spans="1:16">
      <c r="A23" s="12"/>
      <c r="B23" s="44">
        <v>536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57100381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57100381</v>
      </c>
      <c r="O23" s="47">
        <f t="shared" si="1"/>
        <v>304.84915673199612</v>
      </c>
      <c r="P23" s="9"/>
    </row>
    <row r="24" spans="1:16">
      <c r="A24" s="12"/>
      <c r="B24" s="44">
        <v>538</v>
      </c>
      <c r="C24" s="20" t="s">
        <v>97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12377713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12377713</v>
      </c>
      <c r="O24" s="47">
        <f t="shared" si="1"/>
        <v>66.082490243290422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2847161</v>
      </c>
      <c r="F25" s="46">
        <v>0</v>
      </c>
      <c r="G25" s="46">
        <v>0</v>
      </c>
      <c r="H25" s="46">
        <v>0</v>
      </c>
      <c r="I25" s="46">
        <v>28642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2875803</v>
      </c>
      <c r="O25" s="47">
        <f t="shared" si="1"/>
        <v>15.353419786767178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SUM(D27:D29)</f>
        <v>11839445</v>
      </c>
      <c r="E26" s="31">
        <f t="shared" si="6"/>
        <v>56590</v>
      </c>
      <c r="F26" s="31">
        <f t="shared" si="6"/>
        <v>0</v>
      </c>
      <c r="G26" s="31">
        <f t="shared" si="6"/>
        <v>9893830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21789865</v>
      </c>
      <c r="O26" s="43">
        <f t="shared" si="1"/>
        <v>116.33235810727842</v>
      </c>
      <c r="P26" s="10"/>
    </row>
    <row r="27" spans="1:16">
      <c r="A27" s="12"/>
      <c r="B27" s="44">
        <v>541</v>
      </c>
      <c r="C27" s="20" t="s">
        <v>75</v>
      </c>
      <c r="D27" s="46">
        <v>11839445</v>
      </c>
      <c r="E27" s="46">
        <v>35142</v>
      </c>
      <c r="F27" s="46">
        <v>0</v>
      </c>
      <c r="G27" s="46">
        <v>9727507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21602094</v>
      </c>
      <c r="O27" s="47">
        <f t="shared" si="1"/>
        <v>115.32988089073019</v>
      </c>
      <c r="P27" s="9"/>
    </row>
    <row r="28" spans="1:16">
      <c r="A28" s="12"/>
      <c r="B28" s="44">
        <v>545</v>
      </c>
      <c r="C28" s="20" t="s">
        <v>40</v>
      </c>
      <c r="D28" s="46">
        <v>0</v>
      </c>
      <c r="E28" s="46">
        <v>21448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21448</v>
      </c>
      <c r="O28" s="47">
        <f t="shared" si="1"/>
        <v>0.1145071994105933</v>
      </c>
      <c r="P28" s="9"/>
    </row>
    <row r="29" spans="1:16">
      <c r="A29" s="12"/>
      <c r="B29" s="44">
        <v>549</v>
      </c>
      <c r="C29" s="20" t="s">
        <v>76</v>
      </c>
      <c r="D29" s="46">
        <v>0</v>
      </c>
      <c r="E29" s="46">
        <v>0</v>
      </c>
      <c r="F29" s="46">
        <v>0</v>
      </c>
      <c r="G29" s="46">
        <v>166323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166323</v>
      </c>
      <c r="O29" s="47">
        <f t="shared" si="1"/>
        <v>0.88797001713764034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SUM(D31:D33)</f>
        <v>873572</v>
      </c>
      <c r="E30" s="31">
        <f t="shared" si="8"/>
        <v>1609050</v>
      </c>
      <c r="F30" s="31">
        <f t="shared" si="8"/>
        <v>0</v>
      </c>
      <c r="G30" s="31">
        <f t="shared" si="8"/>
        <v>79350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2561972</v>
      </c>
      <c r="O30" s="43">
        <f t="shared" si="1"/>
        <v>13.67792981575702</v>
      </c>
      <c r="P30" s="10"/>
    </row>
    <row r="31" spans="1:16">
      <c r="A31" s="13"/>
      <c r="B31" s="45">
        <v>552</v>
      </c>
      <c r="C31" s="21" t="s">
        <v>43</v>
      </c>
      <c r="D31" s="46">
        <v>0</v>
      </c>
      <c r="E31" s="46">
        <v>653122</v>
      </c>
      <c r="F31" s="46">
        <v>0</v>
      </c>
      <c r="G31" s="46">
        <v>79350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732472</v>
      </c>
      <c r="O31" s="47">
        <f t="shared" si="1"/>
        <v>3.9105425851676658</v>
      </c>
      <c r="P31" s="9"/>
    </row>
    <row r="32" spans="1:16">
      <c r="A32" s="13"/>
      <c r="B32" s="45">
        <v>554</v>
      </c>
      <c r="C32" s="21" t="s">
        <v>44</v>
      </c>
      <c r="D32" s="46">
        <v>0</v>
      </c>
      <c r="E32" s="46">
        <v>955928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955928</v>
      </c>
      <c r="O32" s="47">
        <f t="shared" si="1"/>
        <v>5.1035359062928771</v>
      </c>
      <c r="P32" s="9"/>
    </row>
    <row r="33" spans="1:119">
      <c r="A33" s="13"/>
      <c r="B33" s="45">
        <v>559</v>
      </c>
      <c r="C33" s="21" t="s">
        <v>45</v>
      </c>
      <c r="D33" s="46">
        <v>873572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873572</v>
      </c>
      <c r="O33" s="47">
        <f t="shared" si="1"/>
        <v>4.6638513242964761</v>
      </c>
      <c r="P33" s="9"/>
    </row>
    <row r="34" spans="1:119" ht="15.75">
      <c r="A34" s="28" t="s">
        <v>46</v>
      </c>
      <c r="B34" s="29"/>
      <c r="C34" s="30"/>
      <c r="D34" s="31">
        <f t="shared" ref="D34:M34" si="9">SUM(D35:D39)</f>
        <v>6996501</v>
      </c>
      <c r="E34" s="31">
        <f t="shared" si="9"/>
        <v>13577885</v>
      </c>
      <c r="F34" s="31">
        <f t="shared" si="9"/>
        <v>272219</v>
      </c>
      <c r="G34" s="31">
        <f t="shared" si="9"/>
        <v>5915360</v>
      </c>
      <c r="H34" s="31">
        <f t="shared" si="9"/>
        <v>0</v>
      </c>
      <c r="I34" s="31">
        <f t="shared" si="9"/>
        <v>434367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27281894</v>
      </c>
      <c r="N34" s="31">
        <f t="shared" ref="N34:N42" si="10">SUM(D34:M34)</f>
        <v>54478226</v>
      </c>
      <c r="O34" s="43">
        <f t="shared" si="1"/>
        <v>290.84992018450993</v>
      </c>
      <c r="P34" s="9"/>
    </row>
    <row r="35" spans="1:119">
      <c r="A35" s="12"/>
      <c r="B35" s="44">
        <v>572</v>
      </c>
      <c r="C35" s="20" t="s">
        <v>77</v>
      </c>
      <c r="D35" s="46">
        <v>6866151</v>
      </c>
      <c r="E35" s="46">
        <v>9377118</v>
      </c>
      <c r="F35" s="46">
        <v>272219</v>
      </c>
      <c r="G35" s="46">
        <v>5915360</v>
      </c>
      <c r="H35" s="46">
        <v>0</v>
      </c>
      <c r="I35" s="46">
        <v>434367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22865215</v>
      </c>
      <c r="O35" s="47">
        <f t="shared" si="1"/>
        <v>122.07346762267294</v>
      </c>
      <c r="P35" s="9"/>
    </row>
    <row r="36" spans="1:119">
      <c r="A36" s="12"/>
      <c r="B36" s="44">
        <v>574</v>
      </c>
      <c r="C36" s="20" t="s">
        <v>49</v>
      </c>
      <c r="D36" s="46">
        <v>0</v>
      </c>
      <c r="E36" s="46">
        <v>795964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795964</v>
      </c>
      <c r="O36" s="47">
        <f t="shared" si="1"/>
        <v>4.2495155012893271</v>
      </c>
      <c r="P36" s="9"/>
    </row>
    <row r="37" spans="1:119">
      <c r="A37" s="12"/>
      <c r="B37" s="44">
        <v>575</v>
      </c>
      <c r="C37" s="20" t="s">
        <v>78</v>
      </c>
      <c r="D37" s="46">
        <v>130350</v>
      </c>
      <c r="E37" s="46">
        <v>1481021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1611371</v>
      </c>
      <c r="O37" s="47">
        <f t="shared" si="1"/>
        <v>8.6028338503099189</v>
      </c>
      <c r="P37" s="9"/>
    </row>
    <row r="38" spans="1:119">
      <c r="A38" s="12"/>
      <c r="B38" s="44">
        <v>578</v>
      </c>
      <c r="C38" s="20" t="s">
        <v>51</v>
      </c>
      <c r="D38" s="46">
        <v>0</v>
      </c>
      <c r="E38" s="46">
        <v>508969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27281894</v>
      </c>
      <c r="N38" s="46">
        <f t="shared" si="10"/>
        <v>27790863</v>
      </c>
      <c r="O38" s="47">
        <f t="shared" si="1"/>
        <v>148.37065886485823</v>
      </c>
      <c r="P38" s="9"/>
    </row>
    <row r="39" spans="1:119">
      <c r="A39" s="12"/>
      <c r="B39" s="44">
        <v>579</v>
      </c>
      <c r="C39" s="20" t="s">
        <v>52</v>
      </c>
      <c r="D39" s="46">
        <v>0</v>
      </c>
      <c r="E39" s="46">
        <v>1414813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1414813</v>
      </c>
      <c r="O39" s="47">
        <f t="shared" si="1"/>
        <v>7.5534443453795106</v>
      </c>
      <c r="P39" s="9"/>
    </row>
    <row r="40" spans="1:119" ht="15.75">
      <c r="A40" s="28" t="s">
        <v>79</v>
      </c>
      <c r="B40" s="29"/>
      <c r="C40" s="30"/>
      <c r="D40" s="31">
        <f t="shared" ref="D40:M40" si="11">SUM(D41:D41)</f>
        <v>21993545</v>
      </c>
      <c r="E40" s="31">
        <f t="shared" si="11"/>
        <v>22994837</v>
      </c>
      <c r="F40" s="31">
        <f t="shared" si="11"/>
        <v>7659278</v>
      </c>
      <c r="G40" s="31">
        <f t="shared" si="11"/>
        <v>0</v>
      </c>
      <c r="H40" s="31">
        <f t="shared" si="11"/>
        <v>0</v>
      </c>
      <c r="I40" s="31">
        <f t="shared" si="11"/>
        <v>945346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0"/>
        <v>53593006</v>
      </c>
      <c r="O40" s="43">
        <f t="shared" si="1"/>
        <v>286.12388218272673</v>
      </c>
      <c r="P40" s="9"/>
    </row>
    <row r="41" spans="1:119" ht="15.75" thickBot="1">
      <c r="A41" s="12"/>
      <c r="B41" s="44">
        <v>581</v>
      </c>
      <c r="C41" s="20" t="s">
        <v>80</v>
      </c>
      <c r="D41" s="46">
        <v>21993545</v>
      </c>
      <c r="E41" s="46">
        <v>22994837</v>
      </c>
      <c r="F41" s="46">
        <v>7659278</v>
      </c>
      <c r="G41" s="46">
        <v>0</v>
      </c>
      <c r="H41" s="46">
        <v>0</v>
      </c>
      <c r="I41" s="46">
        <v>945346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53593006</v>
      </c>
      <c r="O41" s="47">
        <f t="shared" si="1"/>
        <v>286.12388218272673</v>
      </c>
      <c r="P41" s="9"/>
    </row>
    <row r="42" spans="1:119" ht="16.5" thickBot="1">
      <c r="A42" s="14" t="s">
        <v>10</v>
      </c>
      <c r="B42" s="23"/>
      <c r="C42" s="22"/>
      <c r="D42" s="15">
        <f>SUM(D5,D15,D20,D26,D30,D34,D40)</f>
        <v>183747265</v>
      </c>
      <c r="E42" s="15">
        <f t="shared" ref="E42:M42" si="12">SUM(E5,E15,E20,E26,E30,E34,E40)</f>
        <v>51764018</v>
      </c>
      <c r="F42" s="15">
        <f t="shared" si="12"/>
        <v>69387812</v>
      </c>
      <c r="G42" s="15">
        <f t="shared" si="12"/>
        <v>20917415</v>
      </c>
      <c r="H42" s="15">
        <f t="shared" si="12"/>
        <v>0</v>
      </c>
      <c r="I42" s="15">
        <f t="shared" si="12"/>
        <v>129801198</v>
      </c>
      <c r="J42" s="15">
        <f t="shared" si="12"/>
        <v>39712522</v>
      </c>
      <c r="K42" s="15">
        <f t="shared" si="12"/>
        <v>40638230</v>
      </c>
      <c r="L42" s="15">
        <f t="shared" si="12"/>
        <v>0</v>
      </c>
      <c r="M42" s="15">
        <f t="shared" si="12"/>
        <v>27281894</v>
      </c>
      <c r="N42" s="15">
        <f t="shared" si="10"/>
        <v>563250354</v>
      </c>
      <c r="O42" s="37">
        <f t="shared" si="1"/>
        <v>3007.0971933777168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98</v>
      </c>
      <c r="M44" s="163"/>
      <c r="N44" s="163"/>
      <c r="O44" s="41">
        <v>187307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63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54213561</v>
      </c>
      <c r="E5" s="26">
        <f t="shared" ref="E5:M5" si="0">SUM(E6:E14)</f>
        <v>1141606</v>
      </c>
      <c r="F5" s="26">
        <f t="shared" si="0"/>
        <v>21273061</v>
      </c>
      <c r="G5" s="26">
        <f t="shared" si="0"/>
        <v>4027553</v>
      </c>
      <c r="H5" s="26">
        <f t="shared" si="0"/>
        <v>0</v>
      </c>
      <c r="I5" s="26">
        <f t="shared" si="0"/>
        <v>46634062</v>
      </c>
      <c r="J5" s="26">
        <f t="shared" si="0"/>
        <v>31948038</v>
      </c>
      <c r="K5" s="26">
        <f t="shared" si="0"/>
        <v>38180813</v>
      </c>
      <c r="L5" s="26">
        <f t="shared" si="0"/>
        <v>0</v>
      </c>
      <c r="M5" s="26">
        <f t="shared" si="0"/>
        <v>0</v>
      </c>
      <c r="N5" s="27">
        <f>SUM(D5:M5)</f>
        <v>197418694</v>
      </c>
      <c r="O5" s="32">
        <f t="shared" ref="O5:O42" si="1">(N5/O$44)</f>
        <v>1062.3217873728051</v>
      </c>
      <c r="P5" s="6"/>
    </row>
    <row r="6" spans="1:133">
      <c r="A6" s="12"/>
      <c r="B6" s="44">
        <v>511</v>
      </c>
      <c r="C6" s="20" t="s">
        <v>19</v>
      </c>
      <c r="D6" s="46">
        <v>689308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689308</v>
      </c>
      <c r="O6" s="47">
        <f t="shared" si="1"/>
        <v>3.7092075313312205</v>
      </c>
      <c r="P6" s="9"/>
    </row>
    <row r="7" spans="1:133">
      <c r="A7" s="12"/>
      <c r="B7" s="44">
        <v>512</v>
      </c>
      <c r="C7" s="20" t="s">
        <v>20</v>
      </c>
      <c r="D7" s="46">
        <v>2300099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2300099</v>
      </c>
      <c r="O7" s="47">
        <f t="shared" si="1"/>
        <v>12.37697014049947</v>
      </c>
      <c r="P7" s="9"/>
    </row>
    <row r="8" spans="1:133">
      <c r="A8" s="12"/>
      <c r="B8" s="44">
        <v>513</v>
      </c>
      <c r="C8" s="20" t="s">
        <v>21</v>
      </c>
      <c r="D8" s="46">
        <v>5943075</v>
      </c>
      <c r="E8" s="46">
        <v>0</v>
      </c>
      <c r="F8" s="46">
        <v>0</v>
      </c>
      <c r="G8" s="46">
        <v>0</v>
      </c>
      <c r="H8" s="46">
        <v>0</v>
      </c>
      <c r="I8" s="46">
        <v>14342118</v>
      </c>
      <c r="J8" s="46">
        <v>5954067</v>
      </c>
      <c r="K8" s="46">
        <v>0</v>
      </c>
      <c r="L8" s="46">
        <v>0</v>
      </c>
      <c r="M8" s="46">
        <v>0</v>
      </c>
      <c r="N8" s="46">
        <f t="shared" si="2"/>
        <v>26239260</v>
      </c>
      <c r="O8" s="47">
        <f t="shared" si="1"/>
        <v>141.19502574837088</v>
      </c>
      <c r="P8" s="9"/>
    </row>
    <row r="9" spans="1:133">
      <c r="A9" s="12"/>
      <c r="B9" s="44">
        <v>514</v>
      </c>
      <c r="C9" s="20" t="s">
        <v>22</v>
      </c>
      <c r="D9" s="46">
        <v>1463863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1463863</v>
      </c>
      <c r="O9" s="47">
        <f t="shared" si="1"/>
        <v>7.8771342628217198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1064270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1064270</v>
      </c>
      <c r="O10" s="47">
        <f t="shared" si="1"/>
        <v>5.7269004557757608</v>
      </c>
      <c r="P10" s="9"/>
    </row>
    <row r="11" spans="1:133">
      <c r="A11" s="12"/>
      <c r="B11" s="44">
        <v>516</v>
      </c>
      <c r="C11" s="20" t="s">
        <v>24</v>
      </c>
      <c r="D11" s="46">
        <v>6498019</v>
      </c>
      <c r="E11" s="46">
        <v>0</v>
      </c>
      <c r="F11" s="46">
        <v>0</v>
      </c>
      <c r="G11" s="46">
        <v>2603802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9101821</v>
      </c>
      <c r="O11" s="47">
        <f t="shared" si="1"/>
        <v>48.977442597545163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21273061</v>
      </c>
      <c r="G12" s="46">
        <v>0</v>
      </c>
      <c r="H12" s="46">
        <v>0</v>
      </c>
      <c r="I12" s="46">
        <v>20782988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42056049</v>
      </c>
      <c r="O12" s="47">
        <f t="shared" si="1"/>
        <v>226.30611234576537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38180813</v>
      </c>
      <c r="L13" s="46">
        <v>0</v>
      </c>
      <c r="M13" s="46">
        <v>0</v>
      </c>
      <c r="N13" s="46">
        <f t="shared" si="2"/>
        <v>38180813</v>
      </c>
      <c r="O13" s="47">
        <f t="shared" si="1"/>
        <v>205.4532359002782</v>
      </c>
      <c r="P13" s="9"/>
    </row>
    <row r="14" spans="1:133">
      <c r="A14" s="12"/>
      <c r="B14" s="44">
        <v>519</v>
      </c>
      <c r="C14" s="20" t="s">
        <v>73</v>
      </c>
      <c r="D14" s="46">
        <v>37319197</v>
      </c>
      <c r="E14" s="46">
        <v>77336</v>
      </c>
      <c r="F14" s="46">
        <v>0</v>
      </c>
      <c r="G14" s="46">
        <v>1423751</v>
      </c>
      <c r="H14" s="46">
        <v>0</v>
      </c>
      <c r="I14" s="46">
        <v>11508956</v>
      </c>
      <c r="J14" s="46">
        <v>25993971</v>
      </c>
      <c r="K14" s="46">
        <v>0</v>
      </c>
      <c r="L14" s="46">
        <v>0</v>
      </c>
      <c r="M14" s="46">
        <v>0</v>
      </c>
      <c r="N14" s="46">
        <f t="shared" si="2"/>
        <v>76323211</v>
      </c>
      <c r="O14" s="47">
        <f t="shared" si="1"/>
        <v>410.6997583904174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75329114</v>
      </c>
      <c r="E15" s="31">
        <f t="shared" si="3"/>
        <v>6875633</v>
      </c>
      <c r="F15" s="31">
        <f t="shared" si="3"/>
        <v>0</v>
      </c>
      <c r="G15" s="31">
        <f t="shared" si="3"/>
        <v>542979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82747726</v>
      </c>
      <c r="O15" s="43">
        <f t="shared" si="1"/>
        <v>445.27045744388897</v>
      </c>
      <c r="P15" s="10"/>
    </row>
    <row r="16" spans="1:133">
      <c r="A16" s="12"/>
      <c r="B16" s="44">
        <v>521</v>
      </c>
      <c r="C16" s="20" t="s">
        <v>29</v>
      </c>
      <c r="D16" s="46">
        <v>39333937</v>
      </c>
      <c r="E16" s="46">
        <v>437793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39771730</v>
      </c>
      <c r="O16" s="47">
        <f t="shared" si="1"/>
        <v>214.01405532805632</v>
      </c>
      <c r="P16" s="9"/>
    </row>
    <row r="17" spans="1:16">
      <c r="A17" s="12"/>
      <c r="B17" s="44">
        <v>522</v>
      </c>
      <c r="C17" s="20" t="s">
        <v>30</v>
      </c>
      <c r="D17" s="46">
        <v>31274628</v>
      </c>
      <c r="E17" s="46">
        <v>815380</v>
      </c>
      <c r="F17" s="46">
        <v>0</v>
      </c>
      <c r="G17" s="46">
        <v>542979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32632987</v>
      </c>
      <c r="O17" s="47">
        <f t="shared" si="1"/>
        <v>175.60005273438551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5622460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5622460</v>
      </c>
      <c r="O18" s="47">
        <f t="shared" si="1"/>
        <v>30.254793178968665</v>
      </c>
      <c r="P18" s="9"/>
    </row>
    <row r="19" spans="1:16">
      <c r="A19" s="12"/>
      <c r="B19" s="44">
        <v>529</v>
      </c>
      <c r="C19" s="20" t="s">
        <v>32</v>
      </c>
      <c r="D19" s="46">
        <v>4720549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4720549</v>
      </c>
      <c r="O19" s="47">
        <f t="shared" si="1"/>
        <v>25.401556202478517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0</v>
      </c>
      <c r="E20" s="31">
        <f t="shared" si="5"/>
        <v>2499757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65980253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68480010</v>
      </c>
      <c r="O20" s="43">
        <f t="shared" si="1"/>
        <v>368.49502521026488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7684844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7684844</v>
      </c>
      <c r="O21" s="47">
        <f t="shared" si="1"/>
        <v>41.352604701970009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12560665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12560665</v>
      </c>
      <c r="O22" s="47">
        <f t="shared" si="1"/>
        <v>67.589688813314893</v>
      </c>
      <c r="P22" s="9"/>
    </row>
    <row r="23" spans="1:16">
      <c r="A23" s="12"/>
      <c r="B23" s="44">
        <v>536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45134444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45134444</v>
      </c>
      <c r="O23" s="47">
        <f t="shared" si="1"/>
        <v>242.87113976226479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2499757</v>
      </c>
      <c r="F24" s="46">
        <v>0</v>
      </c>
      <c r="G24" s="46">
        <v>0</v>
      </c>
      <c r="H24" s="46">
        <v>0</v>
      </c>
      <c r="I24" s="46">
        <v>600300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3100057</v>
      </c>
      <c r="O24" s="47">
        <f t="shared" si="1"/>
        <v>16.681591932715229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10883163</v>
      </c>
      <c r="E25" s="31">
        <f t="shared" si="6"/>
        <v>73677</v>
      </c>
      <c r="F25" s="31">
        <f t="shared" si="6"/>
        <v>0</v>
      </c>
      <c r="G25" s="31">
        <f t="shared" si="6"/>
        <v>10296576</v>
      </c>
      <c r="H25" s="31">
        <f t="shared" si="6"/>
        <v>0</v>
      </c>
      <c r="I25" s="31">
        <f t="shared" si="6"/>
        <v>13487880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34741296</v>
      </c>
      <c r="O25" s="43">
        <f t="shared" si="1"/>
        <v>186.9449894262176</v>
      </c>
      <c r="P25" s="10"/>
    </row>
    <row r="26" spans="1:16">
      <c r="A26" s="12"/>
      <c r="B26" s="44">
        <v>541</v>
      </c>
      <c r="C26" s="20" t="s">
        <v>75</v>
      </c>
      <c r="D26" s="46">
        <v>10883163</v>
      </c>
      <c r="E26" s="46">
        <v>54026</v>
      </c>
      <c r="F26" s="46">
        <v>0</v>
      </c>
      <c r="G26" s="46">
        <v>10296576</v>
      </c>
      <c r="H26" s="46">
        <v>0</v>
      </c>
      <c r="I26" s="46">
        <v>5397982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26631747</v>
      </c>
      <c r="O26" s="47">
        <f t="shared" si="1"/>
        <v>143.30702174486242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19651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19651</v>
      </c>
      <c r="O27" s="47">
        <f t="shared" si="1"/>
        <v>0.10574320506680586</v>
      </c>
      <c r="P27" s="9"/>
    </row>
    <row r="28" spans="1:16">
      <c r="A28" s="12"/>
      <c r="B28" s="44">
        <v>549</v>
      </c>
      <c r="C28" s="20" t="s">
        <v>76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8089898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8089898</v>
      </c>
      <c r="O28" s="47">
        <f t="shared" si="1"/>
        <v>43.532224476288363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677156</v>
      </c>
      <c r="E29" s="31">
        <f t="shared" si="8"/>
        <v>1840154</v>
      </c>
      <c r="F29" s="31">
        <f t="shared" si="8"/>
        <v>0</v>
      </c>
      <c r="G29" s="31">
        <f t="shared" si="8"/>
        <v>4879169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7396479</v>
      </c>
      <c r="O29" s="43">
        <f t="shared" si="1"/>
        <v>39.800895408341717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350117</v>
      </c>
      <c r="F30" s="46">
        <v>0</v>
      </c>
      <c r="G30" s="46">
        <v>4879169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5229286</v>
      </c>
      <c r="O30" s="47">
        <f t="shared" si="1"/>
        <v>28.139100394431679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1490037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1490037</v>
      </c>
      <c r="O31" s="47">
        <f t="shared" si="1"/>
        <v>8.0179781206110725</v>
      </c>
      <c r="P31" s="9"/>
    </row>
    <row r="32" spans="1:16">
      <c r="A32" s="13"/>
      <c r="B32" s="45">
        <v>559</v>
      </c>
      <c r="C32" s="21" t="s">
        <v>45</v>
      </c>
      <c r="D32" s="46">
        <v>677156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677156</v>
      </c>
      <c r="O32" s="47">
        <f t="shared" si="1"/>
        <v>3.6438168932989665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SUM(D34:D38)</f>
        <v>6773165</v>
      </c>
      <c r="E33" s="31">
        <f t="shared" si="9"/>
        <v>15199798</v>
      </c>
      <c r="F33" s="31">
        <f t="shared" si="9"/>
        <v>0</v>
      </c>
      <c r="G33" s="31">
        <f t="shared" si="9"/>
        <v>1837344</v>
      </c>
      <c r="H33" s="31">
        <f t="shared" si="9"/>
        <v>0</v>
      </c>
      <c r="I33" s="31">
        <f t="shared" si="9"/>
        <v>587297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23399462</v>
      </c>
      <c r="N33" s="31">
        <f t="shared" ref="N33:N42" si="10">SUM(D33:M33)</f>
        <v>47797066</v>
      </c>
      <c r="O33" s="43">
        <f t="shared" si="1"/>
        <v>257.19886782502948</v>
      </c>
      <c r="P33" s="9"/>
    </row>
    <row r="34" spans="1:119">
      <c r="A34" s="12"/>
      <c r="B34" s="44">
        <v>572</v>
      </c>
      <c r="C34" s="20" t="s">
        <v>77</v>
      </c>
      <c r="D34" s="46">
        <v>6773165</v>
      </c>
      <c r="E34" s="46">
        <v>10629355</v>
      </c>
      <c r="F34" s="46">
        <v>0</v>
      </c>
      <c r="G34" s="46">
        <v>1837344</v>
      </c>
      <c r="H34" s="46">
        <v>0</v>
      </c>
      <c r="I34" s="46">
        <v>587297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19827161</v>
      </c>
      <c r="O34" s="47">
        <f t="shared" si="1"/>
        <v>106.69113793270446</v>
      </c>
      <c r="P34" s="9"/>
    </row>
    <row r="35" spans="1:119">
      <c r="A35" s="12"/>
      <c r="B35" s="44">
        <v>574</v>
      </c>
      <c r="C35" s="20" t="s">
        <v>49</v>
      </c>
      <c r="D35" s="46">
        <v>0</v>
      </c>
      <c r="E35" s="46">
        <v>983691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983691</v>
      </c>
      <c r="O35" s="47">
        <f t="shared" si="1"/>
        <v>5.2933000425103716</v>
      </c>
      <c r="P35" s="9"/>
    </row>
    <row r="36" spans="1:119">
      <c r="A36" s="12"/>
      <c r="B36" s="44">
        <v>575</v>
      </c>
      <c r="C36" s="20" t="s">
        <v>78</v>
      </c>
      <c r="D36" s="46">
        <v>0</v>
      </c>
      <c r="E36" s="46">
        <v>742659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742659</v>
      </c>
      <c r="O36" s="47">
        <f t="shared" si="1"/>
        <v>3.9962924498350705</v>
      </c>
      <c r="P36" s="9"/>
    </row>
    <row r="37" spans="1:119">
      <c r="A37" s="12"/>
      <c r="B37" s="44">
        <v>578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23399462</v>
      </c>
      <c r="N37" s="46">
        <f t="shared" si="10"/>
        <v>23399462</v>
      </c>
      <c r="O37" s="47">
        <f t="shared" si="1"/>
        <v>125.91390304406549</v>
      </c>
      <c r="P37" s="9"/>
    </row>
    <row r="38" spans="1:119">
      <c r="A38" s="12"/>
      <c r="B38" s="44">
        <v>579</v>
      </c>
      <c r="C38" s="20" t="s">
        <v>52</v>
      </c>
      <c r="D38" s="46">
        <v>0</v>
      </c>
      <c r="E38" s="46">
        <v>2844093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2844093</v>
      </c>
      <c r="O38" s="47">
        <f t="shared" si="1"/>
        <v>15.304234355914053</v>
      </c>
      <c r="P38" s="9"/>
    </row>
    <row r="39" spans="1:119" ht="15.75">
      <c r="A39" s="28" t="s">
        <v>79</v>
      </c>
      <c r="B39" s="29"/>
      <c r="C39" s="30"/>
      <c r="D39" s="31">
        <f t="shared" ref="D39:M39" si="11">SUM(D40:D41)</f>
        <v>17286389</v>
      </c>
      <c r="E39" s="31">
        <f t="shared" si="11"/>
        <v>30876735</v>
      </c>
      <c r="F39" s="31">
        <f t="shared" si="11"/>
        <v>6208314</v>
      </c>
      <c r="G39" s="31">
        <f t="shared" si="11"/>
        <v>3094884</v>
      </c>
      <c r="H39" s="31">
        <f t="shared" si="11"/>
        <v>0</v>
      </c>
      <c r="I39" s="31">
        <f t="shared" si="11"/>
        <v>2895851</v>
      </c>
      <c r="J39" s="31">
        <f t="shared" si="11"/>
        <v>11000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60373173</v>
      </c>
      <c r="O39" s="43">
        <f t="shared" si="1"/>
        <v>324.87165096294063</v>
      </c>
      <c r="P39" s="9"/>
    </row>
    <row r="40" spans="1:119">
      <c r="A40" s="12"/>
      <c r="B40" s="44">
        <v>581</v>
      </c>
      <c r="C40" s="20" t="s">
        <v>80</v>
      </c>
      <c r="D40" s="46">
        <v>17286389</v>
      </c>
      <c r="E40" s="46">
        <v>30876735</v>
      </c>
      <c r="F40" s="46">
        <v>6208314</v>
      </c>
      <c r="G40" s="46">
        <v>3094884</v>
      </c>
      <c r="H40" s="46">
        <v>0</v>
      </c>
      <c r="I40" s="46">
        <v>2831164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60297486</v>
      </c>
      <c r="O40" s="47">
        <f t="shared" si="1"/>
        <v>324.46437469395221</v>
      </c>
      <c r="P40" s="9"/>
    </row>
    <row r="41" spans="1:119" ht="15.75" thickBot="1">
      <c r="A41" s="12"/>
      <c r="B41" s="44">
        <v>590</v>
      </c>
      <c r="C41" s="20" t="s">
        <v>90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64687</v>
      </c>
      <c r="J41" s="46">
        <v>11000</v>
      </c>
      <c r="K41" s="46">
        <v>0</v>
      </c>
      <c r="L41" s="46">
        <v>0</v>
      </c>
      <c r="M41" s="46">
        <v>0</v>
      </c>
      <c r="N41" s="46">
        <f t="shared" si="10"/>
        <v>75687</v>
      </c>
      <c r="O41" s="47">
        <f t="shared" si="1"/>
        <v>0.40727626898841457</v>
      </c>
      <c r="P41" s="9"/>
    </row>
    <row r="42" spans="1:119" ht="16.5" thickBot="1">
      <c r="A42" s="14" t="s">
        <v>10</v>
      </c>
      <c r="B42" s="23"/>
      <c r="C42" s="22"/>
      <c r="D42" s="15">
        <f>SUM(D5,D15,D20,D25,D29,D33,D39)</f>
        <v>165162548</v>
      </c>
      <c r="E42" s="15">
        <f t="shared" ref="E42:M42" si="12">SUM(E5,E15,E20,E25,E29,E33,E39)</f>
        <v>58507360</v>
      </c>
      <c r="F42" s="15">
        <f t="shared" si="12"/>
        <v>27481375</v>
      </c>
      <c r="G42" s="15">
        <f t="shared" si="12"/>
        <v>24678505</v>
      </c>
      <c r="H42" s="15">
        <f t="shared" si="12"/>
        <v>0</v>
      </c>
      <c r="I42" s="15">
        <f t="shared" si="12"/>
        <v>129585343</v>
      </c>
      <c r="J42" s="15">
        <f t="shared" si="12"/>
        <v>31959038</v>
      </c>
      <c r="K42" s="15">
        <f t="shared" si="12"/>
        <v>38180813</v>
      </c>
      <c r="L42" s="15">
        <f t="shared" si="12"/>
        <v>0</v>
      </c>
      <c r="M42" s="15">
        <f t="shared" si="12"/>
        <v>23399462</v>
      </c>
      <c r="N42" s="15">
        <f t="shared" si="10"/>
        <v>498954444</v>
      </c>
      <c r="O42" s="37">
        <f t="shared" si="1"/>
        <v>2684.9036736494886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95</v>
      </c>
      <c r="M44" s="163"/>
      <c r="N44" s="163"/>
      <c r="O44" s="41">
        <v>185837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63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67031857</v>
      </c>
      <c r="E5" s="26">
        <f t="shared" ref="E5:M5" si="0">SUM(E6:E14)</f>
        <v>1217805</v>
      </c>
      <c r="F5" s="26">
        <f t="shared" si="0"/>
        <v>20579559</v>
      </c>
      <c r="G5" s="26">
        <f t="shared" si="0"/>
        <v>215214</v>
      </c>
      <c r="H5" s="26">
        <f t="shared" si="0"/>
        <v>0</v>
      </c>
      <c r="I5" s="26">
        <f t="shared" si="0"/>
        <v>50702554</v>
      </c>
      <c r="J5" s="26">
        <f t="shared" si="0"/>
        <v>36662629</v>
      </c>
      <c r="K5" s="26">
        <f t="shared" si="0"/>
        <v>36344937</v>
      </c>
      <c r="L5" s="26">
        <f t="shared" si="0"/>
        <v>0</v>
      </c>
      <c r="M5" s="26">
        <f t="shared" si="0"/>
        <v>0</v>
      </c>
      <c r="N5" s="27">
        <f>SUM(D5:M5)</f>
        <v>212754555</v>
      </c>
      <c r="O5" s="32">
        <f t="shared" ref="O5:O41" si="1">(N5/O$43)</f>
        <v>1180.6317007391622</v>
      </c>
      <c r="P5" s="6"/>
    </row>
    <row r="6" spans="1:133">
      <c r="A6" s="12"/>
      <c r="B6" s="44">
        <v>511</v>
      </c>
      <c r="C6" s="20" t="s">
        <v>19</v>
      </c>
      <c r="D6" s="46">
        <v>726256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726256</v>
      </c>
      <c r="O6" s="47">
        <f t="shared" si="1"/>
        <v>4.0301880091451912</v>
      </c>
      <c r="P6" s="9"/>
    </row>
    <row r="7" spans="1:133">
      <c r="A7" s="12"/>
      <c r="B7" s="44">
        <v>512</v>
      </c>
      <c r="C7" s="20" t="s">
        <v>20</v>
      </c>
      <c r="D7" s="46">
        <v>2348343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2348343</v>
      </c>
      <c r="O7" s="47">
        <f t="shared" si="1"/>
        <v>13.031580875008324</v>
      </c>
      <c r="P7" s="9"/>
    </row>
    <row r="8" spans="1:133">
      <c r="A8" s="12"/>
      <c r="B8" s="44">
        <v>513</v>
      </c>
      <c r="C8" s="20" t="s">
        <v>21</v>
      </c>
      <c r="D8" s="46">
        <v>5615123</v>
      </c>
      <c r="E8" s="46">
        <v>0</v>
      </c>
      <c r="F8" s="46">
        <v>0</v>
      </c>
      <c r="G8" s="46">
        <v>0</v>
      </c>
      <c r="H8" s="46">
        <v>0</v>
      </c>
      <c r="I8" s="46">
        <v>14460245</v>
      </c>
      <c r="J8" s="46">
        <v>6498436</v>
      </c>
      <c r="K8" s="46">
        <v>0</v>
      </c>
      <c r="L8" s="46">
        <v>0</v>
      </c>
      <c r="M8" s="46">
        <v>0</v>
      </c>
      <c r="N8" s="46">
        <f t="shared" si="2"/>
        <v>26573804</v>
      </c>
      <c r="O8" s="47">
        <f t="shared" si="1"/>
        <v>147.46511731149141</v>
      </c>
      <c r="P8" s="9"/>
    </row>
    <row r="9" spans="1:133">
      <c r="A9" s="12"/>
      <c r="B9" s="44">
        <v>514</v>
      </c>
      <c r="C9" s="20" t="s">
        <v>22</v>
      </c>
      <c r="D9" s="46">
        <v>1453920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1453920</v>
      </c>
      <c r="O9" s="47">
        <f t="shared" si="1"/>
        <v>8.0681893853632545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1111457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1111457</v>
      </c>
      <c r="O10" s="47">
        <f t="shared" si="1"/>
        <v>6.167770970677676</v>
      </c>
      <c r="P10" s="9"/>
    </row>
    <row r="11" spans="1:133">
      <c r="A11" s="12"/>
      <c r="B11" s="44">
        <v>516</v>
      </c>
      <c r="C11" s="20" t="s">
        <v>24</v>
      </c>
      <c r="D11" s="46">
        <v>6504102</v>
      </c>
      <c r="E11" s="46">
        <v>0</v>
      </c>
      <c r="F11" s="46">
        <v>0</v>
      </c>
      <c r="G11" s="46">
        <v>74788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6578890</v>
      </c>
      <c r="O11" s="47">
        <f t="shared" si="1"/>
        <v>36.508013140662804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20579559</v>
      </c>
      <c r="G12" s="46">
        <v>0</v>
      </c>
      <c r="H12" s="46">
        <v>0</v>
      </c>
      <c r="I12" s="46">
        <v>24926511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45506070</v>
      </c>
      <c r="O12" s="47">
        <f t="shared" si="1"/>
        <v>252.52530465472464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36344937</v>
      </c>
      <c r="L13" s="46">
        <v>0</v>
      </c>
      <c r="M13" s="46">
        <v>0</v>
      </c>
      <c r="N13" s="46">
        <f t="shared" si="2"/>
        <v>36344937</v>
      </c>
      <c r="O13" s="47">
        <f t="shared" si="1"/>
        <v>201.68773723113804</v>
      </c>
      <c r="P13" s="9"/>
    </row>
    <row r="14" spans="1:133">
      <c r="A14" s="12"/>
      <c r="B14" s="44">
        <v>519</v>
      </c>
      <c r="C14" s="20" t="s">
        <v>73</v>
      </c>
      <c r="D14" s="46">
        <v>50384113</v>
      </c>
      <c r="E14" s="46">
        <v>106348</v>
      </c>
      <c r="F14" s="46">
        <v>0</v>
      </c>
      <c r="G14" s="46">
        <v>140426</v>
      </c>
      <c r="H14" s="46">
        <v>0</v>
      </c>
      <c r="I14" s="46">
        <v>11315798</v>
      </c>
      <c r="J14" s="46">
        <v>30164193</v>
      </c>
      <c r="K14" s="46">
        <v>0</v>
      </c>
      <c r="L14" s="46">
        <v>0</v>
      </c>
      <c r="M14" s="46">
        <v>0</v>
      </c>
      <c r="N14" s="46">
        <f t="shared" si="2"/>
        <v>92110878</v>
      </c>
      <c r="O14" s="47">
        <f t="shared" si="1"/>
        <v>511.14779916095091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76625294</v>
      </c>
      <c r="E15" s="31">
        <f t="shared" si="3"/>
        <v>6459750</v>
      </c>
      <c r="F15" s="31">
        <f t="shared" si="3"/>
        <v>0</v>
      </c>
      <c r="G15" s="31">
        <f t="shared" si="3"/>
        <v>3582652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86667696</v>
      </c>
      <c r="O15" s="43">
        <f t="shared" si="1"/>
        <v>480.94213225011652</v>
      </c>
      <c r="P15" s="10"/>
    </row>
    <row r="16" spans="1:133">
      <c r="A16" s="12"/>
      <c r="B16" s="44">
        <v>521</v>
      </c>
      <c r="C16" s="20" t="s">
        <v>29</v>
      </c>
      <c r="D16" s="46">
        <v>38499896</v>
      </c>
      <c r="E16" s="46">
        <v>248829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38748725</v>
      </c>
      <c r="O16" s="47">
        <f t="shared" si="1"/>
        <v>215.02699718097267</v>
      </c>
      <c r="P16" s="9"/>
    </row>
    <row r="17" spans="1:16">
      <c r="A17" s="12"/>
      <c r="B17" s="44">
        <v>522</v>
      </c>
      <c r="C17" s="20" t="s">
        <v>30</v>
      </c>
      <c r="D17" s="46">
        <v>33354094</v>
      </c>
      <c r="E17" s="46">
        <v>815344</v>
      </c>
      <c r="F17" s="46">
        <v>0</v>
      </c>
      <c r="G17" s="46">
        <v>3582652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37752090</v>
      </c>
      <c r="O17" s="47">
        <f t="shared" si="1"/>
        <v>209.49640407538124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5395577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5395577</v>
      </c>
      <c r="O18" s="47">
        <f t="shared" si="1"/>
        <v>29.941494084482031</v>
      </c>
      <c r="P18" s="9"/>
    </row>
    <row r="19" spans="1:16">
      <c r="A19" s="12"/>
      <c r="B19" s="44">
        <v>529</v>
      </c>
      <c r="C19" s="20" t="s">
        <v>32</v>
      </c>
      <c r="D19" s="46">
        <v>4771304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4771304</v>
      </c>
      <c r="O19" s="47">
        <f t="shared" si="1"/>
        <v>26.477236909280592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0</v>
      </c>
      <c r="E20" s="31">
        <f t="shared" si="5"/>
        <v>4776893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62012886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66789779</v>
      </c>
      <c r="O20" s="43">
        <f t="shared" si="1"/>
        <v>370.63427559876584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8113121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8113121</v>
      </c>
      <c r="O21" s="47">
        <f t="shared" si="1"/>
        <v>45.0218696588311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13073595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13073595</v>
      </c>
      <c r="O22" s="47">
        <f t="shared" si="1"/>
        <v>72.548861290537388</v>
      </c>
      <c r="P22" s="9"/>
    </row>
    <row r="23" spans="1:16">
      <c r="A23" s="12"/>
      <c r="B23" s="44">
        <v>536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40209629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40209629</v>
      </c>
      <c r="O23" s="47">
        <f t="shared" si="1"/>
        <v>223.13394264278261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4776893</v>
      </c>
      <c r="F24" s="46">
        <v>0</v>
      </c>
      <c r="G24" s="46">
        <v>0</v>
      </c>
      <c r="H24" s="46">
        <v>0</v>
      </c>
      <c r="I24" s="46">
        <v>616541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5393434</v>
      </c>
      <c r="O24" s="47">
        <f t="shared" si="1"/>
        <v>29.929602006614726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10725103</v>
      </c>
      <c r="E25" s="31">
        <f t="shared" si="6"/>
        <v>83257</v>
      </c>
      <c r="F25" s="31">
        <f t="shared" si="6"/>
        <v>0</v>
      </c>
      <c r="G25" s="31">
        <f t="shared" si="6"/>
        <v>12243297</v>
      </c>
      <c r="H25" s="31">
        <f t="shared" si="6"/>
        <v>0</v>
      </c>
      <c r="I25" s="31">
        <f t="shared" si="6"/>
        <v>13345182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36396839</v>
      </c>
      <c r="O25" s="43">
        <f t="shared" si="1"/>
        <v>201.97575525515526</v>
      </c>
      <c r="P25" s="10"/>
    </row>
    <row r="26" spans="1:16">
      <c r="A26" s="12"/>
      <c r="B26" s="44">
        <v>541</v>
      </c>
      <c r="C26" s="20" t="s">
        <v>75</v>
      </c>
      <c r="D26" s="46">
        <v>10725103</v>
      </c>
      <c r="E26" s="46">
        <v>61638</v>
      </c>
      <c r="F26" s="46">
        <v>0</v>
      </c>
      <c r="G26" s="46">
        <v>12243297</v>
      </c>
      <c r="H26" s="46">
        <v>0</v>
      </c>
      <c r="I26" s="46">
        <v>4942220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27972258</v>
      </c>
      <c r="O26" s="47">
        <f t="shared" si="1"/>
        <v>155.22551108743423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21619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21619</v>
      </c>
      <c r="O27" s="47">
        <f t="shared" si="1"/>
        <v>0.11996959002019933</v>
      </c>
      <c r="P27" s="9"/>
    </row>
    <row r="28" spans="1:16">
      <c r="A28" s="12"/>
      <c r="B28" s="44">
        <v>549</v>
      </c>
      <c r="C28" s="20" t="s">
        <v>76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8402962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8402962</v>
      </c>
      <c r="O28" s="47">
        <f t="shared" si="1"/>
        <v>46.630274577700831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728581</v>
      </c>
      <c r="E29" s="31">
        <f t="shared" si="8"/>
        <v>1727657</v>
      </c>
      <c r="F29" s="31">
        <f t="shared" si="8"/>
        <v>0</v>
      </c>
      <c r="G29" s="31">
        <f t="shared" si="8"/>
        <v>8261733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10717971</v>
      </c>
      <c r="O29" s="43">
        <f t="shared" si="1"/>
        <v>59.476876206965436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198970</v>
      </c>
      <c r="F30" s="46">
        <v>0</v>
      </c>
      <c r="G30" s="46">
        <v>8261733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8460703</v>
      </c>
      <c r="O30" s="47">
        <f t="shared" si="1"/>
        <v>46.950694768151649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1528687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1528687</v>
      </c>
      <c r="O31" s="47">
        <f t="shared" si="1"/>
        <v>8.4830913853188612</v>
      </c>
      <c r="P31" s="9"/>
    </row>
    <row r="32" spans="1:16">
      <c r="A32" s="13"/>
      <c r="B32" s="45">
        <v>559</v>
      </c>
      <c r="C32" s="21" t="s">
        <v>45</v>
      </c>
      <c r="D32" s="46">
        <v>728581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728581</v>
      </c>
      <c r="O32" s="47">
        <f t="shared" si="1"/>
        <v>4.0430900534949279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SUM(D34:D38)</f>
        <v>7179333</v>
      </c>
      <c r="E33" s="31">
        <f t="shared" si="9"/>
        <v>11833362</v>
      </c>
      <c r="F33" s="31">
        <f t="shared" si="9"/>
        <v>0</v>
      </c>
      <c r="G33" s="31">
        <f t="shared" si="9"/>
        <v>527772</v>
      </c>
      <c r="H33" s="31">
        <f t="shared" si="9"/>
        <v>0</v>
      </c>
      <c r="I33" s="31">
        <f t="shared" si="9"/>
        <v>3585579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23399462</v>
      </c>
      <c r="N33" s="31">
        <f t="shared" ref="N33:N41" si="10">SUM(D33:M33)</f>
        <v>46525508</v>
      </c>
      <c r="O33" s="43">
        <f t="shared" si="1"/>
        <v>258.18243768173846</v>
      </c>
      <c r="P33" s="9"/>
    </row>
    <row r="34" spans="1:119">
      <c r="A34" s="12"/>
      <c r="B34" s="44">
        <v>572</v>
      </c>
      <c r="C34" s="20" t="s">
        <v>77</v>
      </c>
      <c r="D34" s="46">
        <v>7179333</v>
      </c>
      <c r="E34" s="46">
        <v>7553968</v>
      </c>
      <c r="F34" s="46">
        <v>0</v>
      </c>
      <c r="G34" s="46">
        <v>527772</v>
      </c>
      <c r="H34" s="46">
        <v>0</v>
      </c>
      <c r="I34" s="46">
        <v>3585579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18846652</v>
      </c>
      <c r="O34" s="47">
        <f t="shared" si="1"/>
        <v>104.58509245077801</v>
      </c>
      <c r="P34" s="9"/>
    </row>
    <row r="35" spans="1:119">
      <c r="A35" s="12"/>
      <c r="B35" s="44">
        <v>574</v>
      </c>
      <c r="C35" s="20" t="s">
        <v>49</v>
      </c>
      <c r="D35" s="46">
        <v>0</v>
      </c>
      <c r="E35" s="46">
        <v>925123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925123</v>
      </c>
      <c r="O35" s="47">
        <f t="shared" si="1"/>
        <v>5.1337539677254664</v>
      </c>
      <c r="P35" s="9"/>
    </row>
    <row r="36" spans="1:119">
      <c r="A36" s="12"/>
      <c r="B36" s="44">
        <v>575</v>
      </c>
      <c r="C36" s="20" t="s">
        <v>78</v>
      </c>
      <c r="D36" s="46">
        <v>0</v>
      </c>
      <c r="E36" s="46">
        <v>730184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730184</v>
      </c>
      <c r="O36" s="47">
        <f t="shared" si="1"/>
        <v>4.0519855275132626</v>
      </c>
      <c r="P36" s="9"/>
    </row>
    <row r="37" spans="1:119">
      <c r="A37" s="12"/>
      <c r="B37" s="44">
        <v>578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23399462</v>
      </c>
      <c r="N37" s="46">
        <f t="shared" si="10"/>
        <v>23399462</v>
      </c>
      <c r="O37" s="47">
        <f t="shared" si="1"/>
        <v>129.84984795010101</v>
      </c>
      <c r="P37" s="9"/>
    </row>
    <row r="38" spans="1:119">
      <c r="A38" s="12"/>
      <c r="B38" s="44">
        <v>579</v>
      </c>
      <c r="C38" s="20" t="s">
        <v>52</v>
      </c>
      <c r="D38" s="46">
        <v>0</v>
      </c>
      <c r="E38" s="46">
        <v>2624087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2624087</v>
      </c>
      <c r="O38" s="47">
        <f t="shared" si="1"/>
        <v>14.56175778562074</v>
      </c>
      <c r="P38" s="9"/>
    </row>
    <row r="39" spans="1:119" ht="15.75">
      <c r="A39" s="28" t="s">
        <v>79</v>
      </c>
      <c r="B39" s="29"/>
      <c r="C39" s="30"/>
      <c r="D39" s="31">
        <f t="shared" ref="D39:M39" si="11">SUM(D40:D40)</f>
        <v>27739241</v>
      </c>
      <c r="E39" s="31">
        <f t="shared" si="11"/>
        <v>20876392</v>
      </c>
      <c r="F39" s="31">
        <f t="shared" si="11"/>
        <v>7026148</v>
      </c>
      <c r="G39" s="31">
        <f t="shared" si="11"/>
        <v>15805410</v>
      </c>
      <c r="H39" s="31">
        <f t="shared" si="11"/>
        <v>0</v>
      </c>
      <c r="I39" s="31">
        <f t="shared" si="11"/>
        <v>533837</v>
      </c>
      <c r="J39" s="31">
        <f t="shared" si="11"/>
        <v>1000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71982028</v>
      </c>
      <c r="O39" s="43">
        <f t="shared" si="1"/>
        <v>399.44744844731525</v>
      </c>
      <c r="P39" s="9"/>
    </row>
    <row r="40" spans="1:119" ht="15.75" thickBot="1">
      <c r="A40" s="12"/>
      <c r="B40" s="44">
        <v>581</v>
      </c>
      <c r="C40" s="20" t="s">
        <v>80</v>
      </c>
      <c r="D40" s="46">
        <v>27739241</v>
      </c>
      <c r="E40" s="46">
        <v>20876392</v>
      </c>
      <c r="F40" s="46">
        <v>7026148</v>
      </c>
      <c r="G40" s="46">
        <v>15805410</v>
      </c>
      <c r="H40" s="46">
        <v>0</v>
      </c>
      <c r="I40" s="46">
        <v>533837</v>
      </c>
      <c r="J40" s="46">
        <v>1000</v>
      </c>
      <c r="K40" s="46">
        <v>0</v>
      </c>
      <c r="L40" s="46">
        <v>0</v>
      </c>
      <c r="M40" s="46">
        <v>0</v>
      </c>
      <c r="N40" s="46">
        <f t="shared" si="10"/>
        <v>71982028</v>
      </c>
      <c r="O40" s="47">
        <f t="shared" si="1"/>
        <v>399.44744844731525</v>
      </c>
      <c r="P40" s="9"/>
    </row>
    <row r="41" spans="1:119" ht="16.5" thickBot="1">
      <c r="A41" s="14" t="s">
        <v>10</v>
      </c>
      <c r="B41" s="23"/>
      <c r="C41" s="22"/>
      <c r="D41" s="15">
        <f>SUM(D5,D15,D20,D25,D29,D33,D39)</f>
        <v>190029409</v>
      </c>
      <c r="E41" s="15">
        <f t="shared" ref="E41:M41" si="12">SUM(E5,E15,E20,E25,E29,E33,E39)</f>
        <v>46975116</v>
      </c>
      <c r="F41" s="15">
        <f t="shared" si="12"/>
        <v>27605707</v>
      </c>
      <c r="G41" s="15">
        <f t="shared" si="12"/>
        <v>40636078</v>
      </c>
      <c r="H41" s="15">
        <f t="shared" si="12"/>
        <v>0</v>
      </c>
      <c r="I41" s="15">
        <f t="shared" si="12"/>
        <v>130180038</v>
      </c>
      <c r="J41" s="15">
        <f t="shared" si="12"/>
        <v>36663629</v>
      </c>
      <c r="K41" s="15">
        <f t="shared" si="12"/>
        <v>36344937</v>
      </c>
      <c r="L41" s="15">
        <f t="shared" si="12"/>
        <v>0</v>
      </c>
      <c r="M41" s="15">
        <f t="shared" si="12"/>
        <v>23399462</v>
      </c>
      <c r="N41" s="15">
        <f t="shared" si="10"/>
        <v>531834376</v>
      </c>
      <c r="O41" s="37">
        <f t="shared" si="1"/>
        <v>2951.2906261792191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93</v>
      </c>
      <c r="M43" s="163"/>
      <c r="N43" s="163"/>
      <c r="O43" s="41">
        <v>180204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54597946</v>
      </c>
      <c r="E5" s="26">
        <f t="shared" ref="E5:M5" si="0">SUM(E6:E14)</f>
        <v>1374748</v>
      </c>
      <c r="F5" s="26">
        <f t="shared" si="0"/>
        <v>91751576</v>
      </c>
      <c r="G5" s="26">
        <f t="shared" si="0"/>
        <v>305357</v>
      </c>
      <c r="H5" s="26">
        <f t="shared" si="0"/>
        <v>0</v>
      </c>
      <c r="I5" s="26">
        <f t="shared" si="0"/>
        <v>50724699</v>
      </c>
      <c r="J5" s="26">
        <f t="shared" si="0"/>
        <v>36546760</v>
      </c>
      <c r="K5" s="26">
        <f t="shared" si="0"/>
        <v>30853393</v>
      </c>
      <c r="L5" s="26">
        <f t="shared" si="0"/>
        <v>0</v>
      </c>
      <c r="M5" s="26">
        <f t="shared" si="0"/>
        <v>0</v>
      </c>
      <c r="N5" s="27">
        <f>SUM(D5:M5)</f>
        <v>266154479</v>
      </c>
      <c r="O5" s="32">
        <f t="shared" ref="O5:O42" si="1">(N5/O$44)</f>
        <v>1520.3354163929557</v>
      </c>
      <c r="P5" s="6"/>
    </row>
    <row r="6" spans="1:133">
      <c r="A6" s="12"/>
      <c r="B6" s="44">
        <v>511</v>
      </c>
      <c r="C6" s="20" t="s">
        <v>19</v>
      </c>
      <c r="D6" s="46">
        <v>670095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670095</v>
      </c>
      <c r="O6" s="47">
        <f t="shared" si="1"/>
        <v>3.8277363006460532</v>
      </c>
      <c r="P6" s="9"/>
    </row>
    <row r="7" spans="1:133">
      <c r="A7" s="12"/>
      <c r="B7" s="44">
        <v>512</v>
      </c>
      <c r="C7" s="20" t="s">
        <v>20</v>
      </c>
      <c r="D7" s="46">
        <v>2241456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2241456</v>
      </c>
      <c r="O7" s="47">
        <f t="shared" si="1"/>
        <v>12.803710664160903</v>
      </c>
      <c r="P7" s="9"/>
    </row>
    <row r="8" spans="1:133">
      <c r="A8" s="12"/>
      <c r="B8" s="44">
        <v>513</v>
      </c>
      <c r="C8" s="20" t="s">
        <v>21</v>
      </c>
      <c r="D8" s="46">
        <v>5325907</v>
      </c>
      <c r="E8" s="46">
        <v>0</v>
      </c>
      <c r="F8" s="46">
        <v>0</v>
      </c>
      <c r="G8" s="46">
        <v>0</v>
      </c>
      <c r="H8" s="46">
        <v>0</v>
      </c>
      <c r="I8" s="46">
        <v>15188598</v>
      </c>
      <c r="J8" s="46">
        <v>7383919</v>
      </c>
      <c r="K8" s="46">
        <v>0</v>
      </c>
      <c r="L8" s="46">
        <v>0</v>
      </c>
      <c r="M8" s="46">
        <v>0</v>
      </c>
      <c r="N8" s="46">
        <f t="shared" si="2"/>
        <v>27898424</v>
      </c>
      <c r="O8" s="47">
        <f t="shared" si="1"/>
        <v>159.36219532396908</v>
      </c>
      <c r="P8" s="9"/>
    </row>
    <row r="9" spans="1:133">
      <c r="A9" s="12"/>
      <c r="B9" s="44">
        <v>514</v>
      </c>
      <c r="C9" s="20" t="s">
        <v>22</v>
      </c>
      <c r="D9" s="46">
        <v>1258029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1258029</v>
      </c>
      <c r="O9" s="47">
        <f t="shared" si="1"/>
        <v>7.1861501288107714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1301181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1301181</v>
      </c>
      <c r="O10" s="47">
        <f t="shared" si="1"/>
        <v>7.4326442480706945</v>
      </c>
      <c r="P10" s="9"/>
    </row>
    <row r="11" spans="1:133">
      <c r="A11" s="12"/>
      <c r="B11" s="44">
        <v>516</v>
      </c>
      <c r="C11" s="20" t="s">
        <v>24</v>
      </c>
      <c r="D11" s="46">
        <v>5720399</v>
      </c>
      <c r="E11" s="46">
        <v>0</v>
      </c>
      <c r="F11" s="46">
        <v>0</v>
      </c>
      <c r="G11" s="46">
        <v>133886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5854285</v>
      </c>
      <c r="O11" s="47">
        <f t="shared" si="1"/>
        <v>33.441018376241693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3627</v>
      </c>
      <c r="F12" s="46">
        <v>91751576</v>
      </c>
      <c r="G12" s="46">
        <v>0</v>
      </c>
      <c r="H12" s="46">
        <v>0</v>
      </c>
      <c r="I12" s="46">
        <v>26234572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117989775</v>
      </c>
      <c r="O12" s="47">
        <f t="shared" si="1"/>
        <v>673.98465123983942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30853393</v>
      </c>
      <c r="L13" s="46">
        <v>0</v>
      </c>
      <c r="M13" s="46">
        <v>0</v>
      </c>
      <c r="N13" s="46">
        <f t="shared" si="2"/>
        <v>30853393</v>
      </c>
      <c r="O13" s="47">
        <f t="shared" si="1"/>
        <v>176.24165586103288</v>
      </c>
      <c r="P13" s="9"/>
    </row>
    <row r="14" spans="1:133">
      <c r="A14" s="12"/>
      <c r="B14" s="44">
        <v>519</v>
      </c>
      <c r="C14" s="20" t="s">
        <v>73</v>
      </c>
      <c r="D14" s="46">
        <v>39382060</v>
      </c>
      <c r="E14" s="46">
        <v>69940</v>
      </c>
      <c r="F14" s="46">
        <v>0</v>
      </c>
      <c r="G14" s="46">
        <v>171471</v>
      </c>
      <c r="H14" s="46">
        <v>0</v>
      </c>
      <c r="I14" s="46">
        <v>9301529</v>
      </c>
      <c r="J14" s="46">
        <v>29162841</v>
      </c>
      <c r="K14" s="46">
        <v>0</v>
      </c>
      <c r="L14" s="46">
        <v>0</v>
      </c>
      <c r="M14" s="46">
        <v>0</v>
      </c>
      <c r="N14" s="46">
        <f t="shared" si="2"/>
        <v>78087841</v>
      </c>
      <c r="O14" s="47">
        <f t="shared" si="1"/>
        <v>446.0556542501842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68436569</v>
      </c>
      <c r="E15" s="31">
        <f t="shared" si="3"/>
        <v>5327317</v>
      </c>
      <c r="F15" s="31">
        <f t="shared" si="3"/>
        <v>0</v>
      </c>
      <c r="G15" s="31">
        <f t="shared" si="3"/>
        <v>279655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74043541</v>
      </c>
      <c r="O15" s="43">
        <f t="shared" si="1"/>
        <v>422.95368524474048</v>
      </c>
      <c r="P15" s="10"/>
    </row>
    <row r="16" spans="1:133">
      <c r="A16" s="12"/>
      <c r="B16" s="44">
        <v>521</v>
      </c>
      <c r="C16" s="20" t="s">
        <v>29</v>
      </c>
      <c r="D16" s="46">
        <v>35848177</v>
      </c>
      <c r="E16" s="46">
        <v>253881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36102058</v>
      </c>
      <c r="O16" s="47">
        <f t="shared" si="1"/>
        <v>206.22323392150255</v>
      </c>
      <c r="P16" s="9"/>
    </row>
    <row r="17" spans="1:16">
      <c r="A17" s="12"/>
      <c r="B17" s="44">
        <v>522</v>
      </c>
      <c r="C17" s="20" t="s">
        <v>30</v>
      </c>
      <c r="D17" s="46">
        <v>28377532</v>
      </c>
      <c r="E17" s="46">
        <v>545623</v>
      </c>
      <c r="F17" s="46">
        <v>0</v>
      </c>
      <c r="G17" s="46">
        <v>279655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29202810</v>
      </c>
      <c r="O17" s="47">
        <f t="shared" si="1"/>
        <v>166.81314726698389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4527813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4527813</v>
      </c>
      <c r="O18" s="47">
        <f t="shared" si="1"/>
        <v>25.863906136647948</v>
      </c>
      <c r="P18" s="9"/>
    </row>
    <row r="19" spans="1:16">
      <c r="A19" s="12"/>
      <c r="B19" s="44">
        <v>529</v>
      </c>
      <c r="C19" s="20" t="s">
        <v>32</v>
      </c>
      <c r="D19" s="46">
        <v>4210860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4210860</v>
      </c>
      <c r="O19" s="47">
        <f t="shared" si="1"/>
        <v>24.053397919606084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0</v>
      </c>
      <c r="E20" s="31">
        <f t="shared" si="5"/>
        <v>3502210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56769875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60272085</v>
      </c>
      <c r="O20" s="43">
        <f t="shared" si="1"/>
        <v>344.2879706162924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7520057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7520057</v>
      </c>
      <c r="O21" s="47">
        <f t="shared" si="1"/>
        <v>42.956290021306614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12600458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12600458</v>
      </c>
      <c r="O22" s="47">
        <f t="shared" si="1"/>
        <v>71.976705528866745</v>
      </c>
      <c r="P22" s="9"/>
    </row>
    <row r="23" spans="1:16">
      <c r="A23" s="12"/>
      <c r="B23" s="44">
        <v>536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36078648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36078648</v>
      </c>
      <c r="O23" s="47">
        <f t="shared" si="1"/>
        <v>206.08951063331486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3502210</v>
      </c>
      <c r="F24" s="46">
        <v>0</v>
      </c>
      <c r="G24" s="46">
        <v>0</v>
      </c>
      <c r="H24" s="46">
        <v>0</v>
      </c>
      <c r="I24" s="46">
        <v>570712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4072922</v>
      </c>
      <c r="O24" s="47">
        <f t="shared" si="1"/>
        <v>23.26546443280419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9972288</v>
      </c>
      <c r="E25" s="31">
        <f t="shared" si="6"/>
        <v>77883</v>
      </c>
      <c r="F25" s="31">
        <f t="shared" si="6"/>
        <v>0</v>
      </c>
      <c r="G25" s="31">
        <f t="shared" si="6"/>
        <v>8919205</v>
      </c>
      <c r="H25" s="31">
        <f t="shared" si="6"/>
        <v>0</v>
      </c>
      <c r="I25" s="31">
        <f t="shared" si="6"/>
        <v>12746394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31715770</v>
      </c>
      <c r="O25" s="43">
        <f t="shared" si="1"/>
        <v>181.16775103819768</v>
      </c>
      <c r="P25" s="10"/>
    </row>
    <row r="26" spans="1:16">
      <c r="A26" s="12"/>
      <c r="B26" s="44">
        <v>541</v>
      </c>
      <c r="C26" s="20" t="s">
        <v>75</v>
      </c>
      <c r="D26" s="46">
        <v>9972288</v>
      </c>
      <c r="E26" s="46">
        <v>56353</v>
      </c>
      <c r="F26" s="46">
        <v>0</v>
      </c>
      <c r="G26" s="46">
        <v>8919205</v>
      </c>
      <c r="H26" s="46">
        <v>0</v>
      </c>
      <c r="I26" s="46">
        <v>4134010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23081856</v>
      </c>
      <c r="O26" s="47">
        <f t="shared" si="1"/>
        <v>131.84885441241153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21530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21530</v>
      </c>
      <c r="O27" s="47">
        <f t="shared" si="1"/>
        <v>0.12298429708162205</v>
      </c>
      <c r="P27" s="9"/>
    </row>
    <row r="28" spans="1:16">
      <c r="A28" s="12"/>
      <c r="B28" s="44">
        <v>549</v>
      </c>
      <c r="C28" s="20" t="s">
        <v>76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8612384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8612384</v>
      </c>
      <c r="O28" s="47">
        <f t="shared" si="1"/>
        <v>49.195912328704523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773957</v>
      </c>
      <c r="E29" s="31">
        <f t="shared" si="8"/>
        <v>1559173</v>
      </c>
      <c r="F29" s="31">
        <f t="shared" si="8"/>
        <v>0</v>
      </c>
      <c r="G29" s="31">
        <f t="shared" si="8"/>
        <v>316364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2649494</v>
      </c>
      <c r="O29" s="43">
        <f t="shared" si="1"/>
        <v>15.134517288062012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517877</v>
      </c>
      <c r="F30" s="46">
        <v>0</v>
      </c>
      <c r="G30" s="46">
        <v>316364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834241</v>
      </c>
      <c r="O30" s="47">
        <f t="shared" si="1"/>
        <v>4.7653758932498587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1041296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1041296</v>
      </c>
      <c r="O31" s="47">
        <f t="shared" si="1"/>
        <v>5.9481215333908368</v>
      </c>
      <c r="P31" s="9"/>
    </row>
    <row r="32" spans="1:16">
      <c r="A32" s="13"/>
      <c r="B32" s="45">
        <v>559</v>
      </c>
      <c r="C32" s="21" t="s">
        <v>45</v>
      </c>
      <c r="D32" s="46">
        <v>773957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773957</v>
      </c>
      <c r="O32" s="47">
        <f t="shared" si="1"/>
        <v>4.4210198614213168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SUM(D34:D38)</f>
        <v>7489505</v>
      </c>
      <c r="E33" s="31">
        <f t="shared" si="9"/>
        <v>10877508</v>
      </c>
      <c r="F33" s="31">
        <f t="shared" si="9"/>
        <v>0</v>
      </c>
      <c r="G33" s="31">
        <f t="shared" si="9"/>
        <v>276607</v>
      </c>
      <c r="H33" s="31">
        <f t="shared" si="9"/>
        <v>0</v>
      </c>
      <c r="I33" s="31">
        <f t="shared" si="9"/>
        <v>2716797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23889776</v>
      </c>
      <c r="N33" s="31">
        <f t="shared" ref="N33:N42" si="10">SUM(D33:M33)</f>
        <v>45250193</v>
      </c>
      <c r="O33" s="43">
        <f t="shared" si="1"/>
        <v>258.47947881619757</v>
      </c>
      <c r="P33" s="9"/>
    </row>
    <row r="34" spans="1:119">
      <c r="A34" s="12"/>
      <c r="B34" s="44">
        <v>572</v>
      </c>
      <c r="C34" s="20" t="s">
        <v>77</v>
      </c>
      <c r="D34" s="46">
        <v>7489505</v>
      </c>
      <c r="E34" s="46">
        <v>7891169</v>
      </c>
      <c r="F34" s="46">
        <v>0</v>
      </c>
      <c r="G34" s="46">
        <v>276607</v>
      </c>
      <c r="H34" s="46">
        <v>0</v>
      </c>
      <c r="I34" s="46">
        <v>2716797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18374078</v>
      </c>
      <c r="O34" s="47">
        <f t="shared" si="1"/>
        <v>104.95694692767746</v>
      </c>
      <c r="P34" s="9"/>
    </row>
    <row r="35" spans="1:119">
      <c r="A35" s="12"/>
      <c r="B35" s="44">
        <v>574</v>
      </c>
      <c r="C35" s="20" t="s">
        <v>49</v>
      </c>
      <c r="D35" s="46">
        <v>0</v>
      </c>
      <c r="E35" s="46">
        <v>800982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800982</v>
      </c>
      <c r="O35" s="47">
        <f t="shared" si="1"/>
        <v>4.5753928585709147</v>
      </c>
      <c r="P35" s="9"/>
    </row>
    <row r="36" spans="1:119">
      <c r="A36" s="12"/>
      <c r="B36" s="44">
        <v>575</v>
      </c>
      <c r="C36" s="20" t="s">
        <v>78</v>
      </c>
      <c r="D36" s="46">
        <v>0</v>
      </c>
      <c r="E36" s="46">
        <v>701515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701515</v>
      </c>
      <c r="O36" s="47">
        <f t="shared" si="1"/>
        <v>4.0072145456207195</v>
      </c>
      <c r="P36" s="9"/>
    </row>
    <row r="37" spans="1:119">
      <c r="A37" s="12"/>
      <c r="B37" s="44">
        <v>578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23889776</v>
      </c>
      <c r="N37" s="46">
        <f t="shared" si="10"/>
        <v>23889776</v>
      </c>
      <c r="O37" s="47">
        <f t="shared" si="1"/>
        <v>136.46387871794727</v>
      </c>
      <c r="P37" s="9"/>
    </row>
    <row r="38" spans="1:119">
      <c r="A38" s="12"/>
      <c r="B38" s="44">
        <v>579</v>
      </c>
      <c r="C38" s="20" t="s">
        <v>52</v>
      </c>
      <c r="D38" s="46">
        <v>0</v>
      </c>
      <c r="E38" s="46">
        <v>1483842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1483842</v>
      </c>
      <c r="O38" s="47">
        <f t="shared" si="1"/>
        <v>8.4760457663812456</v>
      </c>
      <c r="P38" s="9"/>
    </row>
    <row r="39" spans="1:119" ht="15.75">
      <c r="A39" s="28" t="s">
        <v>79</v>
      </c>
      <c r="B39" s="29"/>
      <c r="C39" s="30"/>
      <c r="D39" s="31">
        <f t="shared" ref="D39:M39" si="11">SUM(D40:D41)</f>
        <v>22184750</v>
      </c>
      <c r="E39" s="31">
        <f t="shared" si="11"/>
        <v>18860420</v>
      </c>
      <c r="F39" s="31">
        <f t="shared" si="11"/>
        <v>2216046</v>
      </c>
      <c r="G39" s="31">
        <f t="shared" si="11"/>
        <v>0</v>
      </c>
      <c r="H39" s="31">
        <f t="shared" si="11"/>
        <v>0</v>
      </c>
      <c r="I39" s="31">
        <f t="shared" si="11"/>
        <v>14516204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57777420</v>
      </c>
      <c r="O39" s="43">
        <f t="shared" si="1"/>
        <v>330.0378720803368</v>
      </c>
      <c r="P39" s="9"/>
    </row>
    <row r="40" spans="1:119">
      <c r="A40" s="12"/>
      <c r="B40" s="44">
        <v>581</v>
      </c>
      <c r="C40" s="20" t="s">
        <v>80</v>
      </c>
      <c r="D40" s="46">
        <v>22184750</v>
      </c>
      <c r="E40" s="46">
        <v>18860420</v>
      </c>
      <c r="F40" s="46">
        <v>2216046</v>
      </c>
      <c r="G40" s="46">
        <v>0</v>
      </c>
      <c r="H40" s="46">
        <v>0</v>
      </c>
      <c r="I40" s="46">
        <v>7505874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50767090</v>
      </c>
      <c r="O40" s="47">
        <f t="shared" si="1"/>
        <v>289.99325956941215</v>
      </c>
      <c r="P40" s="9"/>
    </row>
    <row r="41" spans="1:119" ht="15.75" thickBot="1">
      <c r="A41" s="12"/>
      <c r="B41" s="44">
        <v>590</v>
      </c>
      <c r="C41" s="20" t="s">
        <v>90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7010330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7010330</v>
      </c>
      <c r="O41" s="47">
        <f t="shared" si="1"/>
        <v>40.044612510924637</v>
      </c>
      <c r="P41" s="9"/>
    </row>
    <row r="42" spans="1:119" ht="16.5" thickBot="1">
      <c r="A42" s="14" t="s">
        <v>10</v>
      </c>
      <c r="B42" s="23"/>
      <c r="C42" s="22"/>
      <c r="D42" s="15">
        <f>SUM(D5,D15,D20,D25,D29,D33,D39)</f>
        <v>163455015</v>
      </c>
      <c r="E42" s="15">
        <f t="shared" ref="E42:M42" si="12">SUM(E5,E15,E20,E25,E29,E33,E39)</f>
        <v>41579259</v>
      </c>
      <c r="F42" s="15">
        <f t="shared" si="12"/>
        <v>93967622</v>
      </c>
      <c r="G42" s="15">
        <f t="shared" si="12"/>
        <v>10097188</v>
      </c>
      <c r="H42" s="15">
        <f t="shared" si="12"/>
        <v>0</v>
      </c>
      <c r="I42" s="15">
        <f t="shared" si="12"/>
        <v>137473969</v>
      </c>
      <c r="J42" s="15">
        <f t="shared" si="12"/>
        <v>36546760</v>
      </c>
      <c r="K42" s="15">
        <f t="shared" si="12"/>
        <v>30853393</v>
      </c>
      <c r="L42" s="15">
        <f t="shared" si="12"/>
        <v>0</v>
      </c>
      <c r="M42" s="15">
        <f t="shared" si="12"/>
        <v>23889776</v>
      </c>
      <c r="N42" s="15">
        <f t="shared" si="10"/>
        <v>537862982</v>
      </c>
      <c r="O42" s="37">
        <f t="shared" si="1"/>
        <v>3072.3966914767825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91</v>
      </c>
      <c r="M44" s="163"/>
      <c r="N44" s="163"/>
      <c r="O44" s="41">
        <v>175063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63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50160380</v>
      </c>
      <c r="E5" s="26">
        <f t="shared" ref="E5:M5" si="0">SUM(E6:E14)</f>
        <v>1009965</v>
      </c>
      <c r="F5" s="26">
        <f t="shared" si="0"/>
        <v>21009372</v>
      </c>
      <c r="G5" s="26">
        <f t="shared" si="0"/>
        <v>154859</v>
      </c>
      <c r="H5" s="26">
        <f t="shared" si="0"/>
        <v>0</v>
      </c>
      <c r="I5" s="26">
        <f t="shared" si="0"/>
        <v>43517254</v>
      </c>
      <c r="J5" s="26">
        <f t="shared" si="0"/>
        <v>25820879</v>
      </c>
      <c r="K5" s="26">
        <f t="shared" si="0"/>
        <v>28970100</v>
      </c>
      <c r="L5" s="26">
        <f t="shared" si="0"/>
        <v>0</v>
      </c>
      <c r="M5" s="26">
        <f t="shared" si="0"/>
        <v>0</v>
      </c>
      <c r="N5" s="27">
        <f>SUM(D5:M5)</f>
        <v>170642809</v>
      </c>
      <c r="O5" s="32">
        <f t="shared" ref="O5:O41" si="1">(N5/O$43)</f>
        <v>1000.9902331147272</v>
      </c>
      <c r="P5" s="6"/>
    </row>
    <row r="6" spans="1:133">
      <c r="A6" s="12"/>
      <c r="B6" s="44">
        <v>511</v>
      </c>
      <c r="C6" s="20" t="s">
        <v>19</v>
      </c>
      <c r="D6" s="46">
        <v>707335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707335</v>
      </c>
      <c r="O6" s="47">
        <f t="shared" si="1"/>
        <v>4.149225101775051</v>
      </c>
      <c r="P6" s="9"/>
    </row>
    <row r="7" spans="1:133">
      <c r="A7" s="12"/>
      <c r="B7" s="44">
        <v>512</v>
      </c>
      <c r="C7" s="20" t="s">
        <v>20</v>
      </c>
      <c r="D7" s="46">
        <v>2023881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2023881</v>
      </c>
      <c r="O7" s="47">
        <f t="shared" si="1"/>
        <v>11.872080199913183</v>
      </c>
      <c r="P7" s="9"/>
    </row>
    <row r="8" spans="1:133">
      <c r="A8" s="12"/>
      <c r="B8" s="44">
        <v>513</v>
      </c>
      <c r="C8" s="20" t="s">
        <v>21</v>
      </c>
      <c r="D8" s="46">
        <v>4992326</v>
      </c>
      <c r="E8" s="46">
        <v>0</v>
      </c>
      <c r="F8" s="46">
        <v>0</v>
      </c>
      <c r="G8" s="46">
        <v>0</v>
      </c>
      <c r="H8" s="46">
        <v>0</v>
      </c>
      <c r="I8" s="46">
        <v>15516068</v>
      </c>
      <c r="J8" s="46">
        <v>4856545</v>
      </c>
      <c r="K8" s="46">
        <v>0</v>
      </c>
      <c r="L8" s="46">
        <v>0</v>
      </c>
      <c r="M8" s="46">
        <v>0</v>
      </c>
      <c r="N8" s="46">
        <f t="shared" si="2"/>
        <v>25364939</v>
      </c>
      <c r="O8" s="47">
        <f t="shared" si="1"/>
        <v>148.79066015932048</v>
      </c>
      <c r="P8" s="9"/>
    </row>
    <row r="9" spans="1:133">
      <c r="A9" s="12"/>
      <c r="B9" s="44">
        <v>514</v>
      </c>
      <c r="C9" s="20" t="s">
        <v>22</v>
      </c>
      <c r="D9" s="46">
        <v>1199812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1199812</v>
      </c>
      <c r="O9" s="47">
        <f t="shared" si="1"/>
        <v>7.0380937855626078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943359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943359</v>
      </c>
      <c r="O10" s="47">
        <f t="shared" si="1"/>
        <v>5.5337412156692514</v>
      </c>
      <c r="P10" s="9"/>
    </row>
    <row r="11" spans="1:133">
      <c r="A11" s="12"/>
      <c r="B11" s="44">
        <v>516</v>
      </c>
      <c r="C11" s="20" t="s">
        <v>24</v>
      </c>
      <c r="D11" s="46">
        <v>5727001</v>
      </c>
      <c r="E11" s="46">
        <v>0</v>
      </c>
      <c r="F11" s="46">
        <v>0</v>
      </c>
      <c r="G11" s="46">
        <v>32519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5759520</v>
      </c>
      <c r="O11" s="47">
        <f t="shared" si="1"/>
        <v>33.78532796790126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21009372</v>
      </c>
      <c r="G12" s="46">
        <v>0</v>
      </c>
      <c r="H12" s="46">
        <v>0</v>
      </c>
      <c r="I12" s="46">
        <v>19101936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40111308</v>
      </c>
      <c r="O12" s="47">
        <f t="shared" si="1"/>
        <v>235.29281884627568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28970100</v>
      </c>
      <c r="L13" s="46">
        <v>0</v>
      </c>
      <c r="M13" s="46">
        <v>0</v>
      </c>
      <c r="N13" s="46">
        <f t="shared" si="2"/>
        <v>28970100</v>
      </c>
      <c r="O13" s="47">
        <f t="shared" si="1"/>
        <v>169.9385243497542</v>
      </c>
      <c r="P13" s="9"/>
    </row>
    <row r="14" spans="1:133">
      <c r="A14" s="12"/>
      <c r="B14" s="44">
        <v>519</v>
      </c>
      <c r="C14" s="20" t="s">
        <v>73</v>
      </c>
      <c r="D14" s="46">
        <v>35510025</v>
      </c>
      <c r="E14" s="46">
        <v>66606</v>
      </c>
      <c r="F14" s="46">
        <v>0</v>
      </c>
      <c r="G14" s="46">
        <v>122340</v>
      </c>
      <c r="H14" s="46">
        <v>0</v>
      </c>
      <c r="I14" s="46">
        <v>8899250</v>
      </c>
      <c r="J14" s="46">
        <v>20964334</v>
      </c>
      <c r="K14" s="46">
        <v>0</v>
      </c>
      <c r="L14" s="46">
        <v>0</v>
      </c>
      <c r="M14" s="46">
        <v>0</v>
      </c>
      <c r="N14" s="46">
        <f t="shared" si="2"/>
        <v>65562555</v>
      </c>
      <c r="O14" s="47">
        <f t="shared" si="1"/>
        <v>384.58976148855544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65168844</v>
      </c>
      <c r="E15" s="31">
        <f t="shared" si="3"/>
        <v>4273107</v>
      </c>
      <c r="F15" s="31">
        <f t="shared" si="3"/>
        <v>0</v>
      </c>
      <c r="G15" s="31">
        <f t="shared" si="3"/>
        <v>27842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69469793</v>
      </c>
      <c r="O15" s="43">
        <f t="shared" si="1"/>
        <v>407.50960850334951</v>
      </c>
      <c r="P15" s="10"/>
    </row>
    <row r="16" spans="1:133">
      <c r="A16" s="12"/>
      <c r="B16" s="44">
        <v>521</v>
      </c>
      <c r="C16" s="20" t="s">
        <v>29</v>
      </c>
      <c r="D16" s="46">
        <v>34575426</v>
      </c>
      <c r="E16" s="46">
        <v>416184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34991610</v>
      </c>
      <c r="O16" s="47">
        <f t="shared" si="1"/>
        <v>205.2606849138285</v>
      </c>
      <c r="P16" s="9"/>
    </row>
    <row r="17" spans="1:16">
      <c r="A17" s="12"/>
      <c r="B17" s="44">
        <v>522</v>
      </c>
      <c r="C17" s="20" t="s">
        <v>30</v>
      </c>
      <c r="D17" s="46">
        <v>26625966</v>
      </c>
      <c r="E17" s="46">
        <v>451905</v>
      </c>
      <c r="F17" s="46">
        <v>0</v>
      </c>
      <c r="G17" s="46">
        <v>27842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27105713</v>
      </c>
      <c r="O17" s="47">
        <f t="shared" si="1"/>
        <v>159.00203550101483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3405018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3405018</v>
      </c>
      <c r="O18" s="47">
        <f t="shared" si="1"/>
        <v>19.973825920668254</v>
      </c>
      <c r="P18" s="9"/>
    </row>
    <row r="19" spans="1:16">
      <c r="A19" s="12"/>
      <c r="B19" s="44">
        <v>529</v>
      </c>
      <c r="C19" s="20" t="s">
        <v>32</v>
      </c>
      <c r="D19" s="46">
        <v>3967452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3967452</v>
      </c>
      <c r="O19" s="47">
        <f t="shared" si="1"/>
        <v>23.27306216783791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0</v>
      </c>
      <c r="E20" s="31">
        <f t="shared" si="5"/>
        <v>2583766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57141471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59725237</v>
      </c>
      <c r="O20" s="43">
        <f t="shared" si="1"/>
        <v>350.34807067353381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7081032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7081032</v>
      </c>
      <c r="O21" s="47">
        <f t="shared" si="1"/>
        <v>41.537313607940213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12380858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12380858</v>
      </c>
      <c r="O22" s="47">
        <f t="shared" si="1"/>
        <v>72.626077876978314</v>
      </c>
      <c r="P22" s="9"/>
    </row>
    <row r="23" spans="1:16">
      <c r="A23" s="12"/>
      <c r="B23" s="44">
        <v>536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38484994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38484994</v>
      </c>
      <c r="O23" s="47">
        <f t="shared" si="1"/>
        <v>225.75286553961308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2583766</v>
      </c>
      <c r="F24" s="46">
        <v>0</v>
      </c>
      <c r="G24" s="46">
        <v>0</v>
      </c>
      <c r="H24" s="46">
        <v>0</v>
      </c>
      <c r="I24" s="46">
        <v>-805413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1778353</v>
      </c>
      <c r="O24" s="47">
        <f t="shared" si="1"/>
        <v>10.431813649002194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9301741</v>
      </c>
      <c r="E25" s="31">
        <f t="shared" si="6"/>
        <v>56364</v>
      </c>
      <c r="F25" s="31">
        <f t="shared" si="6"/>
        <v>0</v>
      </c>
      <c r="G25" s="31">
        <f t="shared" si="6"/>
        <v>11662325</v>
      </c>
      <c r="H25" s="31">
        <f t="shared" si="6"/>
        <v>0</v>
      </c>
      <c r="I25" s="31">
        <f t="shared" si="6"/>
        <v>12431056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33451486</v>
      </c>
      <c r="O25" s="43">
        <f t="shared" si="1"/>
        <v>196.2263219024602</v>
      </c>
      <c r="P25" s="10"/>
    </row>
    <row r="26" spans="1:16">
      <c r="A26" s="12"/>
      <c r="B26" s="44">
        <v>541</v>
      </c>
      <c r="C26" s="20" t="s">
        <v>75</v>
      </c>
      <c r="D26" s="46">
        <v>9301741</v>
      </c>
      <c r="E26" s="46">
        <v>30436</v>
      </c>
      <c r="F26" s="46">
        <v>0</v>
      </c>
      <c r="G26" s="46">
        <v>11662325</v>
      </c>
      <c r="H26" s="46">
        <v>0</v>
      </c>
      <c r="I26" s="46">
        <v>3793858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24788360</v>
      </c>
      <c r="O26" s="47">
        <f t="shared" si="1"/>
        <v>145.40844938231049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25928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25928</v>
      </c>
      <c r="O27" s="47">
        <f t="shared" si="1"/>
        <v>0.15209357438671001</v>
      </c>
      <c r="P27" s="9"/>
    </row>
    <row r="28" spans="1:16">
      <c r="A28" s="12"/>
      <c r="B28" s="44">
        <v>549</v>
      </c>
      <c r="C28" s="20" t="s">
        <v>76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8637198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8637198</v>
      </c>
      <c r="O28" s="47">
        <f t="shared" si="1"/>
        <v>50.665778945762987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573414</v>
      </c>
      <c r="E29" s="31">
        <f t="shared" si="8"/>
        <v>1816320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2389734</v>
      </c>
      <c r="O29" s="43">
        <f t="shared" si="1"/>
        <v>14.018172859204336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143111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143111</v>
      </c>
      <c r="O30" s="47">
        <f t="shared" si="1"/>
        <v>0.83948871968745964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1673209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1673209</v>
      </c>
      <c r="O31" s="47">
        <f t="shared" si="1"/>
        <v>9.8150392435210065</v>
      </c>
      <c r="P31" s="9"/>
    </row>
    <row r="32" spans="1:16">
      <c r="A32" s="13"/>
      <c r="B32" s="45">
        <v>559</v>
      </c>
      <c r="C32" s="21" t="s">
        <v>45</v>
      </c>
      <c r="D32" s="46">
        <v>573414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573414</v>
      </c>
      <c r="O32" s="47">
        <f t="shared" si="1"/>
        <v>3.3636448959958702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SUM(D34:D38)</f>
        <v>6689855</v>
      </c>
      <c r="E33" s="31">
        <f t="shared" si="9"/>
        <v>10149282</v>
      </c>
      <c r="F33" s="31">
        <f t="shared" si="9"/>
        <v>0</v>
      </c>
      <c r="G33" s="31">
        <f t="shared" si="9"/>
        <v>384788</v>
      </c>
      <c r="H33" s="31">
        <f t="shared" si="9"/>
        <v>0</v>
      </c>
      <c r="I33" s="31">
        <f t="shared" si="9"/>
        <v>3165856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22981716</v>
      </c>
      <c r="N33" s="31">
        <f t="shared" ref="N33:N41" si="10">SUM(D33:M33)</f>
        <v>43371497</v>
      </c>
      <c r="O33" s="43">
        <f t="shared" si="1"/>
        <v>254.41707826413412</v>
      </c>
      <c r="P33" s="9"/>
    </row>
    <row r="34" spans="1:119">
      <c r="A34" s="12"/>
      <c r="B34" s="44">
        <v>572</v>
      </c>
      <c r="C34" s="20" t="s">
        <v>77</v>
      </c>
      <c r="D34" s="46">
        <v>6689855</v>
      </c>
      <c r="E34" s="46">
        <v>7322534</v>
      </c>
      <c r="F34" s="46">
        <v>0</v>
      </c>
      <c r="G34" s="46">
        <v>384788</v>
      </c>
      <c r="H34" s="46">
        <v>0</v>
      </c>
      <c r="I34" s="46">
        <v>3165856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17563033</v>
      </c>
      <c r="O34" s="47">
        <f t="shared" si="1"/>
        <v>103.02470171404437</v>
      </c>
      <c r="P34" s="9"/>
    </row>
    <row r="35" spans="1:119">
      <c r="A35" s="12"/>
      <c r="B35" s="44">
        <v>574</v>
      </c>
      <c r="C35" s="20" t="s">
        <v>49</v>
      </c>
      <c r="D35" s="46">
        <v>0</v>
      </c>
      <c r="E35" s="46">
        <v>754483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754483</v>
      </c>
      <c r="O35" s="47">
        <f t="shared" si="1"/>
        <v>4.4257951359151546</v>
      </c>
      <c r="P35" s="9"/>
    </row>
    <row r="36" spans="1:119">
      <c r="A36" s="12"/>
      <c r="B36" s="44">
        <v>575</v>
      </c>
      <c r="C36" s="20" t="s">
        <v>78</v>
      </c>
      <c r="D36" s="46">
        <v>0</v>
      </c>
      <c r="E36" s="46">
        <v>660320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660320</v>
      </c>
      <c r="O36" s="47">
        <f t="shared" si="1"/>
        <v>3.8734352452573413</v>
      </c>
      <c r="P36" s="9"/>
    </row>
    <row r="37" spans="1:119">
      <c r="A37" s="12"/>
      <c r="B37" s="44">
        <v>578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22981716</v>
      </c>
      <c r="N37" s="46">
        <f t="shared" si="10"/>
        <v>22981716</v>
      </c>
      <c r="O37" s="47">
        <f t="shared" si="1"/>
        <v>134.81068080763049</v>
      </c>
      <c r="P37" s="9"/>
    </row>
    <row r="38" spans="1:119">
      <c r="A38" s="12"/>
      <c r="B38" s="44">
        <v>579</v>
      </c>
      <c r="C38" s="20" t="s">
        <v>52</v>
      </c>
      <c r="D38" s="46">
        <v>0</v>
      </c>
      <c r="E38" s="46">
        <v>1411945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1411945</v>
      </c>
      <c r="O38" s="47">
        <f t="shared" si="1"/>
        <v>8.2824653612867642</v>
      </c>
      <c r="P38" s="9"/>
    </row>
    <row r="39" spans="1:119" ht="15.75">
      <c r="A39" s="28" t="s">
        <v>79</v>
      </c>
      <c r="B39" s="29"/>
      <c r="C39" s="30"/>
      <c r="D39" s="31">
        <f t="shared" ref="D39:M39" si="11">SUM(D40:D40)</f>
        <v>23892888</v>
      </c>
      <c r="E39" s="31">
        <f t="shared" si="11"/>
        <v>10647807</v>
      </c>
      <c r="F39" s="31">
        <f t="shared" si="11"/>
        <v>5674</v>
      </c>
      <c r="G39" s="31">
        <f t="shared" si="11"/>
        <v>111277</v>
      </c>
      <c r="H39" s="31">
        <f t="shared" si="11"/>
        <v>0</v>
      </c>
      <c r="I39" s="31">
        <f t="shared" si="11"/>
        <v>429706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35087352</v>
      </c>
      <c r="O39" s="43">
        <f t="shared" si="1"/>
        <v>205.8223072140033</v>
      </c>
      <c r="P39" s="9"/>
    </row>
    <row r="40" spans="1:119" ht="15.75" thickBot="1">
      <c r="A40" s="12"/>
      <c r="B40" s="44">
        <v>581</v>
      </c>
      <c r="C40" s="20" t="s">
        <v>80</v>
      </c>
      <c r="D40" s="46">
        <v>23892888</v>
      </c>
      <c r="E40" s="46">
        <v>10647807</v>
      </c>
      <c r="F40" s="46">
        <v>5674</v>
      </c>
      <c r="G40" s="46">
        <v>111277</v>
      </c>
      <c r="H40" s="46">
        <v>0</v>
      </c>
      <c r="I40" s="46">
        <v>429706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35087352</v>
      </c>
      <c r="O40" s="47">
        <f t="shared" si="1"/>
        <v>205.8223072140033</v>
      </c>
      <c r="P40" s="9"/>
    </row>
    <row r="41" spans="1:119" ht="16.5" thickBot="1">
      <c r="A41" s="14" t="s">
        <v>10</v>
      </c>
      <c r="B41" s="23"/>
      <c r="C41" s="22"/>
      <c r="D41" s="15">
        <f>SUM(D5,D15,D20,D25,D29,D33,D39)</f>
        <v>155787122</v>
      </c>
      <c r="E41" s="15">
        <f t="shared" ref="E41:M41" si="12">SUM(E5,E15,E20,E25,E29,E33,E39)</f>
        <v>30536611</v>
      </c>
      <c r="F41" s="15">
        <f t="shared" si="12"/>
        <v>21015046</v>
      </c>
      <c r="G41" s="15">
        <f t="shared" si="12"/>
        <v>12341091</v>
      </c>
      <c r="H41" s="15">
        <f t="shared" si="12"/>
        <v>0</v>
      </c>
      <c r="I41" s="15">
        <f t="shared" si="12"/>
        <v>116685343</v>
      </c>
      <c r="J41" s="15">
        <f t="shared" si="12"/>
        <v>25820879</v>
      </c>
      <c r="K41" s="15">
        <f t="shared" si="12"/>
        <v>28970100</v>
      </c>
      <c r="L41" s="15">
        <f t="shared" si="12"/>
        <v>0</v>
      </c>
      <c r="M41" s="15">
        <f t="shared" si="12"/>
        <v>22981716</v>
      </c>
      <c r="N41" s="15">
        <f t="shared" si="10"/>
        <v>414137908</v>
      </c>
      <c r="O41" s="37">
        <f t="shared" si="1"/>
        <v>2429.3317925314122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88</v>
      </c>
      <c r="M43" s="163"/>
      <c r="N43" s="163"/>
      <c r="O43" s="41">
        <v>170474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45784938</v>
      </c>
      <c r="E5" s="26">
        <f t="shared" ref="E5:M5" si="0">SUM(E6:E14)</f>
        <v>1225515</v>
      </c>
      <c r="F5" s="26">
        <f t="shared" si="0"/>
        <v>79805389</v>
      </c>
      <c r="G5" s="26">
        <f t="shared" si="0"/>
        <v>309263</v>
      </c>
      <c r="H5" s="26">
        <f t="shared" si="0"/>
        <v>0</v>
      </c>
      <c r="I5" s="26">
        <f t="shared" si="0"/>
        <v>45039429</v>
      </c>
      <c r="J5" s="26">
        <f t="shared" si="0"/>
        <v>13831426</v>
      </c>
      <c r="K5" s="26">
        <f t="shared" si="0"/>
        <v>26744051</v>
      </c>
      <c r="L5" s="26">
        <f t="shared" si="0"/>
        <v>0</v>
      </c>
      <c r="M5" s="26">
        <f t="shared" si="0"/>
        <v>0</v>
      </c>
      <c r="N5" s="27">
        <f>SUM(D5:M5)</f>
        <v>212740011</v>
      </c>
      <c r="O5" s="32">
        <f t="shared" ref="O5:O41" si="1">(N5/O$43)</f>
        <v>1277.6563948879334</v>
      </c>
      <c r="P5" s="6"/>
    </row>
    <row r="6" spans="1:133">
      <c r="A6" s="12"/>
      <c r="B6" s="44">
        <v>511</v>
      </c>
      <c r="C6" s="20" t="s">
        <v>19</v>
      </c>
      <c r="D6" s="46">
        <v>468167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468167</v>
      </c>
      <c r="O6" s="47">
        <f t="shared" si="1"/>
        <v>2.8116787181396692</v>
      </c>
      <c r="P6" s="9"/>
    </row>
    <row r="7" spans="1:133">
      <c r="A7" s="12"/>
      <c r="B7" s="44">
        <v>512</v>
      </c>
      <c r="C7" s="20" t="s">
        <v>20</v>
      </c>
      <c r="D7" s="46">
        <v>1838646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1838646</v>
      </c>
      <c r="O7" s="47">
        <f t="shared" si="1"/>
        <v>11.042388353712735</v>
      </c>
      <c r="P7" s="9"/>
    </row>
    <row r="8" spans="1:133">
      <c r="A8" s="12"/>
      <c r="B8" s="44">
        <v>513</v>
      </c>
      <c r="C8" s="20" t="s">
        <v>21</v>
      </c>
      <c r="D8" s="46">
        <v>4351870</v>
      </c>
      <c r="E8" s="46">
        <v>0</v>
      </c>
      <c r="F8" s="46">
        <v>0</v>
      </c>
      <c r="G8" s="46">
        <v>0</v>
      </c>
      <c r="H8" s="46">
        <v>0</v>
      </c>
      <c r="I8" s="46">
        <v>15417327</v>
      </c>
      <c r="J8" s="46">
        <v>5898006</v>
      </c>
      <c r="K8" s="46">
        <v>0</v>
      </c>
      <c r="L8" s="46">
        <v>0</v>
      </c>
      <c r="M8" s="46">
        <v>0</v>
      </c>
      <c r="N8" s="46">
        <f t="shared" si="2"/>
        <v>25667203</v>
      </c>
      <c r="O8" s="47">
        <f t="shared" si="1"/>
        <v>154.14996877026928</v>
      </c>
      <c r="P8" s="9"/>
    </row>
    <row r="9" spans="1:133">
      <c r="A9" s="12"/>
      <c r="B9" s="44">
        <v>514</v>
      </c>
      <c r="C9" s="20" t="s">
        <v>22</v>
      </c>
      <c r="D9" s="46">
        <v>991399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991399</v>
      </c>
      <c r="O9" s="47">
        <f t="shared" si="1"/>
        <v>5.9540622672784487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1178143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1178143</v>
      </c>
      <c r="O10" s="47">
        <f t="shared" si="1"/>
        <v>7.0755939654551137</v>
      </c>
      <c r="P10" s="9"/>
    </row>
    <row r="11" spans="1:133">
      <c r="A11" s="12"/>
      <c r="B11" s="44">
        <v>516</v>
      </c>
      <c r="C11" s="20" t="s">
        <v>24</v>
      </c>
      <c r="D11" s="46">
        <v>5293036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5293036</v>
      </c>
      <c r="O11" s="47">
        <f t="shared" si="1"/>
        <v>31.788478631657338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79805389</v>
      </c>
      <c r="G12" s="46">
        <v>0</v>
      </c>
      <c r="H12" s="46">
        <v>0</v>
      </c>
      <c r="I12" s="46">
        <v>22280805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102086194</v>
      </c>
      <c r="O12" s="47">
        <f t="shared" si="1"/>
        <v>613.10083599586801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26744051</v>
      </c>
      <c r="L13" s="46">
        <v>0</v>
      </c>
      <c r="M13" s="46">
        <v>0</v>
      </c>
      <c r="N13" s="46">
        <f t="shared" si="2"/>
        <v>26744051</v>
      </c>
      <c r="O13" s="47">
        <f t="shared" si="1"/>
        <v>160.61721358733513</v>
      </c>
      <c r="P13" s="9"/>
    </row>
    <row r="14" spans="1:133">
      <c r="A14" s="12"/>
      <c r="B14" s="44">
        <v>519</v>
      </c>
      <c r="C14" s="20" t="s">
        <v>73</v>
      </c>
      <c r="D14" s="46">
        <v>32841820</v>
      </c>
      <c r="E14" s="46">
        <v>47372</v>
      </c>
      <c r="F14" s="46">
        <v>0</v>
      </c>
      <c r="G14" s="46">
        <v>309263</v>
      </c>
      <c r="H14" s="46">
        <v>0</v>
      </c>
      <c r="I14" s="46">
        <v>7341297</v>
      </c>
      <c r="J14" s="46">
        <v>7933420</v>
      </c>
      <c r="K14" s="46">
        <v>0</v>
      </c>
      <c r="L14" s="46">
        <v>0</v>
      </c>
      <c r="M14" s="46">
        <v>0</v>
      </c>
      <c r="N14" s="46">
        <f t="shared" si="2"/>
        <v>48473172</v>
      </c>
      <c r="O14" s="47">
        <f t="shared" si="1"/>
        <v>291.11617459821753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SUM(D16:D19)</f>
        <v>61551287</v>
      </c>
      <c r="E15" s="31">
        <f t="shared" si="3"/>
        <v>3872032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65423319</v>
      </c>
      <c r="O15" s="43">
        <f t="shared" si="1"/>
        <v>392.91396809762892</v>
      </c>
      <c r="P15" s="10"/>
    </row>
    <row r="16" spans="1:133">
      <c r="A16" s="12"/>
      <c r="B16" s="44">
        <v>521</v>
      </c>
      <c r="C16" s="20" t="s">
        <v>29</v>
      </c>
      <c r="D16" s="46">
        <v>31997655</v>
      </c>
      <c r="E16" s="46">
        <v>252291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32249946</v>
      </c>
      <c r="O16" s="47">
        <f t="shared" si="1"/>
        <v>193.68406322819325</v>
      </c>
      <c r="P16" s="9"/>
    </row>
    <row r="17" spans="1:16">
      <c r="A17" s="12"/>
      <c r="B17" s="44">
        <v>522</v>
      </c>
      <c r="C17" s="20" t="s">
        <v>30</v>
      </c>
      <c r="D17" s="46">
        <v>25923201</v>
      </c>
      <c r="E17" s="46">
        <v>689789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26612990</v>
      </c>
      <c r="O17" s="47">
        <f t="shared" si="1"/>
        <v>159.83009825353736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2929952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2929952</v>
      </c>
      <c r="O18" s="47">
        <f t="shared" si="1"/>
        <v>17.596463833569558</v>
      </c>
      <c r="P18" s="9"/>
    </row>
    <row r="19" spans="1:16">
      <c r="A19" s="12"/>
      <c r="B19" s="44">
        <v>529</v>
      </c>
      <c r="C19" s="20" t="s">
        <v>32</v>
      </c>
      <c r="D19" s="46">
        <v>3630431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3630431</v>
      </c>
      <c r="O19" s="47">
        <f t="shared" si="1"/>
        <v>21.803342782328777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SUM(D21:D24)</f>
        <v>0</v>
      </c>
      <c r="E20" s="31">
        <f t="shared" si="5"/>
        <v>3021030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57007111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60028141</v>
      </c>
      <c r="O20" s="43">
        <f t="shared" si="1"/>
        <v>360.5120534749081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7207357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7207357</v>
      </c>
      <c r="O21" s="47">
        <f t="shared" si="1"/>
        <v>43.285349652869535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12845727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12845727</v>
      </c>
      <c r="O22" s="47">
        <f t="shared" si="1"/>
        <v>77.147806711989816</v>
      </c>
      <c r="P22" s="9"/>
    </row>
    <row r="23" spans="1:16">
      <c r="A23" s="12"/>
      <c r="B23" s="44">
        <v>536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36476464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36476464</v>
      </c>
      <c r="O23" s="47">
        <f t="shared" si="1"/>
        <v>219.06733610397097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3021030</v>
      </c>
      <c r="F24" s="46">
        <v>0</v>
      </c>
      <c r="G24" s="46">
        <v>0</v>
      </c>
      <c r="H24" s="46">
        <v>0</v>
      </c>
      <c r="I24" s="46">
        <v>477563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3498593</v>
      </c>
      <c r="O24" s="47">
        <f t="shared" si="1"/>
        <v>21.011561006077788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SUM(D26:D28)</f>
        <v>8868461</v>
      </c>
      <c r="E25" s="31">
        <f t="shared" si="6"/>
        <v>51072</v>
      </c>
      <c r="F25" s="31">
        <f t="shared" si="6"/>
        <v>0</v>
      </c>
      <c r="G25" s="31">
        <f t="shared" si="6"/>
        <v>3370433</v>
      </c>
      <c r="H25" s="31">
        <f t="shared" si="6"/>
        <v>0</v>
      </c>
      <c r="I25" s="31">
        <f t="shared" si="6"/>
        <v>12518983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24808949</v>
      </c>
      <c r="O25" s="43">
        <f t="shared" si="1"/>
        <v>148.99553775193985</v>
      </c>
      <c r="P25" s="10"/>
    </row>
    <row r="26" spans="1:16">
      <c r="A26" s="12"/>
      <c r="B26" s="44">
        <v>541</v>
      </c>
      <c r="C26" s="20" t="s">
        <v>75</v>
      </c>
      <c r="D26" s="46">
        <v>8868461</v>
      </c>
      <c r="E26" s="46">
        <v>15709</v>
      </c>
      <c r="F26" s="46">
        <v>0</v>
      </c>
      <c r="G26" s="46">
        <v>3370433</v>
      </c>
      <c r="H26" s="46">
        <v>0</v>
      </c>
      <c r="I26" s="46">
        <v>4052497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16307100</v>
      </c>
      <c r="O26" s="47">
        <f t="shared" si="1"/>
        <v>97.935834914838921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35363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35363</v>
      </c>
      <c r="O27" s="47">
        <f t="shared" si="1"/>
        <v>0.21238018593701202</v>
      </c>
      <c r="P27" s="9"/>
    </row>
    <row r="28" spans="1:16">
      <c r="A28" s="12"/>
      <c r="B28" s="44">
        <v>549</v>
      </c>
      <c r="C28" s="20" t="s">
        <v>76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8466486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8466486</v>
      </c>
      <c r="O28" s="47">
        <f t="shared" si="1"/>
        <v>50.847322651163907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SUM(D30:D32)</f>
        <v>470372</v>
      </c>
      <c r="E29" s="31">
        <f t="shared" si="8"/>
        <v>1625349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2095721</v>
      </c>
      <c r="O29" s="43">
        <f t="shared" si="1"/>
        <v>12.586308165373435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473082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473082</v>
      </c>
      <c r="O30" s="47">
        <f t="shared" si="1"/>
        <v>2.8411968193720423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1152267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1152267</v>
      </c>
      <c r="O31" s="47">
        <f t="shared" si="1"/>
        <v>6.9201900208998968</v>
      </c>
      <c r="P31" s="9"/>
    </row>
    <row r="32" spans="1:16">
      <c r="A32" s="13"/>
      <c r="B32" s="45">
        <v>559</v>
      </c>
      <c r="C32" s="21" t="s">
        <v>45</v>
      </c>
      <c r="D32" s="46">
        <v>470372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470372</v>
      </c>
      <c r="O32" s="47">
        <f t="shared" si="1"/>
        <v>2.8249213251014966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SUM(D34:D38)</f>
        <v>5718746</v>
      </c>
      <c r="E33" s="31">
        <f t="shared" si="9"/>
        <v>9091195</v>
      </c>
      <c r="F33" s="31">
        <f t="shared" si="9"/>
        <v>0</v>
      </c>
      <c r="G33" s="31">
        <f t="shared" si="9"/>
        <v>166032</v>
      </c>
      <c r="H33" s="31">
        <f t="shared" si="9"/>
        <v>0</v>
      </c>
      <c r="I33" s="31">
        <f t="shared" si="9"/>
        <v>2782042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22943925</v>
      </c>
      <c r="N33" s="31">
        <f t="shared" ref="N33:N41" si="10">SUM(D33:M33)</f>
        <v>40701940</v>
      </c>
      <c r="O33" s="43">
        <f t="shared" si="1"/>
        <v>244.44435102217309</v>
      </c>
      <c r="P33" s="9"/>
    </row>
    <row r="34" spans="1:119">
      <c r="A34" s="12"/>
      <c r="B34" s="44">
        <v>572</v>
      </c>
      <c r="C34" s="20" t="s">
        <v>77</v>
      </c>
      <c r="D34" s="46">
        <v>5718746</v>
      </c>
      <c r="E34" s="46">
        <v>6447752</v>
      </c>
      <c r="F34" s="46">
        <v>0</v>
      </c>
      <c r="G34" s="46">
        <v>166032</v>
      </c>
      <c r="H34" s="46">
        <v>0</v>
      </c>
      <c r="I34" s="46">
        <v>2782042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15114572</v>
      </c>
      <c r="O34" s="47">
        <f t="shared" si="1"/>
        <v>90.773848703966181</v>
      </c>
      <c r="P34" s="9"/>
    </row>
    <row r="35" spans="1:119">
      <c r="A35" s="12"/>
      <c r="B35" s="44">
        <v>574</v>
      </c>
      <c r="C35" s="20" t="s">
        <v>49</v>
      </c>
      <c r="D35" s="46">
        <v>0</v>
      </c>
      <c r="E35" s="46">
        <v>706993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706993</v>
      </c>
      <c r="O35" s="47">
        <f t="shared" si="1"/>
        <v>4.246000192182958</v>
      </c>
      <c r="P35" s="9"/>
    </row>
    <row r="36" spans="1:119">
      <c r="A36" s="12"/>
      <c r="B36" s="44">
        <v>575</v>
      </c>
      <c r="C36" s="20" t="s">
        <v>78</v>
      </c>
      <c r="D36" s="46">
        <v>0</v>
      </c>
      <c r="E36" s="46">
        <v>649892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649892</v>
      </c>
      <c r="O36" s="47">
        <f t="shared" si="1"/>
        <v>3.9030677204698874</v>
      </c>
      <c r="P36" s="9"/>
    </row>
    <row r="37" spans="1:119">
      <c r="A37" s="12"/>
      <c r="B37" s="44">
        <v>578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22943925</v>
      </c>
      <c r="N37" s="46">
        <f t="shared" si="10"/>
        <v>22943925</v>
      </c>
      <c r="O37" s="47">
        <f t="shared" si="1"/>
        <v>137.7947305835155</v>
      </c>
      <c r="P37" s="9"/>
    </row>
    <row r="38" spans="1:119">
      <c r="A38" s="12"/>
      <c r="B38" s="44">
        <v>579</v>
      </c>
      <c r="C38" s="20" t="s">
        <v>52</v>
      </c>
      <c r="D38" s="46">
        <v>0</v>
      </c>
      <c r="E38" s="46">
        <v>1286558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1286558</v>
      </c>
      <c r="O38" s="47">
        <f t="shared" si="1"/>
        <v>7.7267038220385809</v>
      </c>
      <c r="P38" s="9"/>
    </row>
    <row r="39" spans="1:119" ht="15.75">
      <c r="A39" s="28" t="s">
        <v>79</v>
      </c>
      <c r="B39" s="29"/>
      <c r="C39" s="30"/>
      <c r="D39" s="31">
        <f t="shared" ref="D39:M39" si="11">SUM(D40:D40)</f>
        <v>17601574</v>
      </c>
      <c r="E39" s="31">
        <f t="shared" si="11"/>
        <v>12829580</v>
      </c>
      <c r="F39" s="31">
        <f t="shared" si="11"/>
        <v>0</v>
      </c>
      <c r="G39" s="31">
        <f t="shared" si="11"/>
        <v>1292098</v>
      </c>
      <c r="H39" s="31">
        <f t="shared" si="11"/>
        <v>0</v>
      </c>
      <c r="I39" s="31">
        <f t="shared" si="11"/>
        <v>3828502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35551754</v>
      </c>
      <c r="O39" s="43">
        <f t="shared" si="1"/>
        <v>213.51378912724914</v>
      </c>
      <c r="P39" s="9"/>
    </row>
    <row r="40" spans="1:119" ht="15.75" thickBot="1">
      <c r="A40" s="12"/>
      <c r="B40" s="44">
        <v>581</v>
      </c>
      <c r="C40" s="20" t="s">
        <v>80</v>
      </c>
      <c r="D40" s="46">
        <v>17601574</v>
      </c>
      <c r="E40" s="46">
        <v>12829580</v>
      </c>
      <c r="F40" s="46">
        <v>0</v>
      </c>
      <c r="G40" s="46">
        <v>1292098</v>
      </c>
      <c r="H40" s="46">
        <v>0</v>
      </c>
      <c r="I40" s="46">
        <v>3828502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35551754</v>
      </c>
      <c r="O40" s="47">
        <f t="shared" si="1"/>
        <v>213.51378912724914</v>
      </c>
      <c r="P40" s="9"/>
    </row>
    <row r="41" spans="1:119" ht="16.5" thickBot="1">
      <c r="A41" s="14" t="s">
        <v>10</v>
      </c>
      <c r="B41" s="23"/>
      <c r="C41" s="22"/>
      <c r="D41" s="15">
        <f>SUM(D5,D15,D20,D25,D29,D33,D39)</f>
        <v>139995378</v>
      </c>
      <c r="E41" s="15">
        <f t="shared" ref="E41:M41" si="12">SUM(E5,E15,E20,E25,E29,E33,E39)</f>
        <v>31715773</v>
      </c>
      <c r="F41" s="15">
        <f t="shared" si="12"/>
        <v>79805389</v>
      </c>
      <c r="G41" s="15">
        <f t="shared" si="12"/>
        <v>5137826</v>
      </c>
      <c r="H41" s="15">
        <f t="shared" si="12"/>
        <v>0</v>
      </c>
      <c r="I41" s="15">
        <f t="shared" si="12"/>
        <v>121176067</v>
      </c>
      <c r="J41" s="15">
        <f t="shared" si="12"/>
        <v>13831426</v>
      </c>
      <c r="K41" s="15">
        <f t="shared" si="12"/>
        <v>26744051</v>
      </c>
      <c r="L41" s="15">
        <f t="shared" si="12"/>
        <v>0</v>
      </c>
      <c r="M41" s="15">
        <f t="shared" si="12"/>
        <v>22943925</v>
      </c>
      <c r="N41" s="15">
        <f t="shared" si="10"/>
        <v>441349835</v>
      </c>
      <c r="O41" s="37">
        <f t="shared" si="1"/>
        <v>2650.6224025272058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83</v>
      </c>
      <c r="M43" s="163"/>
      <c r="N43" s="163"/>
      <c r="O43" s="41">
        <v>166508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2024-10-18T18:17:31Z</cp:lastPrinted>
  <dcterms:created xsi:type="dcterms:W3CDTF">2000-08-31T21:26:31Z</dcterms:created>
  <dcterms:modified xsi:type="dcterms:W3CDTF">2024-10-18T18:17:35Z</dcterms:modified>
</cp:coreProperties>
</file>