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'2008'!$A$1:$O$49</definedName>
    <definedName name="_xlnm.Print_Area" localSheetId="14">'2009'!$A$1:$O$56</definedName>
    <definedName name="_xlnm.Print_Area" localSheetId="13">'2010'!$A$1:$O$49</definedName>
    <definedName name="_xlnm.Print_Area" localSheetId="12">'2011'!$A$1:$O$50</definedName>
    <definedName name="_xlnm.Print_Area" localSheetId="11">'2012'!$A$1:$O$45</definedName>
    <definedName name="_xlnm.Print_Area" localSheetId="10">'2013'!$A$1:$O$49</definedName>
    <definedName name="_xlnm.Print_Area" localSheetId="9">'2014'!$A$1:$O$50</definedName>
    <definedName name="_xlnm.Print_Area" localSheetId="8">'2015'!$A$1:$O$59</definedName>
    <definedName name="_xlnm.Print_Area" localSheetId="7">'2016'!$A$1:$O$61</definedName>
    <definedName name="_xlnm.Print_Area" localSheetId="6">'2017'!$A$1:$O$63</definedName>
    <definedName name="_xlnm.Print_Area" localSheetId="5">'2018'!$A$1:$O$56</definedName>
    <definedName name="_xlnm.Print_Area" localSheetId="4">'2019'!$A$1:$O$58</definedName>
    <definedName name="_xlnm.Print_Area" localSheetId="3">'2020'!$A$1:$O$62</definedName>
    <definedName name="_xlnm.Print_Area" localSheetId="2">'2021'!$A$1:$P$55</definedName>
    <definedName name="_xlnm.Print_Area" localSheetId="1">'2022'!$A$1:$P$61</definedName>
    <definedName name="_xlnm.Print_Area" localSheetId="0">'2023'!$A$1:$P$55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0" i="48" l="1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8" i="48" l="1"/>
  <c r="P48" i="48" s="1"/>
  <c r="O43" i="48"/>
  <c r="P43" i="48" s="1"/>
  <c r="O38" i="48"/>
  <c r="P38" i="48" s="1"/>
  <c r="O32" i="48"/>
  <c r="P32" i="48" s="1"/>
  <c r="O25" i="48"/>
  <c r="P25" i="48" s="1"/>
  <c r="N51" i="48"/>
  <c r="J51" i="48"/>
  <c r="L51" i="48"/>
  <c r="K51" i="48"/>
  <c r="O13" i="48"/>
  <c r="P13" i="48" s="1"/>
  <c r="D51" i="48"/>
  <c r="E51" i="48"/>
  <c r="F51" i="48"/>
  <c r="G51" i="48"/>
  <c r="I51" i="48"/>
  <c r="H51" i="48"/>
  <c r="M51" i="48"/>
  <c r="O5" i="48"/>
  <c r="P5" i="48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1" i="48" l="1"/>
  <c r="P51" i="48" s="1"/>
  <c r="O53" i="47"/>
  <c r="P53" i="47" s="1"/>
  <c r="O48" i="47"/>
  <c r="P48" i="47" s="1"/>
  <c r="O43" i="47"/>
  <c r="P43" i="47" s="1"/>
  <c r="N57" i="47"/>
  <c r="O37" i="47"/>
  <c r="P37" i="47" s="1"/>
  <c r="O27" i="47"/>
  <c r="P27" i="47" s="1"/>
  <c r="K57" i="47"/>
  <c r="F57" i="47"/>
  <c r="H57" i="47"/>
  <c r="D57" i="47"/>
  <c r="G57" i="47"/>
  <c r="O13" i="47"/>
  <c r="P13" i="47" s="1"/>
  <c r="M57" i="47"/>
  <c r="L57" i="47"/>
  <c r="E57" i="47"/>
  <c r="J57" i="47"/>
  <c r="I57" i="47"/>
  <c r="O5" i="47"/>
  <c r="P5" i="47" s="1"/>
  <c r="O57" i="47" l="1"/>
  <c r="P57" i="47" s="1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8" i="46" s="1"/>
  <c r="P48" i="46" s="1"/>
  <c r="O47" i="46"/>
  <c r="P47" i="46" s="1"/>
  <c r="O46" i="46"/>
  <c r="P46" i="46" s="1"/>
  <c r="O45" i="46"/>
  <c r="P45" i="46" s="1"/>
  <c r="O44" i="46"/>
  <c r="P44" i="46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O35" i="46"/>
  <c r="P35" i="46"/>
  <c r="O34" i="46"/>
  <c r="P34" i="46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/>
  <c r="O19" i="46"/>
  <c r="P19" i="46"/>
  <c r="O18" i="46"/>
  <c r="P18" i="46" s="1"/>
  <c r="O17" i="46"/>
  <c r="P17" i="46" s="1"/>
  <c r="O16" i="46"/>
  <c r="P16" i="46" s="1"/>
  <c r="O15" i="46"/>
  <c r="P15" i="46" s="1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L51" i="46" s="1"/>
  <c r="K5" i="46"/>
  <c r="J5" i="46"/>
  <c r="I5" i="46"/>
  <c r="H5" i="46"/>
  <c r="G5" i="46"/>
  <c r="F5" i="46"/>
  <c r="E5" i="46"/>
  <c r="D5" i="46"/>
  <c r="N57" i="45"/>
  <c r="O57" i="45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N44" i="45" s="1"/>
  <c r="O44" i="45" s="1"/>
  <c r="D44" i="45"/>
  <c r="N43" i="45"/>
  <c r="O43" i="45" s="1"/>
  <c r="N42" i="45"/>
  <c r="O42" i="45" s="1"/>
  <c r="N41" i="45"/>
  <c r="O41" i="45" s="1"/>
  <c r="N40" i="45"/>
  <c r="O40" i="45"/>
  <c r="N39" i="45"/>
  <c r="O39" i="45"/>
  <c r="N38" i="45"/>
  <c r="O38" i="45"/>
  <c r="N37" i="45"/>
  <c r="O37" i="45" s="1"/>
  <c r="N36" i="45"/>
  <c r="O36" i="45" s="1"/>
  <c r="N35" i="45"/>
  <c r="O35" i="45" s="1"/>
  <c r="M34" i="45"/>
  <c r="L34" i="45"/>
  <c r="K34" i="45"/>
  <c r="J34" i="45"/>
  <c r="I34" i="45"/>
  <c r="I58" i="45" s="1"/>
  <c r="H34" i="45"/>
  <c r="G34" i="45"/>
  <c r="F34" i="45"/>
  <c r="E34" i="45"/>
  <c r="D34" i="45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3" i="44"/>
  <c r="O53" i="44" s="1"/>
  <c r="N52" i="44"/>
  <c r="O52" i="44" s="1"/>
  <c r="M51" i="44"/>
  <c r="L51" i="44"/>
  <c r="K51" i="44"/>
  <c r="J51" i="44"/>
  <c r="I51" i="44"/>
  <c r="H51" i="44"/>
  <c r="H54" i="44" s="1"/>
  <c r="G51" i="44"/>
  <c r="F51" i="44"/>
  <c r="E51" i="44"/>
  <c r="D51" i="44"/>
  <c r="N50" i="44"/>
  <c r="O50" i="44" s="1"/>
  <c r="N49" i="44"/>
  <c r="O49" i="44"/>
  <c r="N48" i="44"/>
  <c r="O48" i="44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 s="1"/>
  <c r="N41" i="44"/>
  <c r="O41" i="44"/>
  <c r="M40" i="44"/>
  <c r="L40" i="44"/>
  <c r="K40" i="44"/>
  <c r="J40" i="44"/>
  <c r="N40" i="44" s="1"/>
  <c r="O40" i="44" s="1"/>
  <c r="I40" i="44"/>
  <c r="H40" i="44"/>
  <c r="G40" i="44"/>
  <c r="F40" i="44"/>
  <c r="E40" i="44"/>
  <c r="D40" i="44"/>
  <c r="N39" i="44"/>
  <c r="O39" i="44" s="1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54" i="44" s="1"/>
  <c r="D5" i="44"/>
  <c r="D54" i="44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N46" i="43"/>
  <c r="O46" i="43" s="1"/>
  <c r="N45" i="43"/>
  <c r="O45" i="43"/>
  <c r="M44" i="43"/>
  <c r="L44" i="43"/>
  <c r="K44" i="43"/>
  <c r="J44" i="43"/>
  <c r="I44" i="43"/>
  <c r="H44" i="43"/>
  <c r="G44" i="43"/>
  <c r="F44" i="43"/>
  <c r="E44" i="43"/>
  <c r="D44" i="43"/>
  <c r="N43" i="43"/>
  <c r="O43" i="43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/>
  <c r="N36" i="43"/>
  <c r="O36" i="43" s="1"/>
  <c r="N35" i="43"/>
  <c r="O35" i="43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F52" i="43" s="1"/>
  <c r="E31" i="43"/>
  <c r="D31" i="43"/>
  <c r="N30" i="43"/>
  <c r="O30" i="43" s="1"/>
  <c r="N29" i="43"/>
  <c r="O29" i="43"/>
  <c r="N28" i="43"/>
  <c r="O28" i="43" s="1"/>
  <c r="N27" i="43"/>
  <c r="O27" i="43"/>
  <c r="N26" i="43"/>
  <c r="O26" i="43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8" i="42"/>
  <c r="O58" i="42"/>
  <c r="N57" i="42"/>
  <c r="O57" i="42"/>
  <c r="N56" i="42"/>
  <c r="O56" i="42"/>
  <c r="M55" i="42"/>
  <c r="L55" i="42"/>
  <c r="K55" i="42"/>
  <c r="J55" i="42"/>
  <c r="I55" i="42"/>
  <c r="H55" i="42"/>
  <c r="G55" i="42"/>
  <c r="F55" i="42"/>
  <c r="E55" i="42"/>
  <c r="D55" i="42"/>
  <c r="N54" i="42"/>
  <c r="O54" i="42"/>
  <c r="N53" i="42"/>
  <c r="O53" i="42" s="1"/>
  <c r="N52" i="42"/>
  <c r="O52" i="42" s="1"/>
  <c r="N51" i="42"/>
  <c r="O51" i="42" s="1"/>
  <c r="N50" i="42"/>
  <c r="O50" i="42"/>
  <c r="M49" i="42"/>
  <c r="L49" i="42"/>
  <c r="K49" i="42"/>
  <c r="K59" i="42" s="1"/>
  <c r="J49" i="42"/>
  <c r="I49" i="42"/>
  <c r="H49" i="42"/>
  <c r="G49" i="42"/>
  <c r="F49" i="42"/>
  <c r="E49" i="42"/>
  <c r="D49" i="42"/>
  <c r="N48" i="42"/>
  <c r="O48" i="42"/>
  <c r="N47" i="42"/>
  <c r="O47" i="42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E59" i="42" s="1"/>
  <c r="N59" i="42" s="1"/>
  <c r="O59" i="42" s="1"/>
  <c r="D44" i="42"/>
  <c r="N44" i="42" s="1"/>
  <c r="O44" i="42" s="1"/>
  <c r="N43" i="42"/>
  <c r="O43" i="42" s="1"/>
  <c r="N42" i="42"/>
  <c r="O42" i="42" s="1"/>
  <c r="N41" i="42"/>
  <c r="O41" i="42" s="1"/>
  <c r="N40" i="42"/>
  <c r="O40" i="42"/>
  <c r="N39" i="42"/>
  <c r="O39" i="42"/>
  <c r="N38" i="42"/>
  <c r="O38" i="42"/>
  <c r="N37" i="42"/>
  <c r="O37" i="42" s="1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32" i="41"/>
  <c r="E32" i="41"/>
  <c r="F32" i="41"/>
  <c r="G32" i="41"/>
  <c r="H32" i="41"/>
  <c r="I32" i="41"/>
  <c r="J32" i="41"/>
  <c r="K32" i="41"/>
  <c r="L32" i="41"/>
  <c r="M32" i="41"/>
  <c r="N56" i="41"/>
  <c r="O56" i="41" s="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N23" i="41" s="1"/>
  <c r="O23" i="41" s="1"/>
  <c r="E23" i="41"/>
  <c r="D23" i="4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N5" i="41" s="1"/>
  <c r="O5" i="41" s="1"/>
  <c r="I5" i="41"/>
  <c r="H5" i="41"/>
  <c r="G5" i="41"/>
  <c r="F5" i="41"/>
  <c r="E5" i="41"/>
  <c r="D5" i="41"/>
  <c r="N54" i="40"/>
  <c r="O54" i="40" s="1"/>
  <c r="N53" i="40"/>
  <c r="O53" i="40"/>
  <c r="N52" i="40"/>
  <c r="O52" i="40"/>
  <c r="M51" i="40"/>
  <c r="L51" i="40"/>
  <c r="K51" i="40"/>
  <c r="J51" i="40"/>
  <c r="I51" i="40"/>
  <c r="H51" i="40"/>
  <c r="G51" i="40"/>
  <c r="F51" i="40"/>
  <c r="E51" i="40"/>
  <c r="D51" i="40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I55" i="40" s="1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M29" i="40"/>
  <c r="M55" i="40" s="1"/>
  <c r="L29" i="40"/>
  <c r="K29" i="40"/>
  <c r="J29" i="40"/>
  <c r="I29" i="40"/>
  <c r="H29" i="40"/>
  <c r="G29" i="40"/>
  <c r="F29" i="40"/>
  <c r="E29" i="40"/>
  <c r="N29" i="40" s="1"/>
  <c r="O29" i="40" s="1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K55" i="40" s="1"/>
  <c r="J23" i="40"/>
  <c r="J55" i="40" s="1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D55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55" i="40" s="1"/>
  <c r="K5" i="40"/>
  <c r="J5" i="40"/>
  <c r="I5" i="40"/>
  <c r="H5" i="40"/>
  <c r="G5" i="40"/>
  <c r="F5" i="40"/>
  <c r="F55" i="40" s="1"/>
  <c r="E5" i="40"/>
  <c r="E55" i="40" s="1"/>
  <c r="D5" i="40"/>
  <c r="N45" i="39"/>
  <c r="O45" i="39" s="1"/>
  <c r="N44" i="39"/>
  <c r="O44" i="39" s="1"/>
  <c r="N43" i="39"/>
  <c r="O43" i="39"/>
  <c r="M42" i="39"/>
  <c r="M46" i="39" s="1"/>
  <c r="L42" i="39"/>
  <c r="N42" i="39" s="1"/>
  <c r="K42" i="39"/>
  <c r="J42" i="39"/>
  <c r="I42" i="39"/>
  <c r="H42" i="39"/>
  <c r="G42" i="39"/>
  <c r="F42" i="39"/>
  <c r="E42" i="39"/>
  <c r="D42" i="39"/>
  <c r="N41" i="39"/>
  <c r="O41" i="39"/>
  <c r="N40" i="39"/>
  <c r="O40" i="39"/>
  <c r="N39" i="39"/>
  <c r="O39" i="39"/>
  <c r="N38" i="39"/>
  <c r="O38" i="39" s="1"/>
  <c r="M37" i="39"/>
  <c r="L37" i="39"/>
  <c r="K37" i="39"/>
  <c r="J37" i="39"/>
  <c r="I37" i="39"/>
  <c r="H37" i="39"/>
  <c r="G37" i="39"/>
  <c r="G46" i="39" s="1"/>
  <c r="F37" i="39"/>
  <c r="F46" i="39" s="1"/>
  <c r="E37" i="39"/>
  <c r="D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N33" i="39" s="1"/>
  <c r="O33" i="39" s="1"/>
  <c r="E33" i="39"/>
  <c r="D33" i="39"/>
  <c r="N32" i="39"/>
  <c r="O32" i="39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/>
  <c r="M25" i="39"/>
  <c r="L25" i="39"/>
  <c r="N25" i="39" s="1"/>
  <c r="O25" i="39" s="1"/>
  <c r="K25" i="39"/>
  <c r="J25" i="39"/>
  <c r="I25" i="39"/>
  <c r="H25" i="39"/>
  <c r="G25" i="39"/>
  <c r="F25" i="39"/>
  <c r="E25" i="39"/>
  <c r="D25" i="39"/>
  <c r="N24" i="39"/>
  <c r="O24" i="39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N13" i="39" s="1"/>
  <c r="E13" i="39"/>
  <c r="D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4" i="38"/>
  <c r="O44" i="38" s="1"/>
  <c r="M43" i="38"/>
  <c r="L43" i="38"/>
  <c r="K43" i="38"/>
  <c r="J43" i="38"/>
  <c r="I43" i="38"/>
  <c r="H43" i="38"/>
  <c r="N43" i="38" s="1"/>
  <c r="O43" i="38" s="1"/>
  <c r="G43" i="38"/>
  <c r="F43" i="38"/>
  <c r="E43" i="38"/>
  <c r="D43" i="38"/>
  <c r="N42" i="38"/>
  <c r="O42" i="38" s="1"/>
  <c r="N41" i="38"/>
  <c r="O41" i="38" s="1"/>
  <c r="N40" i="38"/>
  <c r="O40" i="38"/>
  <c r="N39" i="38"/>
  <c r="O39" i="38" s="1"/>
  <c r="N38" i="38"/>
  <c r="O38" i="38"/>
  <c r="N37" i="38"/>
  <c r="O37" i="38" s="1"/>
  <c r="N36" i="38"/>
  <c r="O36" i="38" s="1"/>
  <c r="M35" i="38"/>
  <c r="L35" i="38"/>
  <c r="K35" i="38"/>
  <c r="J35" i="38"/>
  <c r="I35" i="38"/>
  <c r="I45" i="38" s="1"/>
  <c r="H35" i="38"/>
  <c r="H45" i="38" s="1"/>
  <c r="G35" i="38"/>
  <c r="F35" i="38"/>
  <c r="E35" i="38"/>
  <c r="D35" i="38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/>
  <c r="N29" i="38"/>
  <c r="O29" i="38"/>
  <c r="N28" i="38"/>
  <c r="O28" i="38"/>
  <c r="N27" i="38"/>
  <c r="O27" i="38" s="1"/>
  <c r="N26" i="38"/>
  <c r="O26" i="38" s="1"/>
  <c r="N25" i="38"/>
  <c r="O25" i="38" s="1"/>
  <c r="M24" i="38"/>
  <c r="L24" i="38"/>
  <c r="K24" i="38"/>
  <c r="K45" i="38" s="1"/>
  <c r="J24" i="38"/>
  <c r="J45" i="38" s="1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/>
  <c r="N19" i="38"/>
  <c r="O19" i="38" s="1"/>
  <c r="M18" i="38"/>
  <c r="L18" i="38"/>
  <c r="K18" i="38"/>
  <c r="J18" i="38"/>
  <c r="I18" i="38"/>
  <c r="H18" i="38"/>
  <c r="G18" i="38"/>
  <c r="G45" i="38" s="1"/>
  <c r="F18" i="38"/>
  <c r="F45" i="38" s="1"/>
  <c r="E18" i="38"/>
  <c r="D18" i="38"/>
  <c r="N17" i="38"/>
  <c r="O17" i="38" s="1"/>
  <c r="N16" i="38"/>
  <c r="O16" i="38" s="1"/>
  <c r="N15" i="38"/>
  <c r="O15" i="38" s="1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/>
  <c r="M5" i="38"/>
  <c r="M45" i="38" s="1"/>
  <c r="L5" i="38"/>
  <c r="L45" i="38" s="1"/>
  <c r="K5" i="38"/>
  <c r="J5" i="38"/>
  <c r="I5" i="38"/>
  <c r="H5" i="38"/>
  <c r="G5" i="38"/>
  <c r="F5" i="38"/>
  <c r="E5" i="38"/>
  <c r="D5" i="38"/>
  <c r="N5" i="38"/>
  <c r="O5" i="38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N39" i="37"/>
  <c r="O39" i="37" s="1"/>
  <c r="N38" i="37"/>
  <c r="O38" i="37"/>
  <c r="M37" i="37"/>
  <c r="M45" i="37" s="1"/>
  <c r="L37" i="37"/>
  <c r="N37" i="37" s="1"/>
  <c r="O37" i="37" s="1"/>
  <c r="K37" i="37"/>
  <c r="J37" i="37"/>
  <c r="I37" i="37"/>
  <c r="H37" i="37"/>
  <c r="G37" i="37"/>
  <c r="F37" i="37"/>
  <c r="E37" i="37"/>
  <c r="D37" i="37"/>
  <c r="N36" i="37"/>
  <c r="O36" i="37" s="1"/>
  <c r="N35" i="37"/>
  <c r="O35" i="37"/>
  <c r="N34" i="37"/>
  <c r="O34" i="37" s="1"/>
  <c r="M33" i="37"/>
  <c r="L33" i="37"/>
  <c r="K33" i="37"/>
  <c r="J33" i="37"/>
  <c r="I33" i="37"/>
  <c r="H33" i="37"/>
  <c r="G33" i="37"/>
  <c r="N33" i="37" s="1"/>
  <c r="O33" i="37" s="1"/>
  <c r="F33" i="37"/>
  <c r="E33" i="37"/>
  <c r="D33" i="37"/>
  <c r="N32" i="37"/>
  <c r="O32" i="37" s="1"/>
  <c r="N31" i="37"/>
  <c r="O31" i="37" s="1"/>
  <c r="N30" i="37"/>
  <c r="O30" i="37"/>
  <c r="N29" i="37"/>
  <c r="O29" i="37"/>
  <c r="N28" i="37"/>
  <c r="O28" i="37"/>
  <c r="N27" i="37"/>
  <c r="O27" i="37" s="1"/>
  <c r="N26" i="37"/>
  <c r="O26" i="37" s="1"/>
  <c r="M25" i="37"/>
  <c r="L25" i="37"/>
  <c r="K25" i="37"/>
  <c r="K45" i="37"/>
  <c r="J25" i="37"/>
  <c r="J45" i="37" s="1"/>
  <c r="I25" i="37"/>
  <c r="H25" i="37"/>
  <c r="G25" i="37"/>
  <c r="N25" i="37" s="1"/>
  <c r="O25" i="37" s="1"/>
  <c r="F25" i="37"/>
  <c r="E25" i="37"/>
  <c r="D25" i="37"/>
  <c r="N24" i="37"/>
  <c r="O24" i="37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N19" i="37" s="1"/>
  <c r="O19" i="37" s="1"/>
  <c r="F19" i="37"/>
  <c r="E19" i="37"/>
  <c r="D19" i="37"/>
  <c r="N18" i="37"/>
  <c r="O18" i="37"/>
  <c r="N17" i="37"/>
  <c r="O17" i="37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 s="1"/>
  <c r="N11" i="37"/>
  <c r="O11" i="37"/>
  <c r="N10" i="37"/>
  <c r="O10" i="37"/>
  <c r="N9" i="37"/>
  <c r="O9" i="37"/>
  <c r="N8" i="37"/>
  <c r="O8" i="37"/>
  <c r="N7" i="37"/>
  <c r="O7" i="37" s="1"/>
  <c r="N6" i="37"/>
  <c r="O6" i="37" s="1"/>
  <c r="M5" i="37"/>
  <c r="L5" i="37"/>
  <c r="L45" i="37" s="1"/>
  <c r="K5" i="37"/>
  <c r="J5" i="37"/>
  <c r="I5" i="37"/>
  <c r="I45" i="37" s="1"/>
  <c r="H5" i="37"/>
  <c r="H45" i="37" s="1"/>
  <c r="G5" i="37"/>
  <c r="F5" i="37"/>
  <c r="E5" i="37"/>
  <c r="E45" i="37" s="1"/>
  <c r="D5" i="37"/>
  <c r="D45" i="37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/>
  <c r="N31" i="36"/>
  <c r="O31" i="36" s="1"/>
  <c r="M30" i="36"/>
  <c r="L30" i="36"/>
  <c r="K30" i="36"/>
  <c r="J30" i="36"/>
  <c r="I30" i="36"/>
  <c r="H30" i="36"/>
  <c r="H41" i="36" s="1"/>
  <c r="N30" i="36"/>
  <c r="O30" i="36" s="1"/>
  <c r="G30" i="36"/>
  <c r="F30" i="36"/>
  <c r="E30" i="36"/>
  <c r="D30" i="36"/>
  <c r="N29" i="36"/>
  <c r="O29" i="36" s="1"/>
  <c r="N28" i="36"/>
  <c r="O28" i="36" s="1"/>
  <c r="N27" i="36"/>
  <c r="O27" i="36"/>
  <c r="N26" i="36"/>
  <c r="O26" i="36"/>
  <c r="N25" i="36"/>
  <c r="O25" i="36"/>
  <c r="M24" i="36"/>
  <c r="L24" i="36"/>
  <c r="K24" i="36"/>
  <c r="J24" i="36"/>
  <c r="I24" i="36"/>
  <c r="H24" i="36"/>
  <c r="G24" i="36"/>
  <c r="F24" i="36"/>
  <c r="N24" i="36" s="1"/>
  <c r="O24" i="36" s="1"/>
  <c r="E24" i="36"/>
  <c r="D24" i="36"/>
  <c r="N23" i="36"/>
  <c r="O23" i="36" s="1"/>
  <c r="N22" i="36"/>
  <c r="O22" i="36" s="1"/>
  <c r="N21" i="36"/>
  <c r="O21" i="36" s="1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E41" i="36"/>
  <c r="D18" i="36"/>
  <c r="N18" i="36" s="1"/>
  <c r="N17" i="36"/>
  <c r="O17" i="36"/>
  <c r="N16" i="36"/>
  <c r="O16" i="36" s="1"/>
  <c r="N15" i="36"/>
  <c r="O15" i="36" s="1"/>
  <c r="N14" i="36"/>
  <c r="O14" i="36" s="1"/>
  <c r="N13" i="36"/>
  <c r="O13" i="36"/>
  <c r="M12" i="36"/>
  <c r="M41" i="36" s="1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41" i="36" s="1"/>
  <c r="K5" i="36"/>
  <c r="K41" i="36" s="1"/>
  <c r="J5" i="36"/>
  <c r="I5" i="36"/>
  <c r="I41" i="36" s="1"/>
  <c r="H5" i="36"/>
  <c r="G5" i="36"/>
  <c r="F5" i="36"/>
  <c r="E5" i="36"/>
  <c r="D5" i="36"/>
  <c r="N45" i="35"/>
  <c r="O45" i="35" s="1"/>
  <c r="M44" i="35"/>
  <c r="L44" i="35"/>
  <c r="K44" i="35"/>
  <c r="J44" i="35"/>
  <c r="N44" i="35" s="1"/>
  <c r="O44" i="35" s="1"/>
  <c r="I44" i="35"/>
  <c r="H44" i="35"/>
  <c r="G44" i="35"/>
  <c r="F44" i="35"/>
  <c r="E44" i="35"/>
  <c r="D44" i="35"/>
  <c r="N43" i="35"/>
  <c r="O43" i="35" s="1"/>
  <c r="N42" i="35"/>
  <c r="O42" i="35"/>
  <c r="N41" i="35"/>
  <c r="O41" i="35"/>
  <c r="N40" i="35"/>
  <c r="O40" i="35"/>
  <c r="M39" i="35"/>
  <c r="L39" i="35"/>
  <c r="K39" i="35"/>
  <c r="J39" i="35"/>
  <c r="I39" i="35"/>
  <c r="H39" i="35"/>
  <c r="G39" i="35"/>
  <c r="F39" i="35"/>
  <c r="E39" i="35"/>
  <c r="D39" i="35"/>
  <c r="N38" i="35"/>
  <c r="O38" i="35"/>
  <c r="N37" i="35"/>
  <c r="O37" i="35" s="1"/>
  <c r="N36" i="35"/>
  <c r="O36" i="35" s="1"/>
  <c r="M35" i="35"/>
  <c r="L35" i="35"/>
  <c r="K35" i="35"/>
  <c r="J35" i="35"/>
  <c r="I35" i="35"/>
  <c r="I46" i="35" s="1"/>
  <c r="H35" i="35"/>
  <c r="H46" i="35" s="1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L5" i="35"/>
  <c r="L46" i="35" s="1"/>
  <c r="K5" i="35"/>
  <c r="J5" i="35"/>
  <c r="I5" i="35"/>
  <c r="H5" i="35"/>
  <c r="G5" i="35"/>
  <c r="F5" i="35"/>
  <c r="E5" i="35"/>
  <c r="D5" i="35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 s="1"/>
  <c r="N39" i="34"/>
  <c r="O39" i="34" s="1"/>
  <c r="M38" i="34"/>
  <c r="L38" i="34"/>
  <c r="K38" i="34"/>
  <c r="J38" i="34"/>
  <c r="I38" i="34"/>
  <c r="I45" i="34" s="1"/>
  <c r="H38" i="34"/>
  <c r="N38" i="34" s="1"/>
  <c r="O38" i="34" s="1"/>
  <c r="G38" i="34"/>
  <c r="F38" i="34"/>
  <c r="E38" i="34"/>
  <c r="D38" i="34"/>
  <c r="N37" i="34"/>
  <c r="O37" i="34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/>
  <c r="N21" i="34"/>
  <c r="O21" i="34" s="1"/>
  <c r="N20" i="34"/>
  <c r="O20" i="34"/>
  <c r="M19" i="34"/>
  <c r="N19" i="34" s="1"/>
  <c r="O19" i="34" s="1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K45" i="34" s="1"/>
  <c r="J12" i="34"/>
  <c r="I12" i="34"/>
  <c r="H12" i="34"/>
  <c r="G12" i="34"/>
  <c r="F12" i="34"/>
  <c r="E12" i="34"/>
  <c r="D12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M45" i="34" s="1"/>
  <c r="L5" i="34"/>
  <c r="L45" i="34" s="1"/>
  <c r="K5" i="34"/>
  <c r="J5" i="34"/>
  <c r="J45" i="34"/>
  <c r="I5" i="34"/>
  <c r="H5" i="34"/>
  <c r="H45" i="34"/>
  <c r="G5" i="34"/>
  <c r="G45" i="34" s="1"/>
  <c r="F5" i="34"/>
  <c r="F45" i="34"/>
  <c r="E5" i="34"/>
  <c r="D5" i="34"/>
  <c r="N32" i="33"/>
  <c r="O32" i="33" s="1"/>
  <c r="N33" i="33"/>
  <c r="O33" i="33"/>
  <c r="N34" i="33"/>
  <c r="O34" i="33"/>
  <c r="N35" i="33"/>
  <c r="O35" i="33"/>
  <c r="N36" i="33"/>
  <c r="O36" i="33" s="1"/>
  <c r="N37" i="33"/>
  <c r="O37" i="33" s="1"/>
  <c r="N38" i="33"/>
  <c r="O38" i="33" s="1"/>
  <c r="N39" i="33"/>
  <c r="O39" i="33"/>
  <c r="N40" i="33"/>
  <c r="O40" i="33" s="1"/>
  <c r="N23" i="33"/>
  <c r="O23" i="33"/>
  <c r="N24" i="33"/>
  <c r="O24" i="33" s="1"/>
  <c r="N25" i="33"/>
  <c r="O25" i="33" s="1"/>
  <c r="N26" i="33"/>
  <c r="O26" i="33" s="1"/>
  <c r="N27" i="33"/>
  <c r="O27" i="33"/>
  <c r="N28" i="33"/>
  <c r="O28" i="33"/>
  <c r="N29" i="33"/>
  <c r="O29" i="33"/>
  <c r="N30" i="33"/>
  <c r="O30" i="33" s="1"/>
  <c r="E31" i="33"/>
  <c r="F31" i="33"/>
  <c r="G31" i="33"/>
  <c r="H31" i="33"/>
  <c r="I31" i="33"/>
  <c r="J31" i="33"/>
  <c r="K31" i="33"/>
  <c r="L31" i="33"/>
  <c r="M31" i="33"/>
  <c r="D31" i="33"/>
  <c r="E22" i="33"/>
  <c r="F22" i="33"/>
  <c r="G22" i="33"/>
  <c r="H22" i="33"/>
  <c r="I22" i="33"/>
  <c r="J22" i="33"/>
  <c r="K22" i="33"/>
  <c r="L22" i="33"/>
  <c r="M22" i="33"/>
  <c r="D22" i="33"/>
  <c r="E12" i="33"/>
  <c r="F12" i="33"/>
  <c r="G12" i="33"/>
  <c r="H12" i="33"/>
  <c r="I12" i="33"/>
  <c r="J12" i="33"/>
  <c r="K12" i="33"/>
  <c r="L12" i="33"/>
  <c r="M12" i="33"/>
  <c r="D12" i="33"/>
  <c r="E5" i="33"/>
  <c r="E52" i="33" s="1"/>
  <c r="F5" i="33"/>
  <c r="F52" i="33" s="1"/>
  <c r="G5" i="33"/>
  <c r="H5" i="33"/>
  <c r="H52" i="33" s="1"/>
  <c r="I5" i="33"/>
  <c r="J5" i="33"/>
  <c r="K5" i="33"/>
  <c r="K52" i="33"/>
  <c r="L5" i="33"/>
  <c r="M5" i="33"/>
  <c r="D5" i="33"/>
  <c r="E50" i="33"/>
  <c r="F50" i="33"/>
  <c r="G50" i="33"/>
  <c r="H50" i="33"/>
  <c r="I50" i="33"/>
  <c r="J50" i="33"/>
  <c r="K50" i="33"/>
  <c r="L50" i="33"/>
  <c r="M50" i="33"/>
  <c r="D50" i="33"/>
  <c r="N51" i="33"/>
  <c r="O51" i="33" s="1"/>
  <c r="N47" i="33"/>
  <c r="O47" i="33"/>
  <c r="N48" i="33"/>
  <c r="O48" i="33" s="1"/>
  <c r="N49" i="33"/>
  <c r="O49" i="33" s="1"/>
  <c r="N46" i="33"/>
  <c r="O46" i="33"/>
  <c r="E45" i="33"/>
  <c r="F45" i="33"/>
  <c r="G45" i="33"/>
  <c r="H45" i="33"/>
  <c r="I45" i="33"/>
  <c r="J45" i="33"/>
  <c r="K45" i="33"/>
  <c r="L45" i="33"/>
  <c r="M45" i="33"/>
  <c r="D45" i="33"/>
  <c r="E41" i="33"/>
  <c r="F41" i="33"/>
  <c r="G41" i="33"/>
  <c r="H41" i="33"/>
  <c r="I41" i="33"/>
  <c r="I52" i="33"/>
  <c r="J41" i="33"/>
  <c r="K41" i="33"/>
  <c r="L41" i="33"/>
  <c r="M41" i="33"/>
  <c r="D41" i="33"/>
  <c r="N41" i="33" s="1"/>
  <c r="O41" i="33" s="1"/>
  <c r="N42" i="33"/>
  <c r="O42" i="33" s="1"/>
  <c r="N43" i="33"/>
  <c r="O43" i="33" s="1"/>
  <c r="N44" i="33"/>
  <c r="O44" i="33" s="1"/>
  <c r="N18" i="33"/>
  <c r="O18" i="33" s="1"/>
  <c r="N19" i="33"/>
  <c r="O19" i="33"/>
  <c r="N17" i="33"/>
  <c r="O17" i="33"/>
  <c r="N14" i="33"/>
  <c r="O14" i="33" s="1"/>
  <c r="N15" i="33"/>
  <c r="O15" i="33"/>
  <c r="N16" i="33"/>
  <c r="O16" i="33" s="1"/>
  <c r="N20" i="33"/>
  <c r="O20" i="33" s="1"/>
  <c r="N21" i="33"/>
  <c r="O21" i="33"/>
  <c r="N7" i="33"/>
  <c r="O7" i="33"/>
  <c r="N8" i="33"/>
  <c r="O8" i="33" s="1"/>
  <c r="N9" i="33"/>
  <c r="O9" i="33"/>
  <c r="N10" i="33"/>
  <c r="O10" i="33"/>
  <c r="N11" i="33"/>
  <c r="O11" i="33" s="1"/>
  <c r="N6" i="33"/>
  <c r="O6" i="33"/>
  <c r="N13" i="33"/>
  <c r="O13" i="33"/>
  <c r="M46" i="35"/>
  <c r="E46" i="35"/>
  <c r="N26" i="35"/>
  <c r="O26" i="35" s="1"/>
  <c r="G46" i="35"/>
  <c r="N12" i="33"/>
  <c r="O12" i="33" s="1"/>
  <c r="M52" i="33"/>
  <c r="G41" i="36"/>
  <c r="N39" i="36"/>
  <c r="O39" i="36"/>
  <c r="N34" i="36"/>
  <c r="O34" i="36" s="1"/>
  <c r="F45" i="37"/>
  <c r="N5" i="37"/>
  <c r="O5" i="37" s="1"/>
  <c r="N32" i="38"/>
  <c r="O32" i="38" s="1"/>
  <c r="N18" i="38"/>
  <c r="O18" i="38" s="1"/>
  <c r="N35" i="38"/>
  <c r="O35" i="38" s="1"/>
  <c r="E45" i="38"/>
  <c r="D46" i="35"/>
  <c r="K46" i="39"/>
  <c r="L46" i="39"/>
  <c r="N19" i="39"/>
  <c r="O19" i="39" s="1"/>
  <c r="O42" i="39"/>
  <c r="I46" i="39"/>
  <c r="E46" i="39"/>
  <c r="N37" i="39"/>
  <c r="O37" i="39"/>
  <c r="D46" i="39"/>
  <c r="G55" i="40"/>
  <c r="H55" i="40"/>
  <c r="N51" i="40"/>
  <c r="O51" i="40"/>
  <c r="N43" i="40"/>
  <c r="O43" i="40" s="1"/>
  <c r="N38" i="40"/>
  <c r="O38" i="40" s="1"/>
  <c r="N5" i="33"/>
  <c r="O5" i="33" s="1"/>
  <c r="O18" i="36"/>
  <c r="D45" i="34"/>
  <c r="O13" i="39"/>
  <c r="F46" i="35"/>
  <c r="N39" i="35"/>
  <c r="O39" i="35"/>
  <c r="K57" i="41"/>
  <c r="H57" i="41"/>
  <c r="N32" i="41"/>
  <c r="O32" i="41" s="1"/>
  <c r="I57" i="41"/>
  <c r="N53" i="41"/>
  <c r="O53" i="41"/>
  <c r="N41" i="41"/>
  <c r="O41" i="41" s="1"/>
  <c r="L57" i="41"/>
  <c r="G57" i="41"/>
  <c r="N57" i="41" s="1"/>
  <c r="O57" i="41" s="1"/>
  <c r="M57" i="41"/>
  <c r="J57" i="41"/>
  <c r="E57" i="41"/>
  <c r="F57" i="41"/>
  <c r="N46" i="41"/>
  <c r="O46" i="41"/>
  <c r="D57" i="41"/>
  <c r="M59" i="42"/>
  <c r="L59" i="42"/>
  <c r="J59" i="42"/>
  <c r="N5" i="42"/>
  <c r="O5" i="42"/>
  <c r="I59" i="42"/>
  <c r="N55" i="42"/>
  <c r="O55" i="42" s="1"/>
  <c r="F59" i="42"/>
  <c r="N49" i="42"/>
  <c r="O49" i="42"/>
  <c r="H59" i="42"/>
  <c r="G59" i="42"/>
  <c r="N34" i="42"/>
  <c r="O34" i="42"/>
  <c r="N24" i="42"/>
  <c r="O24" i="42" s="1"/>
  <c r="N13" i="42"/>
  <c r="O13" i="42"/>
  <c r="D59" i="42"/>
  <c r="K52" i="43"/>
  <c r="L52" i="43"/>
  <c r="N40" i="43"/>
  <c r="O40" i="43"/>
  <c r="J52" i="43"/>
  <c r="M52" i="43"/>
  <c r="N22" i="43"/>
  <c r="O22" i="43"/>
  <c r="E52" i="43"/>
  <c r="N49" i="43"/>
  <c r="O49" i="43"/>
  <c r="H52" i="43"/>
  <c r="G52" i="43"/>
  <c r="I52" i="43"/>
  <c r="N44" i="43"/>
  <c r="O44" i="43" s="1"/>
  <c r="N31" i="43"/>
  <c r="O31" i="43"/>
  <c r="D52" i="43"/>
  <c r="N5" i="43"/>
  <c r="O5" i="43" s="1"/>
  <c r="J54" i="44"/>
  <c r="K54" i="44"/>
  <c r="L54" i="44"/>
  <c r="N51" i="44"/>
  <c r="O51" i="44" s="1"/>
  <c r="M54" i="44"/>
  <c r="N13" i="44"/>
  <c r="O13" i="44"/>
  <c r="N5" i="44"/>
  <c r="O5" i="44" s="1"/>
  <c r="I54" i="44"/>
  <c r="N45" i="44"/>
  <c r="O45" i="44"/>
  <c r="F54" i="44"/>
  <c r="G54" i="44"/>
  <c r="N31" i="44"/>
  <c r="O31" i="44"/>
  <c r="N23" i="44"/>
  <c r="O23" i="44" s="1"/>
  <c r="K58" i="45"/>
  <c r="M58" i="45"/>
  <c r="L58" i="45"/>
  <c r="N55" i="45"/>
  <c r="O55" i="45"/>
  <c r="J58" i="45"/>
  <c r="N5" i="45"/>
  <c r="O5" i="45" s="1"/>
  <c r="H58" i="45"/>
  <c r="F58" i="45"/>
  <c r="G58" i="45"/>
  <c r="N49" i="45"/>
  <c r="O49" i="45"/>
  <c r="E58" i="45"/>
  <c r="N58" i="45" s="1"/>
  <c r="O58" i="45" s="1"/>
  <c r="N34" i="45"/>
  <c r="O34" i="45"/>
  <c r="N24" i="45"/>
  <c r="O24" i="45"/>
  <c r="D58" i="45"/>
  <c r="N13" i="45"/>
  <c r="O13" i="45"/>
  <c r="O42" i="46"/>
  <c r="P42" i="46"/>
  <c r="O37" i="46"/>
  <c r="P37" i="46" s="1"/>
  <c r="O31" i="46"/>
  <c r="P31" i="46" s="1"/>
  <c r="O22" i="46"/>
  <c r="P22" i="46"/>
  <c r="I51" i="46"/>
  <c r="K51" i="46"/>
  <c r="N51" i="46"/>
  <c r="E51" i="46"/>
  <c r="O13" i="46"/>
  <c r="P13" i="46"/>
  <c r="F51" i="46"/>
  <c r="G51" i="46"/>
  <c r="H51" i="46"/>
  <c r="M51" i="46"/>
  <c r="D51" i="46"/>
  <c r="O51" i="46" s="1"/>
  <c r="P51" i="46" s="1"/>
  <c r="J51" i="46"/>
  <c r="O5" i="46"/>
  <c r="P5" i="46" s="1"/>
  <c r="N52" i="43" l="1"/>
  <c r="O52" i="43" s="1"/>
  <c r="N46" i="35"/>
  <c r="O46" i="35" s="1"/>
  <c r="N45" i="34"/>
  <c r="O45" i="34" s="1"/>
  <c r="N54" i="44"/>
  <c r="O54" i="44" s="1"/>
  <c r="N23" i="40"/>
  <c r="O23" i="40" s="1"/>
  <c r="J52" i="33"/>
  <c r="N55" i="40"/>
  <c r="O55" i="40" s="1"/>
  <c r="D45" i="38"/>
  <c r="N45" i="38" s="1"/>
  <c r="O45" i="38" s="1"/>
  <c r="N12" i="38"/>
  <c r="O12" i="38" s="1"/>
  <c r="N5" i="40"/>
  <c r="O5" i="40" s="1"/>
  <c r="N31" i="33"/>
  <c r="O31" i="33" s="1"/>
  <c r="N34" i="34"/>
  <c r="O34" i="34" s="1"/>
  <c r="J46" i="35"/>
  <c r="N12" i="36"/>
  <c r="O12" i="36" s="1"/>
  <c r="G45" i="37"/>
  <c r="N45" i="37" s="1"/>
  <c r="O45" i="37" s="1"/>
  <c r="F41" i="36"/>
  <c r="K46" i="35"/>
  <c r="N43" i="37"/>
  <c r="O43" i="37" s="1"/>
  <c r="N45" i="33"/>
  <c r="O45" i="33" s="1"/>
  <c r="G52" i="33"/>
  <c r="N35" i="35"/>
  <c r="O35" i="35" s="1"/>
  <c r="J41" i="36"/>
  <c r="N5" i="36"/>
  <c r="O5" i="36" s="1"/>
  <c r="N24" i="38"/>
  <c r="O24" i="38" s="1"/>
  <c r="N22" i="33"/>
  <c r="O22" i="33" s="1"/>
  <c r="D52" i="33"/>
  <c r="N52" i="33" s="1"/>
  <c r="O52" i="33" s="1"/>
  <c r="H46" i="39"/>
  <c r="N46" i="39" s="1"/>
  <c r="O46" i="39" s="1"/>
  <c r="N5" i="39"/>
  <c r="O5" i="39" s="1"/>
  <c r="E45" i="34"/>
  <c r="N25" i="34"/>
  <c r="O25" i="34" s="1"/>
  <c r="D41" i="36"/>
  <c r="N5" i="34"/>
  <c r="O5" i="34" s="1"/>
  <c r="J46" i="39"/>
  <c r="N50" i="33"/>
  <c r="O50" i="33" s="1"/>
  <c r="L52" i="33"/>
  <c r="N5" i="35"/>
  <c r="O5" i="35" s="1"/>
  <c r="N41" i="36" l="1"/>
  <c r="O41" i="36" s="1"/>
</calcChain>
</file>

<file path=xl/sharedStrings.xml><?xml version="1.0" encoding="utf-8"?>
<sst xmlns="http://schemas.openxmlformats.org/spreadsheetml/2006/main" count="1073" uniqueCount="149">
  <si>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</si>
  <si>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</si>
  <si>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</si>
  <si>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</si>
  <si>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</si>
  <si>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</si>
  <si>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</si>
  <si>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</si>
  <si>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</si>
  <si>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</si>
  <si>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</si>
  <si>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</si>
  <si>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</si>
  <si>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</si>
  <si>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</si>
  <si>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</si>
  <si>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</si>
  <si>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</si>
  <si>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</si>
  <si>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</si>
  <si>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</si>
  <si>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</si>
  <si>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Impact Fees - Residential - Other</t>
  </si>
  <si>
    <t>Other Permits, Fees, and Special Assessments</t>
  </si>
  <si>
    <t>Federal Grant - Public Safety</t>
  </si>
  <si>
    <t>Intergovernmental Revenue</t>
  </si>
  <si>
    <t>State Grant - Human Services - Public Welfare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</si>
  <si>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</si>
  <si>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</si>
  <si>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</si>
  <si>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</si>
  <si>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</si>
  <si>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</si>
  <si>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</si>
  <si>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</si>
  <si>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</si>
  <si>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</si>
  <si>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</si>
  <si>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</si>
  <si>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</si>
  <si>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</si>
  <si>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</si>
  <si>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Public Safety - Other Public Safety Charges and Fees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</si>
  <si>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</si>
  <si>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</si>
  <si>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</si>
  <si>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</si>
  <si>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</si>
  <si>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</si>
  <si>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</si>
  <si>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</si>
  <si>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</si>
  <si>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</si>
  <si>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</si>
  <si>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</si>
  <si>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</si>
  <si>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</si>
  <si>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</si>
  <si>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</si>
  <si>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</si>
  <si>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</si>
  <si>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</si>
  <si>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</si>
  <si>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</si>
  <si>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</si>
  <si>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</si>
  <si>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Cape Canaveral Revenues Reported by Account Code and Fund Type</t>
  </si>
  <si>
    <t>Local Fiscal Year Ended September 30, 2010</t>
  </si>
  <si>
    <t>Court-Ordered Judgments and Fines - As Decided by County Court Civil</t>
  </si>
  <si>
    <t>Contributions from Enterprise Operations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</si>
  <si>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</si>
  <si>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</si>
  <si>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</si>
  <si>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</si>
  <si>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2011 Municipal Population:</t>
  </si>
  <si>
    <t>Local Fiscal Year Ended September 30, 2012</t>
  </si>
  <si>
    <t>Impact Fees - Residential - Economic Environment</t>
  </si>
  <si>
    <t>2012 Municipal Population:</t>
  </si>
  <si>
    <t>Local Fiscal Year Ended September 30, 2013</t>
  </si>
  <si>
    <t>Utility Service Tax - Water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</si>
  <si>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</si>
  <si>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</si>
  <si>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</si>
  <si>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</si>
  <si>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</si>
  <si>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</si>
  <si>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Rents and Royalties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</si>
  <si>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</si>
  <si>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</si>
  <si>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</si>
  <si>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</si>
  <si>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</si>
  <si>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</si>
  <si>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Culture / Recreation</t>
  </si>
  <si>
    <t>Impact Fees - Other</t>
  </si>
  <si>
    <t>2008 Municipal Population:</t>
  </si>
  <si>
    <t>Local Fiscal Year Ended September 30, 2014</t>
  </si>
  <si>
    <t>Proceeds - Debt Proceeds</t>
  </si>
  <si>
    <t>Proprietary Non-Operating - Capital Contributions from Other Public Source</t>
  </si>
  <si>
    <t>2014 Municipal Population:</t>
  </si>
  <si>
    <t>Local Fiscal Year Ended September 30, 2015</t>
  </si>
  <si>
    <t>Utility Service Tax - Gas</t>
  </si>
  <si>
    <t>Impact Fees - Commercial - Public Safety</t>
  </si>
  <si>
    <t>Impact Fees - Commercial - Transportation</t>
  </si>
  <si>
    <t>Impact Fees - Commercial - Culture / Recreation</t>
  </si>
  <si>
    <t>Impact Fees - Commercial - Other</t>
  </si>
  <si>
    <t>General Government - Administrative Service Fees</t>
  </si>
  <si>
    <t>Other Charges for Services</t>
  </si>
  <si>
    <t>Court-Ordered Judgments and Fines - As Decided by County Court Criminal</t>
  </si>
  <si>
    <t>Interest and Other Earnings - Net Increase (Decrease) in Fair Value of Investments</t>
  </si>
  <si>
    <t>Sales - Sale of Surplus Materials and Scrap</t>
  </si>
  <si>
    <t>2015 Municipal Population:</t>
  </si>
  <si>
    <t>Local Fiscal Year Ended September 30, 2016</t>
  </si>
  <si>
    <t>State Grant - Physical Environment - Sewer / Wastewater</t>
  </si>
  <si>
    <t>State Grant - Physical Environment - Stormwater Management</t>
  </si>
  <si>
    <t>Proprietary Non-Operating - Other Grants and Donations</t>
  </si>
  <si>
    <t>2016 Municipal Population:</t>
  </si>
  <si>
    <t>Local Fiscal Year Ended September 30, 2017</t>
  </si>
  <si>
    <t>Franchise Fee - Other</t>
  </si>
  <si>
    <t>Grants from Other Local Units - Other</t>
  </si>
  <si>
    <t>2017 Municipal Population:</t>
  </si>
  <si>
    <t>Local Fiscal Year Ended September 30, 2018</t>
  </si>
  <si>
    <t>2018 Municipal Population:</t>
  </si>
  <si>
    <t>Local Fiscal Year Ended September 30, 2019</t>
  </si>
  <si>
    <t>State Shared Revenues - General Government - Other General Government</t>
  </si>
  <si>
    <t>2019 Municipal Population:</t>
  </si>
  <si>
    <t>Local Fiscal Year Ended September 30, 2020</t>
  </si>
  <si>
    <t>First Local Option Fuel Tax (1 to 6 Cents)</t>
  </si>
  <si>
    <t>Impact Fees - Commercial -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</si>
  <si>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</si>
  <si>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</si>
  <si>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</si>
  <si>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</si>
  <si>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</si>
  <si>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</si>
  <si>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</si>
  <si>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</si>
  <si>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</si>
  <si>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</si>
  <si>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</si>
  <si>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</si>
  <si>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Physical Environment - Gas Supply System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</si>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</sst>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>SUM(D6:D12)</f>
        <v>7894433</v>
      </c>
      <c r="E5" s="27">
        <f>SUM(E6:E12)</f>
        <v>71217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7965650</v>
      </c>
      <c r="P5" s="33">
        <f>(O5/P$53)</f>
        <v>796.48535146485347</v>
      </c>
      <c r="Q5" s="6"/>
    </row>
    <row r="6" spans="1:134">
      <c r="A6" s="12"/>
      <c r="B6" s="25">
        <v>311</v>
      </c>
      <c r="C6" s="20" t="s">
        <v>2</v>
      </c>
      <c r="D6" s="46">
        <v>5586755</v>
      </c>
      <c r="E6" s="46">
        <v>71217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5657972</v>
      </c>
      <c r="P6" s="47">
        <f>(O6/P$53)</f>
        <v>565.74062593740621</v>
      </c>
      <c r="Q6" s="9"/>
    </row>
    <row r="7" spans="1:134">
      <c r="A7" s="12"/>
      <c r="B7" s="25">
        <v>312.41000000000003</v>
      </c>
      <c r="C7" s="20" t="s">
        <v>135</v>
      </c>
      <c r="D7" s="46">
        <v>329951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329951</v>
      </c>
      <c r="P7" s="47">
        <f>(O7/P$53)</f>
        <v>32.991800819918005</v>
      </c>
      <c r="Q7" s="9"/>
    </row>
    <row r="8" spans="1:134">
      <c r="A8" s="12"/>
      <c r="B8" s="25">
        <v>314.10000000000002</v>
      </c>
      <c r="C8" s="20" t="s">
        <v>11</v>
      </c>
      <c r="D8" s="46">
        <v>1176979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1176979</v>
      </c>
      <c r="P8" s="47">
        <f>(O8/P$53)</f>
        <v>117.68613138686132</v>
      </c>
      <c r="Q8" s="9"/>
    </row>
    <row r="9" spans="1:134">
      <c r="A9" s="12"/>
      <c r="B9" s="25">
        <v>314.3</v>
      </c>
      <c r="C9" s="20" t="s">
        <v>79</v>
      </c>
      <c r="D9" s="46">
        <v>306753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306753</v>
      </c>
      <c r="P9" s="47">
        <f>(O9/P$53)</f>
        <v>30.672232776722328</v>
      </c>
      <c r="Q9" s="9"/>
    </row>
    <row r="10" spans="1:134">
      <c r="A10" s="12"/>
      <c r="B10" s="25">
        <v>314.39999999999998</v>
      </c>
      <c r="C10" s="20" t="s">
        <v>101</v>
      </c>
      <c r="D10" s="46">
        <v>39788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39788</v>
      </c>
      <c r="P10" s="47">
        <f>(O10/P$53)</f>
        <v>3.9784021597840216</v>
      </c>
      <c r="Q10" s="9"/>
    </row>
    <row r="11" spans="1:134">
      <c r="A11" s="12"/>
      <c r="B11" s="25">
        <v>315.10000000000002</v>
      </c>
      <c r="C11" s="20" t="s">
        <v>136</v>
      </c>
      <c r="D11" s="46">
        <v>389873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389873</v>
      </c>
      <c r="P11" s="47">
        <f>(O11/P$53)</f>
        <v>38.983401659834016</v>
      </c>
      <c r="Q11" s="9"/>
    </row>
    <row r="12" spans="1:134">
      <c r="A12" s="12"/>
      <c r="B12" s="25">
        <v>316</v>
      </c>
      <c r="C12" s="20" t="s">
        <v>81</v>
      </c>
      <c r="D12" s="46">
        <v>64334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64334</v>
      </c>
      <c r="P12" s="47">
        <f>(O12/P$53)</f>
        <v>6.4327567243275672</v>
      </c>
      <c r="Q12" s="9"/>
    </row>
    <row r="13" spans="1:134" ht="15.75">
      <c r="A13" s="29" t="s">
        <v>15</v>
      </c>
      <c r="B13" s="30"/>
      <c r="C13" s="31"/>
      <c r="D13" s="32">
        <f>SUM(D14:D24)</f>
        <v>1545413</v>
      </c>
      <c r="E13" s="32">
        <f>SUM(E14:E24)</f>
        <v>84655</v>
      </c>
      <c r="F13" s="32">
        <f>SUM(F14:F24)</f>
        <v>0</v>
      </c>
      <c r="G13" s="32">
        <f>SUM(G14:G24)</f>
        <v>0</v>
      </c>
      <c r="H13" s="32">
        <f>SUM(H14:H24)</f>
        <v>0</v>
      </c>
      <c r="I13" s="32">
        <f>SUM(I14:I24)</f>
        <v>0</v>
      </c>
      <c r="J13" s="32">
        <f>SUM(J14:J24)</f>
        <v>0</v>
      </c>
      <c r="K13" s="32">
        <f>SUM(K14:K24)</f>
        <v>0</v>
      </c>
      <c r="L13" s="32">
        <f>SUM(L14:L24)</f>
        <v>0</v>
      </c>
      <c r="M13" s="32">
        <f>SUM(M14:M24)</f>
        <v>0</v>
      </c>
      <c r="N13" s="32">
        <f>SUM(N14:N24)</f>
        <v>0</v>
      </c>
      <c r="O13" s="44">
        <f>SUM(D13:N13)</f>
        <v>1630068</v>
      </c>
      <c r="P13" s="45">
        <f>(O13/P$53)</f>
        <v>162.990500949905</v>
      </c>
      <c r="Q13" s="10"/>
    </row>
    <row r="14" spans="1:134">
      <c r="A14" s="12"/>
      <c r="B14" s="25">
        <v>322</v>
      </c>
      <c r="C14" s="20" t="s">
        <v>137</v>
      </c>
      <c r="D14" s="46">
        <v>427143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427143</v>
      </c>
      <c r="P14" s="47">
        <f>(O14/P$53)</f>
        <v>42.710028997100288</v>
      </c>
      <c r="Q14" s="9"/>
    </row>
    <row r="15" spans="1:134">
      <c r="A15" s="12"/>
      <c r="B15" s="25">
        <v>323.10000000000002</v>
      </c>
      <c r="C15" s="20" t="s">
        <v>16</v>
      </c>
      <c r="D15" s="46">
        <v>882477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4" si="1">SUM(D15:N15)</f>
        <v>882477</v>
      </c>
      <c r="P15" s="47">
        <f>(O15/P$53)</f>
        <v>88.238876112388766</v>
      </c>
      <c r="Q15" s="9"/>
    </row>
    <row r="16" spans="1:134">
      <c r="A16" s="12"/>
      <c r="B16" s="25">
        <v>323.39999999999998</v>
      </c>
      <c r="C16" s="20" t="s">
        <v>17</v>
      </c>
      <c r="D16" s="46">
        <v>81612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81612</v>
      </c>
      <c r="P16" s="47">
        <f>(O16/P$53)</f>
        <v>8.1603839616038396</v>
      </c>
      <c r="Q16" s="9"/>
    </row>
    <row r="17" spans="1:17">
      <c r="A17" s="12"/>
      <c r="B17" s="25">
        <v>323.7</v>
      </c>
      <c r="C17" s="20" t="s">
        <v>18</v>
      </c>
      <c r="D17" s="46">
        <v>122241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122241</v>
      </c>
      <c r="P17" s="47">
        <f>(O17/P$53)</f>
        <v>12.222877712228778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783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783</v>
      </c>
      <c r="P18" s="47">
        <f>(O18/P$53)</f>
        <v>7.8292170782921708E-2</v>
      </c>
      <c r="Q18" s="9"/>
    </row>
    <row r="19" spans="1:17">
      <c r="A19" s="12"/>
      <c r="B19" s="25">
        <v>324.12</v>
      </c>
      <c r="C19" s="20" t="s">
        <v>102</v>
      </c>
      <c r="D19" s="46">
        <v>0</v>
      </c>
      <c r="E19" s="46">
        <v>32141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32141</v>
      </c>
      <c r="P19" s="47">
        <f>(O19/P$53)</f>
        <v>3.2137786221377862</v>
      </c>
      <c r="Q19" s="9"/>
    </row>
    <row r="20" spans="1:17">
      <c r="A20" s="12"/>
      <c r="B20" s="25">
        <v>324.61</v>
      </c>
      <c r="C20" s="20" t="s">
        <v>21</v>
      </c>
      <c r="D20" s="46">
        <v>0</v>
      </c>
      <c r="E20" s="46">
        <v>454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454</v>
      </c>
      <c r="P20" s="47">
        <f>(O20/P$53)</f>
        <v>4.5395460453954602E-2</v>
      </c>
      <c r="Q20" s="9"/>
    </row>
    <row r="21" spans="1:17">
      <c r="A21" s="12"/>
      <c r="B21" s="25">
        <v>324.62</v>
      </c>
      <c r="C21" s="20" t="s">
        <v>104</v>
      </c>
      <c r="D21" s="46">
        <v>0</v>
      </c>
      <c r="E21" s="46">
        <v>22733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22733</v>
      </c>
      <c r="P21" s="47">
        <f>(O21/P$53)</f>
        <v>2.273072692730727</v>
      </c>
      <c r="Q21" s="9"/>
    </row>
    <row r="22" spans="1:17">
      <c r="A22" s="12"/>
      <c r="B22" s="25">
        <v>324.91000000000003</v>
      </c>
      <c r="C22" s="20" t="s">
        <v>22</v>
      </c>
      <c r="D22" s="46">
        <v>0</v>
      </c>
      <c r="E22" s="46">
        <v>683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683</v>
      </c>
      <c r="P22" s="47">
        <f>(O22/P$53)</f>
        <v>6.8293170682931711E-2</v>
      </c>
      <c r="Q22" s="9"/>
    </row>
    <row r="23" spans="1:17">
      <c r="A23" s="12"/>
      <c r="B23" s="25">
        <v>324.92</v>
      </c>
      <c r="C23" s="20" t="s">
        <v>105</v>
      </c>
      <c r="D23" s="46">
        <v>0</v>
      </c>
      <c r="E23" s="46">
        <v>27861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27861</v>
      </c>
      <c r="P23" s="47">
        <f>(O23/P$53)</f>
        <v>2.7858214178582141</v>
      </c>
      <c r="Q23" s="9"/>
    </row>
    <row r="24" spans="1:17">
      <c r="A24" s="12"/>
      <c r="B24" s="25">
        <v>329.5</v>
      </c>
      <c r="C24" s="20" t="s">
        <v>144</v>
      </c>
      <c r="D24" s="46">
        <v>31940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31940</v>
      </c>
      <c r="P24" s="47">
        <f>(O24/P$53)</f>
        <v>3.1936806319368065</v>
      </c>
      <c r="Q24" s="9"/>
    </row>
    <row r="25" spans="1:17" ht="15.75">
      <c r="A25" s="29" t="s">
        <v>139</v>
      </c>
      <c r="B25" s="30"/>
      <c r="C25" s="31"/>
      <c r="D25" s="32">
        <f>SUM(D26:D31)</f>
        <v>1365748</v>
      </c>
      <c r="E25" s="32">
        <f>SUM(E26:E31)</f>
        <v>2158371</v>
      </c>
      <c r="F25" s="32">
        <f>SUM(F26:F31)</f>
        <v>0</v>
      </c>
      <c r="G25" s="32">
        <f>SUM(G26:G31)</f>
        <v>0</v>
      </c>
      <c r="H25" s="32">
        <f>SUM(H26:H31)</f>
        <v>0</v>
      </c>
      <c r="I25" s="32">
        <f>SUM(I26:I31)</f>
        <v>0</v>
      </c>
      <c r="J25" s="32">
        <f>SUM(J26:J31)</f>
        <v>0</v>
      </c>
      <c r="K25" s="32">
        <f>SUM(K26:K31)</f>
        <v>0</v>
      </c>
      <c r="L25" s="32">
        <f>SUM(L26:L31)</f>
        <v>0</v>
      </c>
      <c r="M25" s="32">
        <f>SUM(M26:M31)</f>
        <v>0</v>
      </c>
      <c r="N25" s="32">
        <f>SUM(N26:N31)</f>
        <v>0</v>
      </c>
      <c r="O25" s="44">
        <f>SUM(D25:N25)</f>
        <v>3524119</v>
      </c>
      <c r="P25" s="45">
        <f>(O25/P$53)</f>
        <v>352.3766623337666</v>
      </c>
      <c r="Q25" s="10"/>
    </row>
    <row r="26" spans="1:17">
      <c r="A26" s="12"/>
      <c r="B26" s="25">
        <v>335.14</v>
      </c>
      <c r="C26" s="20" t="s">
        <v>83</v>
      </c>
      <c r="D26" s="46">
        <v>5055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0" si="2">SUM(D26:N26)</f>
        <v>5055</v>
      </c>
      <c r="P26" s="47">
        <f>(O26/P$53)</f>
        <v>0.50544945505449457</v>
      </c>
      <c r="Q26" s="9"/>
    </row>
    <row r="27" spans="1:17">
      <c r="A27" s="12"/>
      <c r="B27" s="25">
        <v>335.15</v>
      </c>
      <c r="C27" s="20" t="s">
        <v>84</v>
      </c>
      <c r="D27" s="46">
        <v>14588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14588</v>
      </c>
      <c r="P27" s="47">
        <f>(O27/P$53)</f>
        <v>1.4586541345865414</v>
      </c>
      <c r="Q27" s="9"/>
    </row>
    <row r="28" spans="1:17">
      <c r="A28" s="12"/>
      <c r="B28" s="25">
        <v>335.18</v>
      </c>
      <c r="C28" s="20" t="s">
        <v>140</v>
      </c>
      <c r="D28" s="46">
        <v>738774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738774</v>
      </c>
      <c r="P28" s="47">
        <f>(O28/P$53)</f>
        <v>73.870012998700133</v>
      </c>
      <c r="Q28" s="9"/>
    </row>
    <row r="29" spans="1:17">
      <c r="A29" s="12"/>
      <c r="B29" s="25">
        <v>335.19</v>
      </c>
      <c r="C29" s="20" t="s">
        <v>124</v>
      </c>
      <c r="D29" s="46">
        <v>306748</v>
      </c>
      <c r="E29" s="46">
        <v>2158371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2465119</v>
      </c>
      <c r="P29" s="47">
        <f>(O29/P$53)</f>
        <v>246.48725127487251</v>
      </c>
      <c r="Q29" s="9"/>
    </row>
    <row r="30" spans="1:17">
      <c r="A30" s="12"/>
      <c r="B30" s="25">
        <v>335.33</v>
      </c>
      <c r="C30" s="20" t="s">
        <v>141</v>
      </c>
      <c r="D30" s="46">
        <v>75730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75730</v>
      </c>
      <c r="P30" s="47">
        <f>(O30/P$53)</f>
        <v>7.5722427757224278</v>
      </c>
      <c r="Q30" s="9"/>
    </row>
    <row r="31" spans="1:17">
      <c r="A31" s="12"/>
      <c r="B31" s="25">
        <v>338</v>
      </c>
      <c r="C31" s="20" t="s">
        <v>32</v>
      </c>
      <c r="D31" s="46">
        <v>224853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224853</v>
      </c>
      <c r="P31" s="47">
        <f>(O31/P$53)</f>
        <v>22.483051694830518</v>
      </c>
      <c r="Q31" s="9"/>
    </row>
    <row r="32" spans="1:17" ht="15.75">
      <c r="A32" s="29" t="s">
        <v>37</v>
      </c>
      <c r="B32" s="30"/>
      <c r="C32" s="31"/>
      <c r="D32" s="32">
        <f>SUM(D33:D37)</f>
        <v>1944917</v>
      </c>
      <c r="E32" s="32">
        <f>SUM(E33:E37)</f>
        <v>0</v>
      </c>
      <c r="F32" s="32">
        <f>SUM(F33:F37)</f>
        <v>0</v>
      </c>
      <c r="G32" s="32">
        <f>SUM(G33:G37)</f>
        <v>0</v>
      </c>
      <c r="H32" s="32">
        <f>SUM(H33:H37)</f>
        <v>0</v>
      </c>
      <c r="I32" s="32">
        <f>SUM(I33:I37)</f>
        <v>5986226</v>
      </c>
      <c r="J32" s="32">
        <f>SUM(J33:J37)</f>
        <v>0</v>
      </c>
      <c r="K32" s="32">
        <f>SUM(K33:K37)</f>
        <v>0</v>
      </c>
      <c r="L32" s="32">
        <f>SUM(L33:L37)</f>
        <v>0</v>
      </c>
      <c r="M32" s="32">
        <f>SUM(M33:M37)</f>
        <v>0</v>
      </c>
      <c r="N32" s="32">
        <f>SUM(N33:N37)</f>
        <v>0</v>
      </c>
      <c r="O32" s="32">
        <f>SUM(D32:N32)</f>
        <v>7931143</v>
      </c>
      <c r="P32" s="45">
        <f>(O32/P$53)</f>
        <v>793.03499650034996</v>
      </c>
      <c r="Q32" s="10"/>
    </row>
    <row r="33" spans="1:17">
      <c r="A33" s="12"/>
      <c r="B33" s="25">
        <v>342.1</v>
      </c>
      <c r="C33" s="20" t="s">
        <v>41</v>
      </c>
      <c r="D33" s="46">
        <v>36570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7" si="3">SUM(D33:N33)</f>
        <v>36570</v>
      </c>
      <c r="P33" s="47">
        <f>(O33/P$53)</f>
        <v>3.6566343365663432</v>
      </c>
      <c r="Q33" s="9"/>
    </row>
    <row r="34" spans="1:17">
      <c r="A34" s="12"/>
      <c r="B34" s="25">
        <v>343.4</v>
      </c>
      <c r="C34" s="20" t="s">
        <v>43</v>
      </c>
      <c r="D34" s="46">
        <v>1595992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1595992</v>
      </c>
      <c r="P34" s="47">
        <f>(O34/P$53)</f>
        <v>159.58324167583243</v>
      </c>
      <c r="Q34" s="9"/>
    </row>
    <row r="35" spans="1:17">
      <c r="A35" s="12"/>
      <c r="B35" s="25">
        <v>343.5</v>
      </c>
      <c r="C35" s="20" t="s">
        <v>44</v>
      </c>
      <c r="D35" s="46">
        <v>3130</v>
      </c>
      <c r="E35" s="46">
        <v>0</v>
      </c>
      <c r="F35" s="46">
        <v>0</v>
      </c>
      <c r="G35" s="46">
        <v>0</v>
      </c>
      <c r="H35" s="46">
        <v>0</v>
      </c>
      <c r="I35" s="46">
        <v>4894160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4897290</v>
      </c>
      <c r="P35" s="47">
        <f>(O35/P$53)</f>
        <v>489.68003199680032</v>
      </c>
      <c r="Q35" s="9"/>
    </row>
    <row r="36" spans="1:17">
      <c r="A36" s="12"/>
      <c r="B36" s="25">
        <v>343.9</v>
      </c>
      <c r="C36" s="20" t="s">
        <v>45</v>
      </c>
      <c r="D36" s="46">
        <v>6568</v>
      </c>
      <c r="E36" s="46">
        <v>0</v>
      </c>
      <c r="F36" s="46">
        <v>0</v>
      </c>
      <c r="G36" s="46">
        <v>0</v>
      </c>
      <c r="H36" s="46">
        <v>0</v>
      </c>
      <c r="I36" s="46">
        <v>1092066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3"/>
        <v>1098634</v>
      </c>
      <c r="P36" s="47">
        <f>(O36/P$53)</f>
        <v>109.85241475852415</v>
      </c>
      <c r="Q36" s="9"/>
    </row>
    <row r="37" spans="1:17">
      <c r="A37" s="12"/>
      <c r="B37" s="25">
        <v>347.2</v>
      </c>
      <c r="C37" s="20" t="s">
        <v>46</v>
      </c>
      <c r="D37" s="46">
        <v>302657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3"/>
        <v>302657</v>
      </c>
      <c r="P37" s="47">
        <f>(O37/P$53)</f>
        <v>30.262673732626737</v>
      </c>
      <c r="Q37" s="9"/>
    </row>
    <row r="38" spans="1:17" ht="15.75">
      <c r="A38" s="29" t="s">
        <v>38</v>
      </c>
      <c r="B38" s="30"/>
      <c r="C38" s="31"/>
      <c r="D38" s="32">
        <f>SUM(D39:D42)</f>
        <v>14540</v>
      </c>
      <c r="E38" s="32">
        <f>SUM(E39:E42)</f>
        <v>2362</v>
      </c>
      <c r="F38" s="32">
        <f>SUM(F39:F42)</f>
        <v>0</v>
      </c>
      <c r="G38" s="32">
        <f>SUM(G39:G42)</f>
        <v>0</v>
      </c>
      <c r="H38" s="32">
        <f>SUM(H39:H42)</f>
        <v>0</v>
      </c>
      <c r="I38" s="32">
        <f>SUM(I39:I42)</f>
        <v>0</v>
      </c>
      <c r="J38" s="32">
        <f>SUM(J39:J42)</f>
        <v>0</v>
      </c>
      <c r="K38" s="32">
        <f>SUM(K39:K42)</f>
        <v>0</v>
      </c>
      <c r="L38" s="32">
        <f>SUM(L39:L42)</f>
        <v>0</v>
      </c>
      <c r="M38" s="32">
        <f>SUM(M39:M42)</f>
        <v>0</v>
      </c>
      <c r="N38" s="32">
        <f>SUM(N39:N42)</f>
        <v>0</v>
      </c>
      <c r="O38" s="32">
        <f>SUM(D38:N38)</f>
        <v>16902</v>
      </c>
      <c r="P38" s="45">
        <f>(O38/P$53)</f>
        <v>1.69003099690031</v>
      </c>
      <c r="Q38" s="10"/>
    </row>
    <row r="39" spans="1:17">
      <c r="A39" s="13"/>
      <c r="B39" s="39">
        <v>351.1</v>
      </c>
      <c r="C39" s="21" t="s">
        <v>108</v>
      </c>
      <c r="D39" s="46">
        <v>12220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12220</v>
      </c>
      <c r="P39" s="47">
        <f>(O39/P$53)</f>
        <v>1.2218778122187781</v>
      </c>
      <c r="Q39" s="9"/>
    </row>
    <row r="40" spans="1:17">
      <c r="A40" s="13"/>
      <c r="B40" s="39">
        <v>351.3</v>
      </c>
      <c r="C40" s="21" t="s">
        <v>68</v>
      </c>
      <c r="D40" s="46">
        <v>0</v>
      </c>
      <c r="E40" s="46">
        <v>1232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4">SUM(D40:N40)</f>
        <v>1232</v>
      </c>
      <c r="P40" s="47">
        <f>(O40/P$53)</f>
        <v>0.12318768123187682</v>
      </c>
      <c r="Q40" s="9"/>
    </row>
    <row r="41" spans="1:17">
      <c r="A41" s="13"/>
      <c r="B41" s="39">
        <v>351.5</v>
      </c>
      <c r="C41" s="21" t="s">
        <v>51</v>
      </c>
      <c r="D41" s="46">
        <v>2610</v>
      </c>
      <c r="E41" s="46">
        <v>1130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3740</v>
      </c>
      <c r="P41" s="47">
        <f>(O41/P$53)</f>
        <v>0.37396260373962603</v>
      </c>
      <c r="Q41" s="9"/>
    </row>
    <row r="42" spans="1:17">
      <c r="A42" s="13"/>
      <c r="B42" s="39">
        <v>354</v>
      </c>
      <c r="C42" s="21" t="s">
        <v>52</v>
      </c>
      <c r="D42" s="46">
        <v>-290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-290</v>
      </c>
      <c r="P42" s="47">
        <f>(O42/P$53)</f>
        <v>-2.8997100289971003E-2</v>
      </c>
      <c r="Q42" s="9"/>
    </row>
    <row r="43" spans="1:17" ht="15.75">
      <c r="A43" s="29" t="s">
        <v>3</v>
      </c>
      <c r="B43" s="30"/>
      <c r="C43" s="31"/>
      <c r="D43" s="32">
        <f>SUM(D44:D47)</f>
        <v>614556</v>
      </c>
      <c r="E43" s="32">
        <f>SUM(E44:E47)</f>
        <v>14129</v>
      </c>
      <c r="F43" s="32">
        <f>SUM(F44:F47)</f>
        <v>0</v>
      </c>
      <c r="G43" s="32">
        <f>SUM(G44:G47)</f>
        <v>0</v>
      </c>
      <c r="H43" s="32">
        <f>SUM(H44:H47)</f>
        <v>0</v>
      </c>
      <c r="I43" s="32">
        <f>SUM(I44:I47)</f>
        <v>34406</v>
      </c>
      <c r="J43" s="32">
        <f>SUM(J44:J47)</f>
        <v>0</v>
      </c>
      <c r="K43" s="32">
        <f>SUM(K44:K47)</f>
        <v>0</v>
      </c>
      <c r="L43" s="32">
        <f>SUM(L44:L47)</f>
        <v>0</v>
      </c>
      <c r="M43" s="32">
        <f>SUM(M44:M47)</f>
        <v>0</v>
      </c>
      <c r="N43" s="32">
        <f>SUM(N44:N47)</f>
        <v>0</v>
      </c>
      <c r="O43" s="32">
        <f>SUM(D43:N43)</f>
        <v>663091</v>
      </c>
      <c r="P43" s="45">
        <f>(O43/P$53)</f>
        <v>66.302469753024695</v>
      </c>
      <c r="Q43" s="10"/>
    </row>
    <row r="44" spans="1:17">
      <c r="A44" s="12"/>
      <c r="B44" s="25">
        <v>361.1</v>
      </c>
      <c r="C44" s="20" t="s">
        <v>54</v>
      </c>
      <c r="D44" s="46">
        <v>396707</v>
      </c>
      <c r="E44" s="46">
        <v>14129</v>
      </c>
      <c r="F44" s="46">
        <v>0</v>
      </c>
      <c r="G44" s="46">
        <v>0</v>
      </c>
      <c r="H44" s="46">
        <v>0</v>
      </c>
      <c r="I44" s="46">
        <v>19222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430058</v>
      </c>
      <c r="P44" s="47">
        <f>(O44/P$53)</f>
        <v>43.001499850015001</v>
      </c>
      <c r="Q44" s="9"/>
    </row>
    <row r="45" spans="1:17">
      <c r="A45" s="12"/>
      <c r="B45" s="25">
        <v>362</v>
      </c>
      <c r="C45" s="20" t="s">
        <v>86</v>
      </c>
      <c r="D45" s="46">
        <v>14150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0" si="5">SUM(D45:N45)</f>
        <v>14150</v>
      </c>
      <c r="P45" s="47">
        <f>(O45/P$53)</f>
        <v>1.4148585141485852</v>
      </c>
      <c r="Q45" s="9"/>
    </row>
    <row r="46" spans="1:17">
      <c r="A46" s="12"/>
      <c r="B46" s="25">
        <v>366</v>
      </c>
      <c r="C46" s="20" t="s">
        <v>56</v>
      </c>
      <c r="D46" s="46">
        <v>790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5"/>
        <v>790</v>
      </c>
      <c r="P46" s="47">
        <f>(O46/P$53)</f>
        <v>7.8992100789921013E-2</v>
      </c>
      <c r="Q46" s="9"/>
    </row>
    <row r="47" spans="1:17">
      <c r="A47" s="12"/>
      <c r="B47" s="25">
        <v>369.9</v>
      </c>
      <c r="C47" s="20" t="s">
        <v>57</v>
      </c>
      <c r="D47" s="46">
        <v>202909</v>
      </c>
      <c r="E47" s="46">
        <v>0</v>
      </c>
      <c r="F47" s="46">
        <v>0</v>
      </c>
      <c r="G47" s="46">
        <v>0</v>
      </c>
      <c r="H47" s="46">
        <v>0</v>
      </c>
      <c r="I47" s="46">
        <v>15184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218093</v>
      </c>
      <c r="P47" s="47">
        <f>(O47/P$53)</f>
        <v>21.807119288071192</v>
      </c>
      <c r="Q47" s="9"/>
    </row>
    <row r="48" spans="1:17" ht="15.75">
      <c r="A48" s="29" t="s">
        <v>39</v>
      </c>
      <c r="B48" s="30"/>
      <c r="C48" s="31"/>
      <c r="D48" s="32">
        <f>SUM(D49:D50)</f>
        <v>2198447</v>
      </c>
      <c r="E48" s="32">
        <f>SUM(E49:E50)</f>
        <v>672837</v>
      </c>
      <c r="F48" s="32">
        <f>SUM(F49:F50)</f>
        <v>0</v>
      </c>
      <c r="G48" s="32">
        <f>SUM(G49:G50)</f>
        <v>0</v>
      </c>
      <c r="H48" s="32">
        <f>SUM(H49:H50)</f>
        <v>0</v>
      </c>
      <c r="I48" s="32">
        <f>SUM(I49:I50)</f>
        <v>342920</v>
      </c>
      <c r="J48" s="32">
        <f>SUM(J49:J50)</f>
        <v>0</v>
      </c>
      <c r="K48" s="32">
        <f>SUM(K49:K50)</f>
        <v>0</v>
      </c>
      <c r="L48" s="32">
        <f>SUM(L49:L50)</f>
        <v>0</v>
      </c>
      <c r="M48" s="32">
        <f>SUM(M49:M50)</f>
        <v>0</v>
      </c>
      <c r="N48" s="32">
        <f>SUM(N49:N50)</f>
        <v>0</v>
      </c>
      <c r="O48" s="32">
        <f t="shared" si="5"/>
        <v>3214204</v>
      </c>
      <c r="P48" s="45">
        <f>(O48/P$53)</f>
        <v>321.3882611738826</v>
      </c>
      <c r="Q48" s="9"/>
    </row>
    <row r="49" spans="1:120">
      <c r="A49" s="12"/>
      <c r="B49" s="25">
        <v>381</v>
      </c>
      <c r="C49" s="20" t="s">
        <v>58</v>
      </c>
      <c r="D49" s="46">
        <v>1458225</v>
      </c>
      <c r="E49" s="46">
        <v>672837</v>
      </c>
      <c r="F49" s="46">
        <v>0</v>
      </c>
      <c r="G49" s="46">
        <v>0</v>
      </c>
      <c r="H49" s="46">
        <v>0</v>
      </c>
      <c r="I49" s="46">
        <v>342920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2473982</v>
      </c>
      <c r="P49" s="47">
        <f>(O49/P$53)</f>
        <v>247.37346265373463</v>
      </c>
      <c r="Q49" s="9"/>
    </row>
    <row r="50" spans="1:120" ht="15.75" thickBot="1">
      <c r="A50" s="12"/>
      <c r="B50" s="25">
        <v>382</v>
      </c>
      <c r="C50" s="20" t="s">
        <v>69</v>
      </c>
      <c r="D50" s="46">
        <v>740222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5"/>
        <v>740222</v>
      </c>
      <c r="P50" s="47">
        <f>(O50/P$53)</f>
        <v>74.014798520147991</v>
      </c>
      <c r="Q50" s="9"/>
    </row>
    <row r="51" spans="1:120" ht="16.5" thickBot="1">
      <c r="A51" s="14" t="s">
        <v>49</v>
      </c>
      <c r="B51" s="23"/>
      <c r="C51" s="22"/>
      <c r="D51" s="15">
        <f>SUM(D5,D13,D25,D32,D38,D43,D48)</f>
        <v>15578054</v>
      </c>
      <c r="E51" s="15">
        <f>SUM(E5,E13,E25,E32,E38,E43,E48)</f>
        <v>3003571</v>
      </c>
      <c r="F51" s="15">
        <f>SUM(F5,F13,F25,F32,F38,F43,F48)</f>
        <v>0</v>
      </c>
      <c r="G51" s="15">
        <f>SUM(G5,G13,G25,G32,G38,G43,G48)</f>
        <v>0</v>
      </c>
      <c r="H51" s="15">
        <f>SUM(H5,H13,H25,H32,H38,H43,H48)</f>
        <v>0</v>
      </c>
      <c r="I51" s="15">
        <f>SUM(I5,I13,I25,I32,I38,I43,I48)</f>
        <v>6363552</v>
      </c>
      <c r="J51" s="15">
        <f>SUM(J5,J13,J25,J32,J38,J43,J48)</f>
        <v>0</v>
      </c>
      <c r="K51" s="15">
        <f>SUM(K5,K13,K25,K32,K38,K43,K48)</f>
        <v>0</v>
      </c>
      <c r="L51" s="15">
        <f>SUM(L5,L13,L25,L32,L38,L43,L48)</f>
        <v>0</v>
      </c>
      <c r="M51" s="15">
        <f>SUM(M5,M13,M25,M32,M38,M43,M48)</f>
        <v>0</v>
      </c>
      <c r="N51" s="15">
        <f>SUM(N5,N13,N25,N32,N38,N43,N48)</f>
        <v>0</v>
      </c>
      <c r="O51" s="15">
        <f>SUM(D51:N51)</f>
        <v>24945177</v>
      </c>
      <c r="P51" s="38">
        <f>(O51/P$53)</f>
        <v>2494.2682731726827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148</v>
      </c>
      <c r="N53" s="48"/>
      <c r="O53" s="48"/>
      <c r="P53" s="43">
        <v>10001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5115791</v>
      </c>
      <c r="E5" s="27">
        <f t="shared" si="0"/>
        <v>89605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5205396</v>
      </c>
      <c r="O5" s="33">
        <f t="shared" ref="O5:O46" si="1">(N5/O$48)</f>
        <v>519.39692676112554</v>
      </c>
      <c r="P5" s="6"/>
    </row>
    <row r="6" spans="1:133">
      <c r="A6" s="12"/>
      <c r="B6" s="25">
        <v>311</v>
      </c>
      <c r="C6" s="20" t="s">
        <v>2</v>
      </c>
      <c r="D6" s="46">
        <v>3185755</v>
      </c>
      <c r="E6" s="46">
        <v>89605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3275360</v>
      </c>
      <c r="O6" s="47">
        <f t="shared" si="1"/>
        <v>326.81700259429255</v>
      </c>
      <c r="P6" s="9"/>
    </row>
    <row r="7" spans="1:133">
      <c r="A7" s="12"/>
      <c r="B7" s="25">
        <v>312.10000000000002</v>
      </c>
      <c r="C7" s="20" t="s">
        <v>10</v>
      </c>
      <c r="D7" s="46">
        <v>283621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283621</v>
      </c>
      <c r="O7" s="47">
        <f t="shared" si="1"/>
        <v>28.299840351227299</v>
      </c>
      <c r="P7" s="9"/>
    </row>
    <row r="8" spans="1:133">
      <c r="A8" s="12"/>
      <c r="B8" s="25">
        <v>314.10000000000002</v>
      </c>
      <c r="C8" s="20" t="s">
        <v>11</v>
      </c>
      <c r="D8" s="46">
        <v>837136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837136</v>
      </c>
      <c r="O8" s="47">
        <f t="shared" si="1"/>
        <v>83.529834364398326</v>
      </c>
      <c r="P8" s="9"/>
    </row>
    <row r="9" spans="1:133">
      <c r="A9" s="12"/>
      <c r="B9" s="25">
        <v>314.3</v>
      </c>
      <c r="C9" s="20" t="s">
        <v>79</v>
      </c>
      <c r="D9" s="46">
        <v>224949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224949</v>
      </c>
      <c r="O9" s="47">
        <f t="shared" si="1"/>
        <v>22.445519856316103</v>
      </c>
      <c r="P9" s="9"/>
    </row>
    <row r="10" spans="1:133">
      <c r="A10" s="12"/>
      <c r="B10" s="25">
        <v>314.8</v>
      </c>
      <c r="C10" s="20" t="s">
        <v>12</v>
      </c>
      <c r="D10" s="46">
        <v>35383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35383</v>
      </c>
      <c r="O10" s="47">
        <f t="shared" si="1"/>
        <v>3.5305328277788863</v>
      </c>
      <c r="P10" s="9"/>
    </row>
    <row r="11" spans="1:133">
      <c r="A11" s="12"/>
      <c r="B11" s="25">
        <v>315</v>
      </c>
      <c r="C11" s="20" t="s">
        <v>80</v>
      </c>
      <c r="D11" s="46">
        <v>488402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488402</v>
      </c>
      <c r="O11" s="47">
        <f t="shared" si="1"/>
        <v>48.732987427659147</v>
      </c>
      <c r="P11" s="9"/>
    </row>
    <row r="12" spans="1:133">
      <c r="A12" s="12"/>
      <c r="B12" s="25">
        <v>316</v>
      </c>
      <c r="C12" s="20" t="s">
        <v>81</v>
      </c>
      <c r="D12" s="46">
        <v>60545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60545</v>
      </c>
      <c r="O12" s="47">
        <f t="shared" si="1"/>
        <v>6.0412093394532027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1127107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1127107</v>
      </c>
      <c r="O13" s="45">
        <f t="shared" si="1"/>
        <v>112.46328078227899</v>
      </c>
      <c r="P13" s="10"/>
    </row>
    <row r="14" spans="1:133">
      <c r="A14" s="12"/>
      <c r="B14" s="25">
        <v>322</v>
      </c>
      <c r="C14" s="20" t="s">
        <v>0</v>
      </c>
      <c r="D14" s="46">
        <v>121661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121661</v>
      </c>
      <c r="O14" s="47">
        <f t="shared" si="1"/>
        <v>12.13939333466374</v>
      </c>
      <c r="P14" s="9"/>
    </row>
    <row r="15" spans="1:133">
      <c r="A15" s="12"/>
      <c r="B15" s="25">
        <v>323.10000000000002</v>
      </c>
      <c r="C15" s="20" t="s">
        <v>16</v>
      </c>
      <c r="D15" s="46">
        <v>627771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627771</v>
      </c>
      <c r="O15" s="47">
        <f t="shared" si="1"/>
        <v>62.639293554180803</v>
      </c>
      <c r="P15" s="9"/>
    </row>
    <row r="16" spans="1:133">
      <c r="A16" s="12"/>
      <c r="B16" s="25">
        <v>323.39999999999998</v>
      </c>
      <c r="C16" s="20" t="s">
        <v>17</v>
      </c>
      <c r="D16" s="46">
        <v>28529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28529</v>
      </c>
      <c r="O16" s="47">
        <f t="shared" si="1"/>
        <v>2.8466373977250048</v>
      </c>
      <c r="P16" s="9"/>
    </row>
    <row r="17" spans="1:16">
      <c r="A17" s="12"/>
      <c r="B17" s="25">
        <v>324.41000000000003</v>
      </c>
      <c r="C17" s="20" t="s">
        <v>76</v>
      </c>
      <c r="D17" s="46">
        <v>293678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293678</v>
      </c>
      <c r="O17" s="47">
        <f t="shared" si="1"/>
        <v>29.303332668130114</v>
      </c>
      <c r="P17" s="9"/>
    </row>
    <row r="18" spans="1:16">
      <c r="A18" s="12"/>
      <c r="B18" s="25">
        <v>329</v>
      </c>
      <c r="C18" s="20" t="s">
        <v>23</v>
      </c>
      <c r="D18" s="46">
        <v>55468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55468</v>
      </c>
      <c r="O18" s="47">
        <f t="shared" si="1"/>
        <v>5.5346238275793258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SUM(D20:D24)</f>
        <v>912688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912688</v>
      </c>
      <c r="O19" s="45">
        <f t="shared" si="1"/>
        <v>91.068449411295148</v>
      </c>
      <c r="P19" s="10"/>
    </row>
    <row r="20" spans="1:16">
      <c r="A20" s="12"/>
      <c r="B20" s="25">
        <v>335.12</v>
      </c>
      <c r="C20" s="20" t="s">
        <v>82</v>
      </c>
      <c r="D20" s="46">
        <v>245723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245723</v>
      </c>
      <c r="O20" s="47">
        <f t="shared" si="1"/>
        <v>24.518359608860507</v>
      </c>
      <c r="P20" s="9"/>
    </row>
    <row r="21" spans="1:16">
      <c r="A21" s="12"/>
      <c r="B21" s="25">
        <v>335.14</v>
      </c>
      <c r="C21" s="20" t="s">
        <v>83</v>
      </c>
      <c r="D21" s="46">
        <v>4349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4349</v>
      </c>
      <c r="O21" s="47">
        <f t="shared" si="1"/>
        <v>0.43394532029535021</v>
      </c>
      <c r="P21" s="9"/>
    </row>
    <row r="22" spans="1:16">
      <c r="A22" s="12"/>
      <c r="B22" s="25">
        <v>335.15</v>
      </c>
      <c r="C22" s="20" t="s">
        <v>84</v>
      </c>
      <c r="D22" s="46">
        <v>11650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11650</v>
      </c>
      <c r="O22" s="47">
        <f t="shared" si="1"/>
        <v>1.1624426262223109</v>
      </c>
      <c r="P22" s="9"/>
    </row>
    <row r="23" spans="1:16">
      <c r="A23" s="12"/>
      <c r="B23" s="25">
        <v>335.18</v>
      </c>
      <c r="C23" s="20" t="s">
        <v>85</v>
      </c>
      <c r="D23" s="46">
        <v>501850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501850</v>
      </c>
      <c r="O23" s="47">
        <f t="shared" si="1"/>
        <v>50.074835362203153</v>
      </c>
      <c r="P23" s="9"/>
    </row>
    <row r="24" spans="1:16">
      <c r="A24" s="12"/>
      <c r="B24" s="25">
        <v>338</v>
      </c>
      <c r="C24" s="20" t="s">
        <v>32</v>
      </c>
      <c r="D24" s="46">
        <v>149116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149116</v>
      </c>
      <c r="O24" s="47">
        <f t="shared" si="1"/>
        <v>14.878866493713829</v>
      </c>
      <c r="P24" s="9"/>
    </row>
    <row r="25" spans="1:16" ht="15.75">
      <c r="A25" s="29" t="s">
        <v>37</v>
      </c>
      <c r="B25" s="30"/>
      <c r="C25" s="31"/>
      <c r="D25" s="32">
        <f t="shared" ref="D25:M25" si="6">SUM(D26:D32)</f>
        <v>1096922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4149422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5246344</v>
      </c>
      <c r="O25" s="45">
        <f t="shared" si="1"/>
        <v>523.48273797645186</v>
      </c>
      <c r="P25" s="10"/>
    </row>
    <row r="26" spans="1:16">
      <c r="A26" s="12"/>
      <c r="B26" s="25">
        <v>342.1</v>
      </c>
      <c r="C26" s="20" t="s">
        <v>41</v>
      </c>
      <c r="D26" s="46">
        <v>27627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27627</v>
      </c>
      <c r="O26" s="47">
        <f t="shared" si="1"/>
        <v>2.7566354021153461</v>
      </c>
      <c r="P26" s="9"/>
    </row>
    <row r="27" spans="1:16">
      <c r="A27" s="12"/>
      <c r="B27" s="25">
        <v>343.4</v>
      </c>
      <c r="C27" s="20" t="s">
        <v>43</v>
      </c>
      <c r="D27" s="46">
        <v>983463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983463</v>
      </c>
      <c r="O27" s="47">
        <f t="shared" si="1"/>
        <v>98.130413091199358</v>
      </c>
      <c r="P27" s="9"/>
    </row>
    <row r="28" spans="1:16">
      <c r="A28" s="12"/>
      <c r="B28" s="25">
        <v>343.5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3569928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3569928</v>
      </c>
      <c r="O28" s="47">
        <f t="shared" si="1"/>
        <v>356.20913989223709</v>
      </c>
      <c r="P28" s="9"/>
    </row>
    <row r="29" spans="1:16">
      <c r="A29" s="12"/>
      <c r="B29" s="25">
        <v>343.9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579494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579494</v>
      </c>
      <c r="O29" s="47">
        <f t="shared" si="1"/>
        <v>57.822191179405309</v>
      </c>
      <c r="P29" s="9"/>
    </row>
    <row r="30" spans="1:16">
      <c r="A30" s="12"/>
      <c r="B30" s="25">
        <v>347.2</v>
      </c>
      <c r="C30" s="20" t="s">
        <v>46</v>
      </c>
      <c r="D30" s="46">
        <v>47785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47785</v>
      </c>
      <c r="O30" s="47">
        <f t="shared" si="1"/>
        <v>4.7680103771702251</v>
      </c>
      <c r="P30" s="9"/>
    </row>
    <row r="31" spans="1:16">
      <c r="A31" s="12"/>
      <c r="B31" s="25">
        <v>347.4</v>
      </c>
      <c r="C31" s="20" t="s">
        <v>47</v>
      </c>
      <c r="D31" s="46">
        <v>23855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23855</v>
      </c>
      <c r="O31" s="47">
        <f t="shared" si="1"/>
        <v>2.3802634204749551</v>
      </c>
      <c r="P31" s="9"/>
    </row>
    <row r="32" spans="1:16">
      <c r="A32" s="12"/>
      <c r="B32" s="25">
        <v>347.5</v>
      </c>
      <c r="C32" s="20" t="s">
        <v>48</v>
      </c>
      <c r="D32" s="46">
        <v>14192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14192</v>
      </c>
      <c r="O32" s="47">
        <f t="shared" si="1"/>
        <v>1.4160846138495311</v>
      </c>
      <c r="P32" s="9"/>
    </row>
    <row r="33" spans="1:119" ht="15.75">
      <c r="A33" s="29" t="s">
        <v>38</v>
      </c>
      <c r="B33" s="30"/>
      <c r="C33" s="31"/>
      <c r="D33" s="32">
        <f t="shared" ref="D33:M33" si="8">SUM(D34:D36)</f>
        <v>80850</v>
      </c>
      <c r="E33" s="32">
        <f t="shared" si="8"/>
        <v>3323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6" si="9">SUM(D33:M33)</f>
        <v>84173</v>
      </c>
      <c r="O33" s="45">
        <f t="shared" si="1"/>
        <v>8.3988225903013376</v>
      </c>
      <c r="P33" s="10"/>
    </row>
    <row r="34" spans="1:119">
      <c r="A34" s="13"/>
      <c r="B34" s="39">
        <v>351.3</v>
      </c>
      <c r="C34" s="21" t="s">
        <v>68</v>
      </c>
      <c r="D34" s="46">
        <v>0</v>
      </c>
      <c r="E34" s="46">
        <v>798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798</v>
      </c>
      <c r="O34" s="47">
        <f t="shared" si="1"/>
        <v>7.9624825384154857E-2</v>
      </c>
      <c r="P34" s="9"/>
    </row>
    <row r="35" spans="1:119">
      <c r="A35" s="13"/>
      <c r="B35" s="39">
        <v>351.5</v>
      </c>
      <c r="C35" s="21" t="s">
        <v>51</v>
      </c>
      <c r="D35" s="46">
        <v>10045</v>
      </c>
      <c r="E35" s="46">
        <v>2525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12570</v>
      </c>
      <c r="O35" s="47">
        <f t="shared" si="1"/>
        <v>1.2542406705248454</v>
      </c>
      <c r="P35" s="9"/>
    </row>
    <row r="36" spans="1:119">
      <c r="A36" s="13"/>
      <c r="B36" s="39">
        <v>354</v>
      </c>
      <c r="C36" s="21" t="s">
        <v>52</v>
      </c>
      <c r="D36" s="46">
        <v>70805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70805</v>
      </c>
      <c r="O36" s="47">
        <f t="shared" si="1"/>
        <v>7.0649570943923372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SUM(D38:D41)</f>
        <v>391468</v>
      </c>
      <c r="E37" s="32">
        <f t="shared" si="10"/>
        <v>-1713</v>
      </c>
      <c r="F37" s="32">
        <f t="shared" si="10"/>
        <v>0</v>
      </c>
      <c r="G37" s="32">
        <f t="shared" si="10"/>
        <v>7741</v>
      </c>
      <c r="H37" s="32">
        <f t="shared" si="10"/>
        <v>0</v>
      </c>
      <c r="I37" s="32">
        <f t="shared" si="10"/>
        <v>8973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406469</v>
      </c>
      <c r="O37" s="45">
        <f t="shared" si="1"/>
        <v>40.557673119137895</v>
      </c>
      <c r="P37" s="10"/>
    </row>
    <row r="38" spans="1:119">
      <c r="A38" s="12"/>
      <c r="B38" s="25">
        <v>361.1</v>
      </c>
      <c r="C38" s="20" t="s">
        <v>54</v>
      </c>
      <c r="D38" s="46">
        <v>58974</v>
      </c>
      <c r="E38" s="46">
        <v>-1713</v>
      </c>
      <c r="F38" s="46">
        <v>0</v>
      </c>
      <c r="G38" s="46">
        <v>7741</v>
      </c>
      <c r="H38" s="46">
        <v>0</v>
      </c>
      <c r="I38" s="46">
        <v>16903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81905</v>
      </c>
      <c r="O38" s="47">
        <f t="shared" si="1"/>
        <v>8.1725204549990025</v>
      </c>
      <c r="P38" s="9"/>
    </row>
    <row r="39" spans="1:119">
      <c r="A39" s="12"/>
      <c r="B39" s="25">
        <v>362</v>
      </c>
      <c r="C39" s="20" t="s">
        <v>86</v>
      </c>
      <c r="D39" s="46">
        <v>58965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58965</v>
      </c>
      <c r="O39" s="47">
        <f t="shared" si="1"/>
        <v>5.8835561764118935</v>
      </c>
      <c r="P39" s="9"/>
    </row>
    <row r="40" spans="1:119">
      <c r="A40" s="12"/>
      <c r="B40" s="25">
        <v>364</v>
      </c>
      <c r="C40" s="20" t="s">
        <v>87</v>
      </c>
      <c r="D40" s="46">
        <v>99119</v>
      </c>
      <c r="E40" s="46">
        <v>0</v>
      </c>
      <c r="F40" s="46">
        <v>0</v>
      </c>
      <c r="G40" s="46">
        <v>0</v>
      </c>
      <c r="H40" s="46">
        <v>0</v>
      </c>
      <c r="I40" s="46">
        <v>-7930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91189</v>
      </c>
      <c r="O40" s="47">
        <f t="shared" si="1"/>
        <v>9.098882458591099</v>
      </c>
      <c r="P40" s="9"/>
    </row>
    <row r="41" spans="1:119">
      <c r="A41" s="12"/>
      <c r="B41" s="25">
        <v>369.9</v>
      </c>
      <c r="C41" s="20" t="s">
        <v>57</v>
      </c>
      <c r="D41" s="46">
        <v>174410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174410</v>
      </c>
      <c r="O41" s="47">
        <f t="shared" si="1"/>
        <v>17.4027140291359</v>
      </c>
      <c r="P41" s="9"/>
    </row>
    <row r="42" spans="1:119" ht="15.75">
      <c r="A42" s="29" t="s">
        <v>39</v>
      </c>
      <c r="B42" s="30"/>
      <c r="C42" s="31"/>
      <c r="D42" s="32">
        <f t="shared" ref="D42:M42" si="11">SUM(D43:D45)</f>
        <v>6037182</v>
      </c>
      <c r="E42" s="32">
        <f t="shared" si="11"/>
        <v>193797</v>
      </c>
      <c r="F42" s="32">
        <f t="shared" si="11"/>
        <v>0</v>
      </c>
      <c r="G42" s="32">
        <f t="shared" si="11"/>
        <v>4704081</v>
      </c>
      <c r="H42" s="32">
        <f t="shared" si="11"/>
        <v>0</v>
      </c>
      <c r="I42" s="32">
        <f t="shared" si="11"/>
        <v>1771028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12706088</v>
      </c>
      <c r="O42" s="45">
        <f t="shared" si="1"/>
        <v>1267.819596886849</v>
      </c>
      <c r="P42" s="9"/>
    </row>
    <row r="43" spans="1:119">
      <c r="A43" s="12"/>
      <c r="B43" s="25">
        <v>381</v>
      </c>
      <c r="C43" s="20" t="s">
        <v>58</v>
      </c>
      <c r="D43" s="46">
        <v>537182</v>
      </c>
      <c r="E43" s="46">
        <v>193797</v>
      </c>
      <c r="F43" s="46">
        <v>0</v>
      </c>
      <c r="G43" s="46">
        <v>4704081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5435060</v>
      </c>
      <c r="O43" s="47">
        <f t="shared" si="1"/>
        <v>542.31291159449211</v>
      </c>
      <c r="P43" s="9"/>
    </row>
    <row r="44" spans="1:119">
      <c r="A44" s="12"/>
      <c r="B44" s="25">
        <v>384</v>
      </c>
      <c r="C44" s="20" t="s">
        <v>97</v>
      </c>
      <c r="D44" s="46">
        <v>5500000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5500000</v>
      </c>
      <c r="O44" s="47">
        <f t="shared" si="1"/>
        <v>548.79265615645579</v>
      </c>
      <c r="P44" s="9"/>
    </row>
    <row r="45" spans="1:119" ht="15.75" thickBot="1">
      <c r="A45" s="12"/>
      <c r="B45" s="25">
        <v>389.7</v>
      </c>
      <c r="C45" s="20" t="s">
        <v>98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1771028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1771028</v>
      </c>
      <c r="O45" s="47">
        <f t="shared" si="1"/>
        <v>176.71402913590103</v>
      </c>
      <c r="P45" s="9"/>
    </row>
    <row r="46" spans="1:119" ht="16.5" thickBot="1">
      <c r="A46" s="14" t="s">
        <v>49</v>
      </c>
      <c r="B46" s="23"/>
      <c r="C46" s="22"/>
      <c r="D46" s="15">
        <f t="shared" ref="D46:M46" si="12">SUM(D5,D13,D19,D25,D33,D37,D42)</f>
        <v>14762008</v>
      </c>
      <c r="E46" s="15">
        <f t="shared" si="12"/>
        <v>285012</v>
      </c>
      <c r="F46" s="15">
        <f t="shared" si="12"/>
        <v>0</v>
      </c>
      <c r="G46" s="15">
        <f t="shared" si="12"/>
        <v>4711822</v>
      </c>
      <c r="H46" s="15">
        <f t="shared" si="12"/>
        <v>0</v>
      </c>
      <c r="I46" s="15">
        <f t="shared" si="12"/>
        <v>5929423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25688265</v>
      </c>
      <c r="O46" s="38">
        <f t="shared" si="1"/>
        <v>2563.1874875274398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99</v>
      </c>
      <c r="M48" s="48"/>
      <c r="N48" s="48"/>
      <c r="O48" s="43">
        <v>10022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71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4938099</v>
      </c>
      <c r="E5" s="27">
        <f t="shared" si="0"/>
        <v>58519</v>
      </c>
      <c r="F5" s="27">
        <f t="shared" si="0"/>
        <v>0</v>
      </c>
      <c r="G5" s="27">
        <f t="shared" si="0"/>
        <v>11134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5007752</v>
      </c>
      <c r="O5" s="33">
        <f t="shared" ref="O5:O45" si="1">(N5/O$47)</f>
        <v>501.42705517172323</v>
      </c>
      <c r="P5" s="6"/>
    </row>
    <row r="6" spans="1:133">
      <c r="A6" s="12"/>
      <c r="B6" s="25">
        <v>311</v>
      </c>
      <c r="C6" s="20" t="s">
        <v>2</v>
      </c>
      <c r="D6" s="46">
        <v>3167354</v>
      </c>
      <c r="E6" s="46">
        <v>58519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3225873</v>
      </c>
      <c r="O6" s="47">
        <f t="shared" si="1"/>
        <v>323.00720937218387</v>
      </c>
      <c r="P6" s="9"/>
    </row>
    <row r="7" spans="1:133">
      <c r="A7" s="12"/>
      <c r="B7" s="25">
        <v>312.10000000000002</v>
      </c>
      <c r="C7" s="20" t="s">
        <v>10</v>
      </c>
      <c r="D7" s="46">
        <v>319888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319888</v>
      </c>
      <c r="O7" s="47">
        <f t="shared" si="1"/>
        <v>32.030439571442876</v>
      </c>
      <c r="P7" s="9"/>
    </row>
    <row r="8" spans="1:133">
      <c r="A8" s="12"/>
      <c r="B8" s="25">
        <v>314.10000000000002</v>
      </c>
      <c r="C8" s="20" t="s">
        <v>11</v>
      </c>
      <c r="D8" s="46">
        <v>768987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768987</v>
      </c>
      <c r="O8" s="47">
        <f t="shared" si="1"/>
        <v>76.998798437969356</v>
      </c>
      <c r="P8" s="9"/>
    </row>
    <row r="9" spans="1:133">
      <c r="A9" s="12"/>
      <c r="B9" s="25">
        <v>314.3</v>
      </c>
      <c r="C9" s="20" t="s">
        <v>79</v>
      </c>
      <c r="D9" s="46">
        <v>68639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68639</v>
      </c>
      <c r="O9" s="47">
        <f t="shared" si="1"/>
        <v>6.8728346850906181</v>
      </c>
      <c r="P9" s="9"/>
    </row>
    <row r="10" spans="1:133">
      <c r="A10" s="12"/>
      <c r="B10" s="25">
        <v>314.8</v>
      </c>
      <c r="C10" s="20" t="s">
        <v>12</v>
      </c>
      <c r="D10" s="46">
        <v>29238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29238</v>
      </c>
      <c r="O10" s="47">
        <f t="shared" si="1"/>
        <v>2.9276058876539501</v>
      </c>
      <c r="P10" s="9"/>
    </row>
    <row r="11" spans="1:133">
      <c r="A11" s="12"/>
      <c r="B11" s="25">
        <v>315</v>
      </c>
      <c r="C11" s="20" t="s">
        <v>80</v>
      </c>
      <c r="D11" s="46">
        <v>525238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525238</v>
      </c>
      <c r="O11" s="47">
        <f t="shared" si="1"/>
        <v>52.592169820766998</v>
      </c>
      <c r="P11" s="9"/>
    </row>
    <row r="12" spans="1:133">
      <c r="A12" s="12"/>
      <c r="B12" s="25">
        <v>316</v>
      </c>
      <c r="C12" s="20" t="s">
        <v>81</v>
      </c>
      <c r="D12" s="46">
        <v>58755</v>
      </c>
      <c r="E12" s="46">
        <v>0</v>
      </c>
      <c r="F12" s="46">
        <v>0</v>
      </c>
      <c r="G12" s="46">
        <v>11134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69889</v>
      </c>
      <c r="O12" s="47">
        <f t="shared" si="1"/>
        <v>6.9979973966156006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892122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892122</v>
      </c>
      <c r="O13" s="45">
        <f t="shared" si="1"/>
        <v>89.328326824872335</v>
      </c>
      <c r="P13" s="10"/>
    </row>
    <row r="14" spans="1:133">
      <c r="A14" s="12"/>
      <c r="B14" s="25">
        <v>322</v>
      </c>
      <c r="C14" s="20" t="s">
        <v>0</v>
      </c>
      <c r="D14" s="46">
        <v>131004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131004</v>
      </c>
      <c r="O14" s="47">
        <f t="shared" si="1"/>
        <v>13.117452688495044</v>
      </c>
      <c r="P14" s="9"/>
    </row>
    <row r="15" spans="1:133">
      <c r="A15" s="12"/>
      <c r="B15" s="25">
        <v>323.10000000000002</v>
      </c>
      <c r="C15" s="20" t="s">
        <v>16</v>
      </c>
      <c r="D15" s="46">
        <v>587974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587974</v>
      </c>
      <c r="O15" s="47">
        <f t="shared" si="1"/>
        <v>58.873936116952038</v>
      </c>
      <c r="P15" s="9"/>
    </row>
    <row r="16" spans="1:133">
      <c r="A16" s="12"/>
      <c r="B16" s="25">
        <v>323.39999999999998</v>
      </c>
      <c r="C16" s="20" t="s">
        <v>17</v>
      </c>
      <c r="D16" s="46">
        <v>25212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25212</v>
      </c>
      <c r="O16" s="47">
        <f t="shared" si="1"/>
        <v>2.5244818263742865</v>
      </c>
      <c r="P16" s="9"/>
    </row>
    <row r="17" spans="1:16">
      <c r="A17" s="12"/>
      <c r="B17" s="25">
        <v>324.41000000000003</v>
      </c>
      <c r="C17" s="20" t="s">
        <v>76</v>
      </c>
      <c r="D17" s="46">
        <v>91120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91120</v>
      </c>
      <c r="O17" s="47">
        <f t="shared" si="1"/>
        <v>9.1238610193251226</v>
      </c>
      <c r="P17" s="9"/>
    </row>
    <row r="18" spans="1:16">
      <c r="A18" s="12"/>
      <c r="B18" s="25">
        <v>329</v>
      </c>
      <c r="C18" s="20" t="s">
        <v>23</v>
      </c>
      <c r="D18" s="46">
        <v>56812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56812</v>
      </c>
      <c r="O18" s="47">
        <f t="shared" si="1"/>
        <v>5.6885951737258438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SUM(D20:D24)</f>
        <v>877151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877151</v>
      </c>
      <c r="O19" s="45">
        <f t="shared" si="1"/>
        <v>87.829278061479926</v>
      </c>
      <c r="P19" s="10"/>
    </row>
    <row r="20" spans="1:16">
      <c r="A20" s="12"/>
      <c r="B20" s="25">
        <v>335.12</v>
      </c>
      <c r="C20" s="20" t="s">
        <v>82</v>
      </c>
      <c r="D20" s="46">
        <v>235748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235748</v>
      </c>
      <c r="O20" s="47">
        <f t="shared" si="1"/>
        <v>23.605487133273254</v>
      </c>
      <c r="P20" s="9"/>
    </row>
    <row r="21" spans="1:16">
      <c r="A21" s="12"/>
      <c r="B21" s="25">
        <v>335.14</v>
      </c>
      <c r="C21" s="20" t="s">
        <v>83</v>
      </c>
      <c r="D21" s="46">
        <v>4606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4606</v>
      </c>
      <c r="O21" s="47">
        <f t="shared" si="1"/>
        <v>0.46119955942725543</v>
      </c>
      <c r="P21" s="9"/>
    </row>
    <row r="22" spans="1:16">
      <c r="A22" s="12"/>
      <c r="B22" s="25">
        <v>335.15</v>
      </c>
      <c r="C22" s="20" t="s">
        <v>84</v>
      </c>
      <c r="D22" s="46">
        <v>12108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12108</v>
      </c>
      <c r="O22" s="47">
        <f t="shared" si="1"/>
        <v>1.2123760889155903</v>
      </c>
      <c r="P22" s="9"/>
    </row>
    <row r="23" spans="1:16">
      <c r="A23" s="12"/>
      <c r="B23" s="25">
        <v>335.18</v>
      </c>
      <c r="C23" s="20" t="s">
        <v>85</v>
      </c>
      <c r="D23" s="46">
        <v>480968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480968</v>
      </c>
      <c r="O23" s="47">
        <f t="shared" si="1"/>
        <v>48.159407229398219</v>
      </c>
      <c r="P23" s="9"/>
    </row>
    <row r="24" spans="1:16">
      <c r="A24" s="12"/>
      <c r="B24" s="25">
        <v>338</v>
      </c>
      <c r="C24" s="20" t="s">
        <v>32</v>
      </c>
      <c r="D24" s="46">
        <v>143721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143721</v>
      </c>
      <c r="O24" s="47">
        <f t="shared" si="1"/>
        <v>14.390808050465605</v>
      </c>
      <c r="P24" s="9"/>
    </row>
    <row r="25" spans="1:16" ht="15.75">
      <c r="A25" s="29" t="s">
        <v>37</v>
      </c>
      <c r="B25" s="30"/>
      <c r="C25" s="31"/>
      <c r="D25" s="32">
        <f t="shared" ref="D25:M25" si="6">SUM(D26:D32)</f>
        <v>1103199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3940736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5043935</v>
      </c>
      <c r="O25" s="45">
        <f t="shared" si="1"/>
        <v>505.05006508460997</v>
      </c>
      <c r="P25" s="10"/>
    </row>
    <row r="26" spans="1:16">
      <c r="A26" s="12"/>
      <c r="B26" s="25">
        <v>342.1</v>
      </c>
      <c r="C26" s="20" t="s">
        <v>41</v>
      </c>
      <c r="D26" s="46">
        <v>36200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36200</v>
      </c>
      <c r="O26" s="47">
        <f t="shared" si="1"/>
        <v>3.6247121257634927</v>
      </c>
      <c r="P26" s="9"/>
    </row>
    <row r="27" spans="1:16">
      <c r="A27" s="12"/>
      <c r="B27" s="25">
        <v>343.4</v>
      </c>
      <c r="C27" s="20" t="s">
        <v>43</v>
      </c>
      <c r="D27" s="46">
        <v>978586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978586</v>
      </c>
      <c r="O27" s="47">
        <f t="shared" si="1"/>
        <v>97.985981776309202</v>
      </c>
      <c r="P27" s="9"/>
    </row>
    <row r="28" spans="1:16">
      <c r="A28" s="12"/>
      <c r="B28" s="25">
        <v>343.5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3363595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3363595</v>
      </c>
      <c r="O28" s="47">
        <f t="shared" si="1"/>
        <v>336.79733653749872</v>
      </c>
      <c r="P28" s="9"/>
    </row>
    <row r="29" spans="1:16">
      <c r="A29" s="12"/>
      <c r="B29" s="25">
        <v>343.9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577141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577141</v>
      </c>
      <c r="O29" s="47">
        <f t="shared" si="1"/>
        <v>57.789225993791931</v>
      </c>
      <c r="P29" s="9"/>
    </row>
    <row r="30" spans="1:16">
      <c r="A30" s="12"/>
      <c r="B30" s="25">
        <v>347.2</v>
      </c>
      <c r="C30" s="20" t="s">
        <v>46</v>
      </c>
      <c r="D30" s="46">
        <v>42109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42109</v>
      </c>
      <c r="O30" s="47">
        <f t="shared" si="1"/>
        <v>4.21638129568439</v>
      </c>
      <c r="P30" s="9"/>
    </row>
    <row r="31" spans="1:16">
      <c r="A31" s="12"/>
      <c r="B31" s="25">
        <v>347.4</v>
      </c>
      <c r="C31" s="20" t="s">
        <v>47</v>
      </c>
      <c r="D31" s="46">
        <v>29873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29873</v>
      </c>
      <c r="O31" s="47">
        <f t="shared" si="1"/>
        <v>2.9911885451086411</v>
      </c>
      <c r="P31" s="9"/>
    </row>
    <row r="32" spans="1:16">
      <c r="A32" s="12"/>
      <c r="B32" s="25">
        <v>347.5</v>
      </c>
      <c r="C32" s="20" t="s">
        <v>48</v>
      </c>
      <c r="D32" s="46">
        <v>16431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16431</v>
      </c>
      <c r="O32" s="47">
        <f t="shared" si="1"/>
        <v>1.6452388104535898</v>
      </c>
      <c r="P32" s="9"/>
    </row>
    <row r="33" spans="1:119" ht="15.75">
      <c r="A33" s="29" t="s">
        <v>38</v>
      </c>
      <c r="B33" s="30"/>
      <c r="C33" s="31"/>
      <c r="D33" s="32">
        <f t="shared" ref="D33:M33" si="8">SUM(D34:D36)</f>
        <v>65389</v>
      </c>
      <c r="E33" s="32">
        <f t="shared" si="8"/>
        <v>3088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5" si="9">SUM(D33:M33)</f>
        <v>68477</v>
      </c>
      <c r="O33" s="45">
        <f t="shared" si="1"/>
        <v>6.8566135976769802</v>
      </c>
      <c r="P33" s="10"/>
    </row>
    <row r="34" spans="1:119">
      <c r="A34" s="13"/>
      <c r="B34" s="39">
        <v>351.3</v>
      </c>
      <c r="C34" s="21" t="s">
        <v>68</v>
      </c>
      <c r="D34" s="46">
        <v>0</v>
      </c>
      <c r="E34" s="46">
        <v>1037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1037</v>
      </c>
      <c r="O34" s="47">
        <f t="shared" si="1"/>
        <v>0.10383498548112546</v>
      </c>
      <c r="P34" s="9"/>
    </row>
    <row r="35" spans="1:119">
      <c r="A35" s="13"/>
      <c r="B35" s="39">
        <v>351.5</v>
      </c>
      <c r="C35" s="21" t="s">
        <v>51</v>
      </c>
      <c r="D35" s="46">
        <v>12639</v>
      </c>
      <c r="E35" s="46">
        <v>2051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14690</v>
      </c>
      <c r="O35" s="47">
        <f t="shared" si="1"/>
        <v>1.4709121858415941</v>
      </c>
      <c r="P35" s="9"/>
    </row>
    <row r="36" spans="1:119">
      <c r="A36" s="13"/>
      <c r="B36" s="39">
        <v>354</v>
      </c>
      <c r="C36" s="21" t="s">
        <v>52</v>
      </c>
      <c r="D36" s="46">
        <v>52750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52750</v>
      </c>
      <c r="O36" s="47">
        <f t="shared" si="1"/>
        <v>5.2818664263542603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SUM(D38:D42)</f>
        <v>309232</v>
      </c>
      <c r="E37" s="32">
        <f t="shared" si="10"/>
        <v>2248</v>
      </c>
      <c r="F37" s="32">
        <f t="shared" si="10"/>
        <v>0</v>
      </c>
      <c r="G37" s="32">
        <f t="shared" si="10"/>
        <v>12864</v>
      </c>
      <c r="H37" s="32">
        <f t="shared" si="10"/>
        <v>0</v>
      </c>
      <c r="I37" s="32">
        <f t="shared" si="10"/>
        <v>30892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355236</v>
      </c>
      <c r="O37" s="45">
        <f t="shared" si="1"/>
        <v>35.569840793030941</v>
      </c>
      <c r="P37" s="10"/>
    </row>
    <row r="38" spans="1:119">
      <c r="A38" s="12"/>
      <c r="B38" s="25">
        <v>361.1</v>
      </c>
      <c r="C38" s="20" t="s">
        <v>54</v>
      </c>
      <c r="D38" s="46">
        <v>103306</v>
      </c>
      <c r="E38" s="46">
        <v>2248</v>
      </c>
      <c r="F38" s="46">
        <v>0</v>
      </c>
      <c r="G38" s="46">
        <v>12864</v>
      </c>
      <c r="H38" s="46">
        <v>0</v>
      </c>
      <c r="I38" s="46">
        <v>25072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143490</v>
      </c>
      <c r="O38" s="47">
        <f t="shared" si="1"/>
        <v>14.367677981375788</v>
      </c>
      <c r="P38" s="9"/>
    </row>
    <row r="39" spans="1:119">
      <c r="A39" s="12"/>
      <c r="B39" s="25">
        <v>362</v>
      </c>
      <c r="C39" s="20" t="s">
        <v>86</v>
      </c>
      <c r="D39" s="46">
        <v>56916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56916</v>
      </c>
      <c r="O39" s="47">
        <f t="shared" si="1"/>
        <v>5.6990087113247219</v>
      </c>
      <c r="P39" s="9"/>
    </row>
    <row r="40" spans="1:119">
      <c r="A40" s="12"/>
      <c r="B40" s="25">
        <v>364</v>
      </c>
      <c r="C40" s="20" t="s">
        <v>87</v>
      </c>
      <c r="D40" s="46">
        <v>39347</v>
      </c>
      <c r="E40" s="46">
        <v>0</v>
      </c>
      <c r="F40" s="46">
        <v>0</v>
      </c>
      <c r="G40" s="46">
        <v>0</v>
      </c>
      <c r="H40" s="46">
        <v>0</v>
      </c>
      <c r="I40" s="46">
        <v>5820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45167</v>
      </c>
      <c r="O40" s="47">
        <f t="shared" si="1"/>
        <v>4.5225793531591068</v>
      </c>
      <c r="P40" s="9"/>
    </row>
    <row r="41" spans="1:119">
      <c r="A41" s="12"/>
      <c r="B41" s="25">
        <v>366</v>
      </c>
      <c r="C41" s="20" t="s">
        <v>56</v>
      </c>
      <c r="D41" s="46">
        <v>2286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2286</v>
      </c>
      <c r="O41" s="47">
        <f t="shared" si="1"/>
        <v>0.22889756683688794</v>
      </c>
      <c r="P41" s="9"/>
    </row>
    <row r="42" spans="1:119">
      <c r="A42" s="12"/>
      <c r="B42" s="25">
        <v>369.9</v>
      </c>
      <c r="C42" s="20" t="s">
        <v>57</v>
      </c>
      <c r="D42" s="46">
        <v>107377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107377</v>
      </c>
      <c r="O42" s="47">
        <f t="shared" si="1"/>
        <v>10.751677180334434</v>
      </c>
      <c r="P42" s="9"/>
    </row>
    <row r="43" spans="1:119" ht="15.75">
      <c r="A43" s="29" t="s">
        <v>39</v>
      </c>
      <c r="B43" s="30"/>
      <c r="C43" s="31"/>
      <c r="D43" s="32">
        <f t="shared" ref="D43:M43" si="11">SUM(D44:D44)</f>
        <v>128120</v>
      </c>
      <c r="E43" s="32">
        <f t="shared" si="11"/>
        <v>0</v>
      </c>
      <c r="F43" s="32">
        <f t="shared" si="11"/>
        <v>0</v>
      </c>
      <c r="G43" s="32">
        <f t="shared" si="11"/>
        <v>225000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353120</v>
      </c>
      <c r="O43" s="45">
        <f t="shared" si="1"/>
        <v>35.357965354961451</v>
      </c>
      <c r="P43" s="9"/>
    </row>
    <row r="44" spans="1:119" ht="15.75" thickBot="1">
      <c r="A44" s="12"/>
      <c r="B44" s="25">
        <v>381</v>
      </c>
      <c r="C44" s="20" t="s">
        <v>58</v>
      </c>
      <c r="D44" s="46">
        <v>128120</v>
      </c>
      <c r="E44" s="46">
        <v>0</v>
      </c>
      <c r="F44" s="46">
        <v>0</v>
      </c>
      <c r="G44" s="46">
        <v>225000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353120</v>
      </c>
      <c r="O44" s="47">
        <f t="shared" si="1"/>
        <v>35.357965354961451</v>
      </c>
      <c r="P44" s="9"/>
    </row>
    <row r="45" spans="1:119" ht="16.5" thickBot="1">
      <c r="A45" s="14" t="s">
        <v>49</v>
      </c>
      <c r="B45" s="23"/>
      <c r="C45" s="22"/>
      <c r="D45" s="15">
        <f t="shared" ref="D45:M45" si="12">SUM(D5,D13,D19,D25,D33,D37,D43)</f>
        <v>8313312</v>
      </c>
      <c r="E45" s="15">
        <f t="shared" si="12"/>
        <v>63855</v>
      </c>
      <c r="F45" s="15">
        <f t="shared" si="12"/>
        <v>0</v>
      </c>
      <c r="G45" s="15">
        <f t="shared" si="12"/>
        <v>248998</v>
      </c>
      <c r="H45" s="15">
        <f t="shared" si="12"/>
        <v>0</v>
      </c>
      <c r="I45" s="15">
        <f t="shared" si="12"/>
        <v>3971628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12597793</v>
      </c>
      <c r="O45" s="38">
        <f t="shared" si="1"/>
        <v>1261.4191448883548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88</v>
      </c>
      <c r="M47" s="48"/>
      <c r="N47" s="48"/>
      <c r="O47" s="43">
        <v>9987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71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4893998</v>
      </c>
      <c r="E5" s="27">
        <f t="shared" si="0"/>
        <v>58886</v>
      </c>
      <c r="F5" s="27">
        <f t="shared" si="0"/>
        <v>0</v>
      </c>
      <c r="G5" s="27">
        <f t="shared" si="0"/>
        <v>1050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4953934</v>
      </c>
      <c r="O5" s="33">
        <f t="shared" ref="O5:O41" si="2">(N5/O$43)</f>
        <v>499.08664114446907</v>
      </c>
      <c r="P5" s="6"/>
    </row>
    <row r="6" spans="1:133">
      <c r="A6" s="12"/>
      <c r="B6" s="25">
        <v>311</v>
      </c>
      <c r="C6" s="20" t="s">
        <v>2</v>
      </c>
      <c r="D6" s="46">
        <v>3187949</v>
      </c>
      <c r="E6" s="46">
        <v>58886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3246835</v>
      </c>
      <c r="O6" s="47">
        <f t="shared" si="2"/>
        <v>327.10407011887969</v>
      </c>
      <c r="P6" s="9"/>
    </row>
    <row r="7" spans="1:133">
      <c r="A7" s="12"/>
      <c r="B7" s="25">
        <v>312.10000000000002</v>
      </c>
      <c r="C7" s="20" t="s">
        <v>10</v>
      </c>
      <c r="D7" s="46">
        <v>343960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343960</v>
      </c>
      <c r="O7" s="47">
        <f t="shared" si="2"/>
        <v>34.652427966955472</v>
      </c>
      <c r="P7" s="9"/>
    </row>
    <row r="8" spans="1:133">
      <c r="A8" s="12"/>
      <c r="B8" s="25">
        <v>314.10000000000002</v>
      </c>
      <c r="C8" s="20" t="s">
        <v>11</v>
      </c>
      <c r="D8" s="46">
        <v>726005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726005</v>
      </c>
      <c r="O8" s="47">
        <f t="shared" si="2"/>
        <v>73.141748942172072</v>
      </c>
      <c r="P8" s="9"/>
    </row>
    <row r="9" spans="1:133">
      <c r="A9" s="12"/>
      <c r="B9" s="25">
        <v>314.8</v>
      </c>
      <c r="C9" s="20" t="s">
        <v>12</v>
      </c>
      <c r="D9" s="46">
        <v>27590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27590</v>
      </c>
      <c r="O9" s="47">
        <f t="shared" si="2"/>
        <v>2.7795688091879911</v>
      </c>
      <c r="P9" s="9"/>
    </row>
    <row r="10" spans="1:133">
      <c r="A10" s="12"/>
      <c r="B10" s="25">
        <v>315</v>
      </c>
      <c r="C10" s="20" t="s">
        <v>13</v>
      </c>
      <c r="D10" s="46">
        <v>544542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544542</v>
      </c>
      <c r="O10" s="47">
        <f t="shared" si="2"/>
        <v>54.860165222647595</v>
      </c>
      <c r="P10" s="9"/>
    </row>
    <row r="11" spans="1:133">
      <c r="A11" s="12"/>
      <c r="B11" s="25">
        <v>316</v>
      </c>
      <c r="C11" s="20" t="s">
        <v>14</v>
      </c>
      <c r="D11" s="46">
        <v>63952</v>
      </c>
      <c r="E11" s="46">
        <v>0</v>
      </c>
      <c r="F11" s="46">
        <v>0</v>
      </c>
      <c r="G11" s="46">
        <v>1050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65002</v>
      </c>
      <c r="O11" s="47">
        <f t="shared" si="2"/>
        <v>6.5486600846262339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1703206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1703206</v>
      </c>
      <c r="O12" s="45">
        <f t="shared" si="2"/>
        <v>171.59036872859159</v>
      </c>
      <c r="P12" s="10"/>
    </row>
    <row r="13" spans="1:133">
      <c r="A13" s="12"/>
      <c r="B13" s="25">
        <v>322</v>
      </c>
      <c r="C13" s="20" t="s">
        <v>0</v>
      </c>
      <c r="D13" s="46">
        <v>93212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93212</v>
      </c>
      <c r="O13" s="47">
        <f t="shared" si="2"/>
        <v>9.3906911142454152</v>
      </c>
      <c r="P13" s="9"/>
    </row>
    <row r="14" spans="1:133">
      <c r="A14" s="12"/>
      <c r="B14" s="25">
        <v>323.10000000000002</v>
      </c>
      <c r="C14" s="20" t="s">
        <v>16</v>
      </c>
      <c r="D14" s="46">
        <v>600068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600068</v>
      </c>
      <c r="O14" s="47">
        <f t="shared" si="2"/>
        <v>60.454160789844849</v>
      </c>
      <c r="P14" s="9"/>
    </row>
    <row r="15" spans="1:133">
      <c r="A15" s="12"/>
      <c r="B15" s="25">
        <v>323.39999999999998</v>
      </c>
      <c r="C15" s="20" t="s">
        <v>17</v>
      </c>
      <c r="D15" s="46">
        <v>28151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28151</v>
      </c>
      <c r="O15" s="47">
        <f t="shared" si="2"/>
        <v>2.8360870441265362</v>
      </c>
      <c r="P15" s="9"/>
    </row>
    <row r="16" spans="1:133">
      <c r="A16" s="12"/>
      <c r="B16" s="25">
        <v>324.41000000000003</v>
      </c>
      <c r="C16" s="20" t="s">
        <v>76</v>
      </c>
      <c r="D16" s="46">
        <v>952138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952138</v>
      </c>
      <c r="O16" s="47">
        <f t="shared" si="2"/>
        <v>95.92363489824703</v>
      </c>
      <c r="P16" s="9"/>
    </row>
    <row r="17" spans="1:16">
      <c r="A17" s="12"/>
      <c r="B17" s="25">
        <v>329</v>
      </c>
      <c r="C17" s="20" t="s">
        <v>23</v>
      </c>
      <c r="D17" s="46">
        <v>29637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29637</v>
      </c>
      <c r="O17" s="47">
        <f t="shared" si="2"/>
        <v>2.9857948821277454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SUM(D19:D23)</f>
        <v>840488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840488</v>
      </c>
      <c r="O18" s="45">
        <f t="shared" si="2"/>
        <v>84.675397944791456</v>
      </c>
      <c r="P18" s="10"/>
    </row>
    <row r="19" spans="1:16">
      <c r="A19" s="12"/>
      <c r="B19" s="25">
        <v>335.12</v>
      </c>
      <c r="C19" s="20" t="s">
        <v>28</v>
      </c>
      <c r="D19" s="46">
        <v>222157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222157</v>
      </c>
      <c r="O19" s="47">
        <f t="shared" si="2"/>
        <v>22.381321781180738</v>
      </c>
      <c r="P19" s="9"/>
    </row>
    <row r="20" spans="1:16">
      <c r="A20" s="12"/>
      <c r="B20" s="25">
        <v>335.14</v>
      </c>
      <c r="C20" s="20" t="s">
        <v>29</v>
      </c>
      <c r="D20" s="46">
        <v>4646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4646</v>
      </c>
      <c r="O20" s="47">
        <f t="shared" si="2"/>
        <v>0.46806367116663311</v>
      </c>
      <c r="P20" s="9"/>
    </row>
    <row r="21" spans="1:16">
      <c r="A21" s="12"/>
      <c r="B21" s="25">
        <v>335.15</v>
      </c>
      <c r="C21" s="20" t="s">
        <v>30</v>
      </c>
      <c r="D21" s="46">
        <v>9224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9224</v>
      </c>
      <c r="O21" s="47">
        <f t="shared" si="2"/>
        <v>0.92927664718920011</v>
      </c>
      <c r="P21" s="9"/>
    </row>
    <row r="22" spans="1:16">
      <c r="A22" s="12"/>
      <c r="B22" s="25">
        <v>335.18</v>
      </c>
      <c r="C22" s="20" t="s">
        <v>31</v>
      </c>
      <c r="D22" s="46">
        <v>460740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460740</v>
      </c>
      <c r="O22" s="47">
        <f t="shared" si="2"/>
        <v>46.417489421720731</v>
      </c>
      <c r="P22" s="9"/>
    </row>
    <row r="23" spans="1:16">
      <c r="A23" s="12"/>
      <c r="B23" s="25">
        <v>338</v>
      </c>
      <c r="C23" s="20" t="s">
        <v>32</v>
      </c>
      <c r="D23" s="46">
        <v>143721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143721</v>
      </c>
      <c r="O23" s="47">
        <f t="shared" si="2"/>
        <v>14.479246423534153</v>
      </c>
      <c r="P23" s="9"/>
    </row>
    <row r="24" spans="1:16" ht="15.75">
      <c r="A24" s="29" t="s">
        <v>37</v>
      </c>
      <c r="B24" s="30"/>
      <c r="C24" s="31"/>
      <c r="D24" s="32">
        <f t="shared" ref="D24:M24" si="5">SUM(D25:D29)</f>
        <v>100305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4001865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4102170</v>
      </c>
      <c r="O24" s="45">
        <f t="shared" si="2"/>
        <v>413.27523675196454</v>
      </c>
      <c r="P24" s="10"/>
    </row>
    <row r="25" spans="1:16">
      <c r="A25" s="12"/>
      <c r="B25" s="25">
        <v>343.5</v>
      </c>
      <c r="C25" s="20" t="s">
        <v>44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3601830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3601830</v>
      </c>
      <c r="O25" s="47">
        <f t="shared" si="2"/>
        <v>362.86822486399353</v>
      </c>
      <c r="P25" s="9"/>
    </row>
    <row r="26" spans="1:16">
      <c r="A26" s="12"/>
      <c r="B26" s="25">
        <v>343.9</v>
      </c>
      <c r="C26" s="20" t="s">
        <v>45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400035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400035</v>
      </c>
      <c r="O26" s="47">
        <f t="shared" si="2"/>
        <v>40.301732822889385</v>
      </c>
      <c r="P26" s="9"/>
    </row>
    <row r="27" spans="1:16">
      <c r="A27" s="12"/>
      <c r="B27" s="25">
        <v>347.2</v>
      </c>
      <c r="C27" s="20" t="s">
        <v>46</v>
      </c>
      <c r="D27" s="46">
        <v>43185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43185</v>
      </c>
      <c r="O27" s="47">
        <f t="shared" si="2"/>
        <v>4.3506951440660888</v>
      </c>
      <c r="P27" s="9"/>
    </row>
    <row r="28" spans="1:16">
      <c r="A28" s="12"/>
      <c r="B28" s="25">
        <v>347.4</v>
      </c>
      <c r="C28" s="20" t="s">
        <v>47</v>
      </c>
      <c r="D28" s="46">
        <v>38262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38262</v>
      </c>
      <c r="O28" s="47">
        <f t="shared" si="2"/>
        <v>3.8547249647390691</v>
      </c>
      <c r="P28" s="9"/>
    </row>
    <row r="29" spans="1:16">
      <c r="A29" s="12"/>
      <c r="B29" s="25">
        <v>347.5</v>
      </c>
      <c r="C29" s="20" t="s">
        <v>48</v>
      </c>
      <c r="D29" s="46">
        <v>18858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18858</v>
      </c>
      <c r="O29" s="47">
        <f t="shared" si="2"/>
        <v>1.8998589562764456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SUM(D31:D33)</f>
        <v>27542</v>
      </c>
      <c r="E30" s="32">
        <f t="shared" si="6"/>
        <v>5268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32810</v>
      </c>
      <c r="O30" s="45">
        <f t="shared" si="2"/>
        <v>3.3054604070118878</v>
      </c>
      <c r="P30" s="10"/>
    </row>
    <row r="31" spans="1:16">
      <c r="A31" s="13"/>
      <c r="B31" s="39">
        <v>351.3</v>
      </c>
      <c r="C31" s="21" t="s">
        <v>68</v>
      </c>
      <c r="D31" s="46">
        <v>0</v>
      </c>
      <c r="E31" s="46">
        <v>1336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1336</v>
      </c>
      <c r="O31" s="47">
        <f t="shared" si="2"/>
        <v>0.13459601047753375</v>
      </c>
      <c r="P31" s="9"/>
    </row>
    <row r="32" spans="1:16">
      <c r="A32" s="13"/>
      <c r="B32" s="39">
        <v>351.5</v>
      </c>
      <c r="C32" s="21" t="s">
        <v>51</v>
      </c>
      <c r="D32" s="46">
        <v>12774</v>
      </c>
      <c r="E32" s="46">
        <v>3932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16706</v>
      </c>
      <c r="O32" s="47">
        <f t="shared" si="2"/>
        <v>1.6830546040701189</v>
      </c>
      <c r="P32" s="9"/>
    </row>
    <row r="33" spans="1:119">
      <c r="A33" s="13"/>
      <c r="B33" s="39">
        <v>354</v>
      </c>
      <c r="C33" s="21" t="s">
        <v>52</v>
      </c>
      <c r="D33" s="46">
        <v>14768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14768</v>
      </c>
      <c r="O33" s="47">
        <f t="shared" si="2"/>
        <v>1.4878097924642353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SUM(D35:D38)</f>
        <v>363099</v>
      </c>
      <c r="E34" s="32">
        <f t="shared" si="7"/>
        <v>6767</v>
      </c>
      <c r="F34" s="32">
        <f t="shared" si="7"/>
        <v>0</v>
      </c>
      <c r="G34" s="32">
        <f t="shared" si="7"/>
        <v>21742</v>
      </c>
      <c r="H34" s="32">
        <f t="shared" si="7"/>
        <v>0</v>
      </c>
      <c r="I34" s="32">
        <f t="shared" si="7"/>
        <v>48246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439854</v>
      </c>
      <c r="O34" s="45">
        <f t="shared" si="2"/>
        <v>44.313318557324202</v>
      </c>
      <c r="P34" s="10"/>
    </row>
    <row r="35" spans="1:119">
      <c r="A35" s="12"/>
      <c r="B35" s="25">
        <v>361.1</v>
      </c>
      <c r="C35" s="20" t="s">
        <v>54</v>
      </c>
      <c r="D35" s="46">
        <v>151625</v>
      </c>
      <c r="E35" s="46">
        <v>3678</v>
      </c>
      <c r="F35" s="46">
        <v>0</v>
      </c>
      <c r="G35" s="46">
        <v>21742</v>
      </c>
      <c r="H35" s="46">
        <v>0</v>
      </c>
      <c r="I35" s="46">
        <v>47254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224299</v>
      </c>
      <c r="O35" s="47">
        <f t="shared" si="2"/>
        <v>22.59711867821882</v>
      </c>
      <c r="P35" s="9"/>
    </row>
    <row r="36" spans="1:119">
      <c r="A36" s="12"/>
      <c r="B36" s="25">
        <v>364</v>
      </c>
      <c r="C36" s="20" t="s">
        <v>55</v>
      </c>
      <c r="D36" s="46">
        <v>114689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114689</v>
      </c>
      <c r="O36" s="47">
        <f t="shared" si="2"/>
        <v>11.554402579085231</v>
      </c>
      <c r="P36" s="9"/>
    </row>
    <row r="37" spans="1:119">
      <c r="A37" s="12"/>
      <c r="B37" s="25">
        <v>366</v>
      </c>
      <c r="C37" s="20" t="s">
        <v>56</v>
      </c>
      <c r="D37" s="46">
        <v>11722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11722</v>
      </c>
      <c r="O37" s="47">
        <f t="shared" si="2"/>
        <v>1.1809389482168045</v>
      </c>
      <c r="P37" s="9"/>
    </row>
    <row r="38" spans="1:119">
      <c r="A38" s="12"/>
      <c r="B38" s="25">
        <v>369.9</v>
      </c>
      <c r="C38" s="20" t="s">
        <v>57</v>
      </c>
      <c r="D38" s="46">
        <v>85063</v>
      </c>
      <c r="E38" s="46">
        <v>3089</v>
      </c>
      <c r="F38" s="46">
        <v>0</v>
      </c>
      <c r="G38" s="46">
        <v>0</v>
      </c>
      <c r="H38" s="46">
        <v>0</v>
      </c>
      <c r="I38" s="46">
        <v>992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89144</v>
      </c>
      <c r="O38" s="47">
        <f t="shared" si="2"/>
        <v>8.9808583518033451</v>
      </c>
      <c r="P38" s="9"/>
    </row>
    <row r="39" spans="1:119" ht="15.75">
      <c r="A39" s="29" t="s">
        <v>39</v>
      </c>
      <c r="B39" s="30"/>
      <c r="C39" s="31"/>
      <c r="D39" s="32">
        <f t="shared" ref="D39:M39" si="8">SUM(D40:D40)</f>
        <v>461642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461642</v>
      </c>
      <c r="O39" s="45">
        <f t="shared" si="2"/>
        <v>46.508361877896434</v>
      </c>
      <c r="P39" s="9"/>
    </row>
    <row r="40" spans="1:119" ht="15.75" thickBot="1">
      <c r="A40" s="12"/>
      <c r="B40" s="25">
        <v>382</v>
      </c>
      <c r="C40" s="20" t="s">
        <v>69</v>
      </c>
      <c r="D40" s="46">
        <v>461642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461642</v>
      </c>
      <c r="O40" s="47">
        <f t="shared" si="2"/>
        <v>46.508361877896434</v>
      </c>
      <c r="P40" s="9"/>
    </row>
    <row r="41" spans="1:119" ht="16.5" thickBot="1">
      <c r="A41" s="14" t="s">
        <v>49</v>
      </c>
      <c r="B41" s="23"/>
      <c r="C41" s="22"/>
      <c r="D41" s="15">
        <f t="shared" ref="D41:M41" si="9">SUM(D5,D12,D18,D24,D30,D34,D39)</f>
        <v>8390280</v>
      </c>
      <c r="E41" s="15">
        <f t="shared" si="9"/>
        <v>70921</v>
      </c>
      <c r="F41" s="15">
        <f t="shared" si="9"/>
        <v>0</v>
      </c>
      <c r="G41" s="15">
        <f t="shared" si="9"/>
        <v>22792</v>
      </c>
      <c r="H41" s="15">
        <f t="shared" si="9"/>
        <v>0</v>
      </c>
      <c r="I41" s="15">
        <f t="shared" si="9"/>
        <v>4050111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12534104</v>
      </c>
      <c r="O41" s="38">
        <f t="shared" si="2"/>
        <v>1262.7547854120492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77</v>
      </c>
      <c r="M43" s="48"/>
      <c r="N43" s="48"/>
      <c r="O43" s="43">
        <v>9926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71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4844152</v>
      </c>
      <c r="E5" s="27">
        <f t="shared" si="0"/>
        <v>521254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5365406</v>
      </c>
      <c r="O5" s="33">
        <f t="shared" ref="O5:O46" si="2">(N5/O$48)</f>
        <v>539.99657809983898</v>
      </c>
      <c r="P5" s="6"/>
    </row>
    <row r="6" spans="1:133">
      <c r="A6" s="12"/>
      <c r="B6" s="25">
        <v>311</v>
      </c>
      <c r="C6" s="20" t="s">
        <v>2</v>
      </c>
      <c r="D6" s="46">
        <v>3180429</v>
      </c>
      <c r="E6" s="46">
        <v>521254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3701683</v>
      </c>
      <c r="O6" s="47">
        <f t="shared" si="2"/>
        <v>372.55263687600643</v>
      </c>
      <c r="P6" s="9"/>
    </row>
    <row r="7" spans="1:133">
      <c r="A7" s="12"/>
      <c r="B7" s="25">
        <v>312.10000000000002</v>
      </c>
      <c r="C7" s="20" t="s">
        <v>10</v>
      </c>
      <c r="D7" s="46">
        <v>270065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270065</v>
      </c>
      <c r="O7" s="47">
        <f t="shared" si="2"/>
        <v>27.180454911433173</v>
      </c>
      <c r="P7" s="9"/>
    </row>
    <row r="8" spans="1:133">
      <c r="A8" s="12"/>
      <c r="B8" s="25">
        <v>314.10000000000002</v>
      </c>
      <c r="C8" s="20" t="s">
        <v>11</v>
      </c>
      <c r="D8" s="46">
        <v>734174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734174</v>
      </c>
      <c r="O8" s="47">
        <f t="shared" si="2"/>
        <v>73.890297906602257</v>
      </c>
      <c r="P8" s="9"/>
    </row>
    <row r="9" spans="1:133">
      <c r="A9" s="12"/>
      <c r="B9" s="25">
        <v>314.8</v>
      </c>
      <c r="C9" s="20" t="s">
        <v>12</v>
      </c>
      <c r="D9" s="46">
        <v>24600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24600</v>
      </c>
      <c r="O9" s="47">
        <f t="shared" si="2"/>
        <v>2.4758454106280192</v>
      </c>
      <c r="P9" s="9"/>
    </row>
    <row r="10" spans="1:133">
      <c r="A10" s="12"/>
      <c r="B10" s="25">
        <v>315</v>
      </c>
      <c r="C10" s="20" t="s">
        <v>13</v>
      </c>
      <c r="D10" s="46">
        <v>563452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563452</v>
      </c>
      <c r="O10" s="47">
        <f t="shared" si="2"/>
        <v>56.708132045088568</v>
      </c>
      <c r="P10" s="9"/>
    </row>
    <row r="11" spans="1:133">
      <c r="A11" s="12"/>
      <c r="B11" s="25">
        <v>316</v>
      </c>
      <c r="C11" s="20" t="s">
        <v>14</v>
      </c>
      <c r="D11" s="46">
        <v>71432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71432</v>
      </c>
      <c r="O11" s="47">
        <f t="shared" si="2"/>
        <v>7.1892109500805157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782143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21625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803768</v>
      </c>
      <c r="O12" s="45">
        <f t="shared" si="2"/>
        <v>80.894524959742355</v>
      </c>
      <c r="P12" s="10"/>
    </row>
    <row r="13" spans="1:133">
      <c r="A13" s="12"/>
      <c r="B13" s="25">
        <v>322</v>
      </c>
      <c r="C13" s="20" t="s">
        <v>0</v>
      </c>
      <c r="D13" s="46">
        <v>74965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74965</v>
      </c>
      <c r="O13" s="47">
        <f t="shared" si="2"/>
        <v>7.5447866344605474</v>
      </c>
      <c r="P13" s="9"/>
    </row>
    <row r="14" spans="1:133">
      <c r="A14" s="12"/>
      <c r="B14" s="25">
        <v>323.10000000000002</v>
      </c>
      <c r="C14" s="20" t="s">
        <v>16</v>
      </c>
      <c r="D14" s="46">
        <v>649510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649510</v>
      </c>
      <c r="O14" s="47">
        <f t="shared" si="2"/>
        <v>65.369363929146544</v>
      </c>
      <c r="P14" s="9"/>
    </row>
    <row r="15" spans="1:133">
      <c r="A15" s="12"/>
      <c r="B15" s="25">
        <v>323.39999999999998</v>
      </c>
      <c r="C15" s="20" t="s">
        <v>17</v>
      </c>
      <c r="D15" s="46">
        <v>29695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29695</v>
      </c>
      <c r="O15" s="47">
        <f t="shared" si="2"/>
        <v>2.9886272141706924</v>
      </c>
      <c r="P15" s="9"/>
    </row>
    <row r="16" spans="1:133">
      <c r="A16" s="12"/>
      <c r="B16" s="25">
        <v>324.20999999999998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21625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21625</v>
      </c>
      <c r="O16" s="47">
        <f t="shared" si="2"/>
        <v>2.176429146537842</v>
      </c>
      <c r="P16" s="9"/>
    </row>
    <row r="17" spans="1:16">
      <c r="A17" s="12"/>
      <c r="B17" s="25">
        <v>329</v>
      </c>
      <c r="C17" s="20" t="s">
        <v>23</v>
      </c>
      <c r="D17" s="46">
        <v>27973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27973</v>
      </c>
      <c r="O17" s="47">
        <f t="shared" si="2"/>
        <v>2.8153180354267309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SUM(D19:D25)</f>
        <v>1207233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1207233</v>
      </c>
      <c r="O18" s="45">
        <f t="shared" si="2"/>
        <v>121.50090579710145</v>
      </c>
      <c r="P18" s="10"/>
    </row>
    <row r="19" spans="1:16">
      <c r="A19" s="12"/>
      <c r="B19" s="25">
        <v>331.1</v>
      </c>
      <c r="C19" s="20" t="s">
        <v>73</v>
      </c>
      <c r="D19" s="46">
        <v>213801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213801</v>
      </c>
      <c r="O19" s="47">
        <f t="shared" si="2"/>
        <v>21.517814009661837</v>
      </c>
      <c r="P19" s="9"/>
    </row>
    <row r="20" spans="1:16">
      <c r="A20" s="12"/>
      <c r="B20" s="25">
        <v>331.2</v>
      </c>
      <c r="C20" s="20" t="s">
        <v>24</v>
      </c>
      <c r="D20" s="46">
        <v>216936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216936</v>
      </c>
      <c r="O20" s="47">
        <f t="shared" si="2"/>
        <v>21.833333333333332</v>
      </c>
      <c r="P20" s="9"/>
    </row>
    <row r="21" spans="1:16">
      <c r="A21" s="12"/>
      <c r="B21" s="25">
        <v>335.12</v>
      </c>
      <c r="C21" s="20" t="s">
        <v>28</v>
      </c>
      <c r="D21" s="46">
        <v>183957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183957</v>
      </c>
      <c r="O21" s="47">
        <f t="shared" si="2"/>
        <v>18.51419082125604</v>
      </c>
      <c r="P21" s="9"/>
    </row>
    <row r="22" spans="1:16">
      <c r="A22" s="12"/>
      <c r="B22" s="25">
        <v>335.14</v>
      </c>
      <c r="C22" s="20" t="s">
        <v>29</v>
      </c>
      <c r="D22" s="46">
        <v>4590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4590</v>
      </c>
      <c r="O22" s="47">
        <f t="shared" si="2"/>
        <v>0.46195652173913043</v>
      </c>
      <c r="P22" s="9"/>
    </row>
    <row r="23" spans="1:16">
      <c r="A23" s="12"/>
      <c r="B23" s="25">
        <v>335.15</v>
      </c>
      <c r="C23" s="20" t="s">
        <v>30</v>
      </c>
      <c r="D23" s="46">
        <v>10200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10200</v>
      </c>
      <c r="O23" s="47">
        <f t="shared" si="2"/>
        <v>1.0265700483091786</v>
      </c>
      <c r="P23" s="9"/>
    </row>
    <row r="24" spans="1:16">
      <c r="A24" s="12"/>
      <c r="B24" s="25">
        <v>335.18</v>
      </c>
      <c r="C24" s="20" t="s">
        <v>31</v>
      </c>
      <c r="D24" s="46">
        <v>464027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464027</v>
      </c>
      <c r="O24" s="47">
        <f t="shared" si="2"/>
        <v>46.701590177133653</v>
      </c>
      <c r="P24" s="9"/>
    </row>
    <row r="25" spans="1:16">
      <c r="A25" s="12"/>
      <c r="B25" s="25">
        <v>338</v>
      </c>
      <c r="C25" s="20" t="s">
        <v>32</v>
      </c>
      <c r="D25" s="46">
        <v>113722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113722</v>
      </c>
      <c r="O25" s="47">
        <f t="shared" si="2"/>
        <v>11.445450885668278</v>
      </c>
      <c r="P25" s="9"/>
    </row>
    <row r="26" spans="1:16" ht="15.75">
      <c r="A26" s="29" t="s">
        <v>37</v>
      </c>
      <c r="B26" s="30"/>
      <c r="C26" s="31"/>
      <c r="D26" s="32">
        <f t="shared" ref="D26:M26" si="5">SUM(D27:D34)</f>
        <v>1004528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3699071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4703599</v>
      </c>
      <c r="O26" s="45">
        <f t="shared" si="2"/>
        <v>473.38959339774556</v>
      </c>
      <c r="P26" s="10"/>
    </row>
    <row r="27" spans="1:16">
      <c r="A27" s="12"/>
      <c r="B27" s="25">
        <v>341.2</v>
      </c>
      <c r="C27" s="20" t="s">
        <v>40</v>
      </c>
      <c r="D27" s="46">
        <v>105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105</v>
      </c>
      <c r="O27" s="47">
        <f t="shared" si="2"/>
        <v>1.0567632850241546E-2</v>
      </c>
      <c r="P27" s="9"/>
    </row>
    <row r="28" spans="1:16">
      <c r="A28" s="12"/>
      <c r="B28" s="25">
        <v>342.1</v>
      </c>
      <c r="C28" s="20" t="s">
        <v>41</v>
      </c>
      <c r="D28" s="46">
        <v>38055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38055</v>
      </c>
      <c r="O28" s="47">
        <f t="shared" si="2"/>
        <v>3.8300120772946862</v>
      </c>
      <c r="P28" s="9"/>
    </row>
    <row r="29" spans="1:16">
      <c r="A29" s="12"/>
      <c r="B29" s="25">
        <v>343.4</v>
      </c>
      <c r="C29" s="20" t="s">
        <v>43</v>
      </c>
      <c r="D29" s="46">
        <v>890488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890488</v>
      </c>
      <c r="O29" s="47">
        <f t="shared" si="2"/>
        <v>89.62238325281804</v>
      </c>
      <c r="P29" s="9"/>
    </row>
    <row r="30" spans="1:16">
      <c r="A30" s="12"/>
      <c r="B30" s="25">
        <v>343.5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3354475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3354475</v>
      </c>
      <c r="O30" s="47">
        <f t="shared" si="2"/>
        <v>337.60819243156197</v>
      </c>
      <c r="P30" s="9"/>
    </row>
    <row r="31" spans="1:16">
      <c r="A31" s="12"/>
      <c r="B31" s="25">
        <v>343.9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344596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344596</v>
      </c>
      <c r="O31" s="47">
        <f t="shared" si="2"/>
        <v>34.681561996779386</v>
      </c>
      <c r="P31" s="9"/>
    </row>
    <row r="32" spans="1:16">
      <c r="A32" s="12"/>
      <c r="B32" s="25">
        <v>347.2</v>
      </c>
      <c r="C32" s="20" t="s">
        <v>46</v>
      </c>
      <c r="D32" s="46">
        <v>40520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40520</v>
      </c>
      <c r="O32" s="47">
        <f t="shared" si="2"/>
        <v>4.0780998389694041</v>
      </c>
      <c r="P32" s="9"/>
    </row>
    <row r="33" spans="1:119">
      <c r="A33" s="12"/>
      <c r="B33" s="25">
        <v>347.4</v>
      </c>
      <c r="C33" s="20" t="s">
        <v>47</v>
      </c>
      <c r="D33" s="46">
        <v>18338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18338</v>
      </c>
      <c r="O33" s="47">
        <f t="shared" si="2"/>
        <v>1.8456119162640903</v>
      </c>
      <c r="P33" s="9"/>
    </row>
    <row r="34" spans="1:119">
      <c r="A34" s="12"/>
      <c r="B34" s="25">
        <v>347.5</v>
      </c>
      <c r="C34" s="20" t="s">
        <v>48</v>
      </c>
      <c r="D34" s="46">
        <v>17022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17022</v>
      </c>
      <c r="O34" s="47">
        <f t="shared" si="2"/>
        <v>1.7131642512077294</v>
      </c>
      <c r="P34" s="9"/>
    </row>
    <row r="35" spans="1:119" ht="15.75">
      <c r="A35" s="29" t="s">
        <v>38</v>
      </c>
      <c r="B35" s="30"/>
      <c r="C35" s="31"/>
      <c r="D35" s="32">
        <f t="shared" ref="D35:M35" si="7">SUM(D36:D38)</f>
        <v>38514</v>
      </c>
      <c r="E35" s="32">
        <f t="shared" si="7"/>
        <v>5229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6" si="8">SUM(D35:M35)</f>
        <v>43743</v>
      </c>
      <c r="O35" s="45">
        <f t="shared" si="2"/>
        <v>4.4024758454106276</v>
      </c>
      <c r="P35" s="10"/>
    </row>
    <row r="36" spans="1:119">
      <c r="A36" s="13"/>
      <c r="B36" s="39">
        <v>351.3</v>
      </c>
      <c r="C36" s="21" t="s">
        <v>68</v>
      </c>
      <c r="D36" s="46">
        <v>0</v>
      </c>
      <c r="E36" s="46">
        <v>2049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2049</v>
      </c>
      <c r="O36" s="47">
        <f t="shared" si="2"/>
        <v>0.20621980676328502</v>
      </c>
      <c r="P36" s="9"/>
    </row>
    <row r="37" spans="1:119">
      <c r="A37" s="13"/>
      <c r="B37" s="39">
        <v>351.5</v>
      </c>
      <c r="C37" s="21" t="s">
        <v>51</v>
      </c>
      <c r="D37" s="46">
        <v>20216</v>
      </c>
      <c r="E37" s="46">
        <v>3180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23396</v>
      </c>
      <c r="O37" s="47">
        <f t="shared" si="2"/>
        <v>2.354669887278583</v>
      </c>
      <c r="P37" s="9"/>
    </row>
    <row r="38" spans="1:119">
      <c r="A38" s="13"/>
      <c r="B38" s="39">
        <v>354</v>
      </c>
      <c r="C38" s="21" t="s">
        <v>52</v>
      </c>
      <c r="D38" s="46">
        <v>18298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18298</v>
      </c>
      <c r="O38" s="47">
        <f t="shared" si="2"/>
        <v>1.8415861513687601</v>
      </c>
      <c r="P38" s="9"/>
    </row>
    <row r="39" spans="1:119" ht="15.75">
      <c r="A39" s="29" t="s">
        <v>3</v>
      </c>
      <c r="B39" s="30"/>
      <c r="C39" s="31"/>
      <c r="D39" s="32">
        <f t="shared" ref="D39:M39" si="9">SUM(D40:D43)</f>
        <v>284490</v>
      </c>
      <c r="E39" s="32">
        <f t="shared" si="9"/>
        <v>25135</v>
      </c>
      <c r="F39" s="32">
        <f t="shared" si="9"/>
        <v>0</v>
      </c>
      <c r="G39" s="32">
        <f t="shared" si="9"/>
        <v>23134</v>
      </c>
      <c r="H39" s="32">
        <f t="shared" si="9"/>
        <v>0</v>
      </c>
      <c r="I39" s="32">
        <f t="shared" si="9"/>
        <v>73421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8"/>
        <v>406180</v>
      </c>
      <c r="O39" s="45">
        <f t="shared" si="2"/>
        <v>40.879629629629626</v>
      </c>
      <c r="P39" s="10"/>
    </row>
    <row r="40" spans="1:119">
      <c r="A40" s="12"/>
      <c r="B40" s="25">
        <v>361.1</v>
      </c>
      <c r="C40" s="20" t="s">
        <v>54</v>
      </c>
      <c r="D40" s="46">
        <v>149431</v>
      </c>
      <c r="E40" s="46">
        <v>17149</v>
      </c>
      <c r="F40" s="46">
        <v>0</v>
      </c>
      <c r="G40" s="46">
        <v>23134</v>
      </c>
      <c r="H40" s="46">
        <v>0</v>
      </c>
      <c r="I40" s="46">
        <v>54761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244475</v>
      </c>
      <c r="O40" s="47">
        <f t="shared" si="2"/>
        <v>24.604971819645733</v>
      </c>
      <c r="P40" s="9"/>
    </row>
    <row r="41" spans="1:119">
      <c r="A41" s="12"/>
      <c r="B41" s="25">
        <v>364</v>
      </c>
      <c r="C41" s="20" t="s">
        <v>55</v>
      </c>
      <c r="D41" s="46">
        <v>10103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10103</v>
      </c>
      <c r="O41" s="47">
        <f t="shared" si="2"/>
        <v>1.0168075684380031</v>
      </c>
      <c r="P41" s="9"/>
    </row>
    <row r="42" spans="1:119">
      <c r="A42" s="12"/>
      <c r="B42" s="25">
        <v>366</v>
      </c>
      <c r="C42" s="20" t="s">
        <v>56</v>
      </c>
      <c r="D42" s="46">
        <v>67578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67578</v>
      </c>
      <c r="O42" s="47">
        <f t="shared" si="2"/>
        <v>6.8013285024154593</v>
      </c>
      <c r="P42" s="9"/>
    </row>
    <row r="43" spans="1:119">
      <c r="A43" s="12"/>
      <c r="B43" s="25">
        <v>369.9</v>
      </c>
      <c r="C43" s="20" t="s">
        <v>57</v>
      </c>
      <c r="D43" s="46">
        <v>57378</v>
      </c>
      <c r="E43" s="46">
        <v>7986</v>
      </c>
      <c r="F43" s="46">
        <v>0</v>
      </c>
      <c r="G43" s="46">
        <v>0</v>
      </c>
      <c r="H43" s="46">
        <v>0</v>
      </c>
      <c r="I43" s="46">
        <v>18660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84024</v>
      </c>
      <c r="O43" s="47">
        <f t="shared" si="2"/>
        <v>8.4565217391304355</v>
      </c>
      <c r="P43" s="9"/>
    </row>
    <row r="44" spans="1:119" ht="15.75">
      <c r="A44" s="29" t="s">
        <v>39</v>
      </c>
      <c r="B44" s="30"/>
      <c r="C44" s="31"/>
      <c r="D44" s="32">
        <f t="shared" ref="D44:M44" si="10">SUM(D45:D45)</f>
        <v>125000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8"/>
        <v>125000</v>
      </c>
      <c r="O44" s="45">
        <f t="shared" si="2"/>
        <v>12.580515297906603</v>
      </c>
      <c r="P44" s="9"/>
    </row>
    <row r="45" spans="1:119" ht="15.75" thickBot="1">
      <c r="A45" s="12"/>
      <c r="B45" s="25">
        <v>382</v>
      </c>
      <c r="C45" s="20" t="s">
        <v>69</v>
      </c>
      <c r="D45" s="46">
        <v>125000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125000</v>
      </c>
      <c r="O45" s="47">
        <f t="shared" si="2"/>
        <v>12.580515297906603</v>
      </c>
      <c r="P45" s="9"/>
    </row>
    <row r="46" spans="1:119" ht="16.5" thickBot="1">
      <c r="A46" s="14" t="s">
        <v>49</v>
      </c>
      <c r="B46" s="23"/>
      <c r="C46" s="22"/>
      <c r="D46" s="15">
        <f t="shared" ref="D46:M46" si="11">SUM(D5,D12,D18,D26,D35,D39,D44)</f>
        <v>8286060</v>
      </c>
      <c r="E46" s="15">
        <f t="shared" si="11"/>
        <v>551618</v>
      </c>
      <c r="F46" s="15">
        <f t="shared" si="11"/>
        <v>0</v>
      </c>
      <c r="G46" s="15">
        <f t="shared" si="11"/>
        <v>23134</v>
      </c>
      <c r="H46" s="15">
        <f t="shared" si="11"/>
        <v>0</v>
      </c>
      <c r="I46" s="15">
        <f t="shared" si="11"/>
        <v>3794117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8"/>
        <v>12654929</v>
      </c>
      <c r="O46" s="38">
        <f t="shared" si="2"/>
        <v>1273.6442230273751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74</v>
      </c>
      <c r="M48" s="48"/>
      <c r="N48" s="48"/>
      <c r="O48" s="43">
        <v>9936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71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4613153</v>
      </c>
      <c r="E5" s="27">
        <f t="shared" si="0"/>
        <v>407979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5021132</v>
      </c>
      <c r="O5" s="33">
        <f t="shared" ref="O5:O45" si="2">(N5/O$47)</f>
        <v>506.57102502017756</v>
      </c>
      <c r="P5" s="6"/>
    </row>
    <row r="6" spans="1:133">
      <c r="A6" s="12"/>
      <c r="B6" s="25">
        <v>311</v>
      </c>
      <c r="C6" s="20" t="s">
        <v>2</v>
      </c>
      <c r="D6" s="46">
        <v>2893619</v>
      </c>
      <c r="E6" s="46">
        <v>407979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3301598</v>
      </c>
      <c r="O6" s="47">
        <f t="shared" si="2"/>
        <v>333.09100080710249</v>
      </c>
      <c r="P6" s="9"/>
    </row>
    <row r="7" spans="1:133">
      <c r="A7" s="12"/>
      <c r="B7" s="25">
        <v>312.10000000000002</v>
      </c>
      <c r="C7" s="20" t="s">
        <v>10</v>
      </c>
      <c r="D7" s="46">
        <v>286961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286961</v>
      </c>
      <c r="O7" s="47">
        <f t="shared" si="2"/>
        <v>28.95086763518967</v>
      </c>
      <c r="P7" s="9"/>
    </row>
    <row r="8" spans="1:133">
      <c r="A8" s="12"/>
      <c r="B8" s="25">
        <v>314.10000000000002</v>
      </c>
      <c r="C8" s="20" t="s">
        <v>11</v>
      </c>
      <c r="D8" s="46">
        <v>759112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759112</v>
      </c>
      <c r="O8" s="47">
        <f t="shared" si="2"/>
        <v>76.585149313962873</v>
      </c>
      <c r="P8" s="9"/>
    </row>
    <row r="9" spans="1:133">
      <c r="A9" s="12"/>
      <c r="B9" s="25">
        <v>314.8</v>
      </c>
      <c r="C9" s="20" t="s">
        <v>12</v>
      </c>
      <c r="D9" s="46">
        <v>31110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31110</v>
      </c>
      <c r="O9" s="47">
        <f t="shared" si="2"/>
        <v>3.1386198547215498</v>
      </c>
      <c r="P9" s="9"/>
    </row>
    <row r="10" spans="1:133">
      <c r="A10" s="12"/>
      <c r="B10" s="25">
        <v>315</v>
      </c>
      <c r="C10" s="20" t="s">
        <v>13</v>
      </c>
      <c r="D10" s="46">
        <v>576515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576515</v>
      </c>
      <c r="O10" s="47">
        <f t="shared" si="2"/>
        <v>58.163337368845845</v>
      </c>
      <c r="P10" s="9"/>
    </row>
    <row r="11" spans="1:133">
      <c r="A11" s="12"/>
      <c r="B11" s="25">
        <v>316</v>
      </c>
      <c r="C11" s="20" t="s">
        <v>14</v>
      </c>
      <c r="D11" s="46">
        <v>65836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65836</v>
      </c>
      <c r="O11" s="47">
        <f t="shared" si="2"/>
        <v>6.6420500403551248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806752</v>
      </c>
      <c r="E12" s="32">
        <f t="shared" si="3"/>
        <v>0</v>
      </c>
      <c r="F12" s="32">
        <f t="shared" si="3"/>
        <v>0</v>
      </c>
      <c r="G12" s="32">
        <f t="shared" si="3"/>
        <v>1080</v>
      </c>
      <c r="H12" s="32">
        <f t="shared" si="3"/>
        <v>0</v>
      </c>
      <c r="I12" s="32">
        <f t="shared" si="3"/>
        <v>7133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814965</v>
      </c>
      <c r="O12" s="45">
        <f t="shared" si="2"/>
        <v>82.220036319612589</v>
      </c>
      <c r="P12" s="10"/>
    </row>
    <row r="13" spans="1:133">
      <c r="A13" s="12"/>
      <c r="B13" s="25">
        <v>322</v>
      </c>
      <c r="C13" s="20" t="s">
        <v>0</v>
      </c>
      <c r="D13" s="46">
        <v>74395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74395</v>
      </c>
      <c r="O13" s="47">
        <f t="shared" si="2"/>
        <v>7.5055488297013717</v>
      </c>
      <c r="P13" s="9"/>
    </row>
    <row r="14" spans="1:133">
      <c r="A14" s="12"/>
      <c r="B14" s="25">
        <v>323.10000000000002</v>
      </c>
      <c r="C14" s="20" t="s">
        <v>16</v>
      </c>
      <c r="D14" s="46">
        <v>647499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647499</v>
      </c>
      <c r="O14" s="47">
        <f t="shared" si="2"/>
        <v>65.324757869249396</v>
      </c>
      <c r="P14" s="9"/>
    </row>
    <row r="15" spans="1:133">
      <c r="A15" s="12"/>
      <c r="B15" s="25">
        <v>323.39999999999998</v>
      </c>
      <c r="C15" s="20" t="s">
        <v>17</v>
      </c>
      <c r="D15" s="46">
        <v>33231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33231</v>
      </c>
      <c r="O15" s="47">
        <f t="shared" si="2"/>
        <v>3.3526029055690074</v>
      </c>
      <c r="P15" s="9"/>
    </row>
    <row r="16" spans="1:133">
      <c r="A16" s="12"/>
      <c r="B16" s="25">
        <v>323.7</v>
      </c>
      <c r="C16" s="20" t="s">
        <v>18</v>
      </c>
      <c r="D16" s="46">
        <v>8000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8000</v>
      </c>
      <c r="O16" s="47">
        <f t="shared" si="2"/>
        <v>0.80710250201775624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7133</v>
      </c>
      <c r="O17" s="47">
        <f t="shared" si="2"/>
        <v>0.71963276836158196</v>
      </c>
      <c r="P17" s="9"/>
    </row>
    <row r="18" spans="1:16">
      <c r="A18" s="12"/>
      <c r="B18" s="25">
        <v>329</v>
      </c>
      <c r="C18" s="20" t="s">
        <v>23</v>
      </c>
      <c r="D18" s="46">
        <v>43627</v>
      </c>
      <c r="E18" s="46">
        <v>0</v>
      </c>
      <c r="F18" s="46">
        <v>0</v>
      </c>
      <c r="G18" s="46">
        <v>1080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44707</v>
      </c>
      <c r="O18" s="47">
        <f t="shared" si="2"/>
        <v>4.5103914447134787</v>
      </c>
      <c r="P18" s="9"/>
    </row>
    <row r="19" spans="1:16" ht="15.75">
      <c r="A19" s="29" t="s">
        <v>25</v>
      </c>
      <c r="B19" s="30"/>
      <c r="C19" s="31"/>
      <c r="D19" s="32">
        <f t="shared" ref="D19:M19" si="4">SUM(D20:D24)</f>
        <v>717593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717593</v>
      </c>
      <c r="O19" s="45">
        <f t="shared" si="2"/>
        <v>72.396388216303464</v>
      </c>
      <c r="P19" s="10"/>
    </row>
    <row r="20" spans="1:16">
      <c r="A20" s="12"/>
      <c r="B20" s="25">
        <v>335.12</v>
      </c>
      <c r="C20" s="20" t="s">
        <v>28</v>
      </c>
      <c r="D20" s="46">
        <v>219288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219288</v>
      </c>
      <c r="O20" s="47">
        <f t="shared" si="2"/>
        <v>22.123486682808718</v>
      </c>
      <c r="P20" s="9"/>
    </row>
    <row r="21" spans="1:16">
      <c r="A21" s="12"/>
      <c r="B21" s="25">
        <v>335.14</v>
      </c>
      <c r="C21" s="20" t="s">
        <v>29</v>
      </c>
      <c r="D21" s="46">
        <v>4918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4918</v>
      </c>
      <c r="O21" s="47">
        <f t="shared" si="2"/>
        <v>0.49616626311541567</v>
      </c>
      <c r="P21" s="9"/>
    </row>
    <row r="22" spans="1:16">
      <c r="A22" s="12"/>
      <c r="B22" s="25">
        <v>335.15</v>
      </c>
      <c r="C22" s="20" t="s">
        <v>30</v>
      </c>
      <c r="D22" s="46">
        <v>8462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8462</v>
      </c>
      <c r="O22" s="47">
        <f t="shared" si="2"/>
        <v>0.85371267150928165</v>
      </c>
      <c r="P22" s="9"/>
    </row>
    <row r="23" spans="1:16">
      <c r="A23" s="12"/>
      <c r="B23" s="25">
        <v>335.18</v>
      </c>
      <c r="C23" s="20" t="s">
        <v>31</v>
      </c>
      <c r="D23" s="46">
        <v>458566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458566</v>
      </c>
      <c r="O23" s="47">
        <f t="shared" si="2"/>
        <v>46.263720742534304</v>
      </c>
      <c r="P23" s="9"/>
    </row>
    <row r="24" spans="1:16">
      <c r="A24" s="12"/>
      <c r="B24" s="25">
        <v>338</v>
      </c>
      <c r="C24" s="20" t="s">
        <v>32</v>
      </c>
      <c r="D24" s="46">
        <v>26359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26359</v>
      </c>
      <c r="O24" s="47">
        <f t="shared" si="2"/>
        <v>2.6593018563357544</v>
      </c>
      <c r="P24" s="9"/>
    </row>
    <row r="25" spans="1:16" ht="15.75">
      <c r="A25" s="29" t="s">
        <v>37</v>
      </c>
      <c r="B25" s="30"/>
      <c r="C25" s="31"/>
      <c r="D25" s="32">
        <f t="shared" ref="D25:M25" si="5">SUM(D26:D33)</f>
        <v>987925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3530168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4518093</v>
      </c>
      <c r="O25" s="45">
        <f t="shared" si="2"/>
        <v>455.82052058111378</v>
      </c>
      <c r="P25" s="10"/>
    </row>
    <row r="26" spans="1:16">
      <c r="A26" s="12"/>
      <c r="B26" s="25">
        <v>341.2</v>
      </c>
      <c r="C26" s="20" t="s">
        <v>40</v>
      </c>
      <c r="D26" s="46">
        <v>720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720</v>
      </c>
      <c r="O26" s="47">
        <f t="shared" si="2"/>
        <v>7.2639225181598058E-2</v>
      </c>
      <c r="P26" s="9"/>
    </row>
    <row r="27" spans="1:16">
      <c r="A27" s="12"/>
      <c r="B27" s="25">
        <v>342.1</v>
      </c>
      <c r="C27" s="20" t="s">
        <v>41</v>
      </c>
      <c r="D27" s="46">
        <v>33449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33449</v>
      </c>
      <c r="O27" s="47">
        <f t="shared" si="2"/>
        <v>3.3745964487489912</v>
      </c>
      <c r="P27" s="9"/>
    </row>
    <row r="28" spans="1:16">
      <c r="A28" s="12"/>
      <c r="B28" s="25">
        <v>343.4</v>
      </c>
      <c r="C28" s="20" t="s">
        <v>43</v>
      </c>
      <c r="D28" s="46">
        <v>880496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880496</v>
      </c>
      <c r="O28" s="47">
        <f t="shared" si="2"/>
        <v>88.831315577078286</v>
      </c>
      <c r="P28" s="9"/>
    </row>
    <row r="29" spans="1:16">
      <c r="A29" s="12"/>
      <c r="B29" s="25">
        <v>343.5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3184207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3184207</v>
      </c>
      <c r="O29" s="47">
        <f t="shared" si="2"/>
        <v>321.24767958030668</v>
      </c>
      <c r="P29" s="9"/>
    </row>
    <row r="30" spans="1:16">
      <c r="A30" s="12"/>
      <c r="B30" s="25">
        <v>343.9</v>
      </c>
      <c r="C30" s="20" t="s">
        <v>45</v>
      </c>
      <c r="D30" s="46">
        <v>1480</v>
      </c>
      <c r="E30" s="46">
        <v>0</v>
      </c>
      <c r="F30" s="46">
        <v>0</v>
      </c>
      <c r="G30" s="46">
        <v>0</v>
      </c>
      <c r="H30" s="46">
        <v>0</v>
      </c>
      <c r="I30" s="46">
        <v>345961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347441</v>
      </c>
      <c r="O30" s="47">
        <f t="shared" si="2"/>
        <v>35.052562550443909</v>
      </c>
      <c r="P30" s="9"/>
    </row>
    <row r="31" spans="1:16">
      <c r="A31" s="12"/>
      <c r="B31" s="25">
        <v>347.2</v>
      </c>
      <c r="C31" s="20" t="s">
        <v>46</v>
      </c>
      <c r="D31" s="46">
        <v>50983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50983</v>
      </c>
      <c r="O31" s="47">
        <f t="shared" si="2"/>
        <v>5.1435633575464088</v>
      </c>
      <c r="P31" s="9"/>
    </row>
    <row r="32" spans="1:16">
      <c r="A32" s="12"/>
      <c r="B32" s="25">
        <v>347.4</v>
      </c>
      <c r="C32" s="20" t="s">
        <v>47</v>
      </c>
      <c r="D32" s="46">
        <v>10731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10731</v>
      </c>
      <c r="O32" s="47">
        <f t="shared" si="2"/>
        <v>1.0826271186440677</v>
      </c>
      <c r="P32" s="9"/>
    </row>
    <row r="33" spans="1:119">
      <c r="A33" s="12"/>
      <c r="B33" s="25">
        <v>347.5</v>
      </c>
      <c r="C33" s="20" t="s">
        <v>48</v>
      </c>
      <c r="D33" s="46">
        <v>10066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10066</v>
      </c>
      <c r="O33" s="47">
        <f t="shared" si="2"/>
        <v>1.0155367231638419</v>
      </c>
      <c r="P33" s="9"/>
    </row>
    <row r="34" spans="1:119" ht="15.75">
      <c r="A34" s="29" t="s">
        <v>38</v>
      </c>
      <c r="B34" s="30"/>
      <c r="C34" s="31"/>
      <c r="D34" s="32">
        <f t="shared" ref="D34:M34" si="7">SUM(D35:D37)</f>
        <v>61041</v>
      </c>
      <c r="E34" s="32">
        <f t="shared" si="7"/>
        <v>8767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5" si="8">SUM(D34:M34)</f>
        <v>69808</v>
      </c>
      <c r="O34" s="45">
        <f t="shared" si="2"/>
        <v>7.0427764326069413</v>
      </c>
      <c r="P34" s="10"/>
    </row>
    <row r="35" spans="1:119">
      <c r="A35" s="13"/>
      <c r="B35" s="39">
        <v>351.3</v>
      </c>
      <c r="C35" s="21" t="s">
        <v>68</v>
      </c>
      <c r="D35" s="46">
        <v>0</v>
      </c>
      <c r="E35" s="46">
        <v>4057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4057</v>
      </c>
      <c r="O35" s="47">
        <f t="shared" si="2"/>
        <v>0.40930185633575467</v>
      </c>
      <c r="P35" s="9"/>
    </row>
    <row r="36" spans="1:119">
      <c r="A36" s="13"/>
      <c r="B36" s="39">
        <v>351.5</v>
      </c>
      <c r="C36" s="21" t="s">
        <v>51</v>
      </c>
      <c r="D36" s="46">
        <v>41278</v>
      </c>
      <c r="E36" s="46">
        <v>4710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45988</v>
      </c>
      <c r="O36" s="47">
        <f t="shared" si="2"/>
        <v>4.6396287328490722</v>
      </c>
      <c r="P36" s="9"/>
    </row>
    <row r="37" spans="1:119">
      <c r="A37" s="13"/>
      <c r="B37" s="39">
        <v>354</v>
      </c>
      <c r="C37" s="21" t="s">
        <v>52</v>
      </c>
      <c r="D37" s="46">
        <v>19763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19763</v>
      </c>
      <c r="O37" s="47">
        <f t="shared" si="2"/>
        <v>1.9938458434221147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SUM(D39:D41)</f>
        <v>386329</v>
      </c>
      <c r="E38" s="32">
        <f t="shared" si="9"/>
        <v>33262</v>
      </c>
      <c r="F38" s="32">
        <f t="shared" si="9"/>
        <v>0</v>
      </c>
      <c r="G38" s="32">
        <f t="shared" si="9"/>
        <v>29043</v>
      </c>
      <c r="H38" s="32">
        <f t="shared" si="9"/>
        <v>0</v>
      </c>
      <c r="I38" s="32">
        <f t="shared" si="9"/>
        <v>70127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518761</v>
      </c>
      <c r="O38" s="45">
        <f t="shared" si="2"/>
        <v>52.336662631154155</v>
      </c>
      <c r="P38" s="10"/>
    </row>
    <row r="39" spans="1:119">
      <c r="A39" s="12"/>
      <c r="B39" s="25">
        <v>361.1</v>
      </c>
      <c r="C39" s="20" t="s">
        <v>54</v>
      </c>
      <c r="D39" s="46">
        <v>185517</v>
      </c>
      <c r="E39" s="46">
        <v>29366</v>
      </c>
      <c r="F39" s="46">
        <v>0</v>
      </c>
      <c r="G39" s="46">
        <v>29043</v>
      </c>
      <c r="H39" s="46">
        <v>0</v>
      </c>
      <c r="I39" s="46">
        <v>70127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314053</v>
      </c>
      <c r="O39" s="47">
        <f t="shared" si="2"/>
        <v>31.684120258272802</v>
      </c>
      <c r="P39" s="9"/>
    </row>
    <row r="40" spans="1:119">
      <c r="A40" s="12"/>
      <c r="B40" s="25">
        <v>366</v>
      </c>
      <c r="C40" s="20" t="s">
        <v>56</v>
      </c>
      <c r="D40" s="46">
        <v>178321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178321</v>
      </c>
      <c r="O40" s="47">
        <f t="shared" si="2"/>
        <v>17.990415657788539</v>
      </c>
      <c r="P40" s="9"/>
    </row>
    <row r="41" spans="1:119">
      <c r="A41" s="12"/>
      <c r="B41" s="25">
        <v>369.9</v>
      </c>
      <c r="C41" s="20" t="s">
        <v>57</v>
      </c>
      <c r="D41" s="46">
        <v>22491</v>
      </c>
      <c r="E41" s="46">
        <v>3896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26387</v>
      </c>
      <c r="O41" s="47">
        <f t="shared" si="2"/>
        <v>2.6621267150928167</v>
      </c>
      <c r="P41" s="9"/>
    </row>
    <row r="42" spans="1:119" ht="15.75">
      <c r="A42" s="29" t="s">
        <v>39</v>
      </c>
      <c r="B42" s="30"/>
      <c r="C42" s="31"/>
      <c r="D42" s="32">
        <f t="shared" ref="D42:M42" si="10">SUM(D43:D44)</f>
        <v>125000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200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125200</v>
      </c>
      <c r="O42" s="45">
        <f t="shared" si="2"/>
        <v>12.631154156577885</v>
      </c>
      <c r="P42" s="9"/>
    </row>
    <row r="43" spans="1:119">
      <c r="A43" s="12"/>
      <c r="B43" s="25">
        <v>381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200</v>
      </c>
      <c r="O43" s="47">
        <f t="shared" si="2"/>
        <v>2.0177562550443905E-2</v>
      </c>
      <c r="P43" s="9"/>
    </row>
    <row r="44" spans="1:119" ht="15.75" thickBot="1">
      <c r="A44" s="12"/>
      <c r="B44" s="25">
        <v>382</v>
      </c>
      <c r="C44" s="20" t="s">
        <v>69</v>
      </c>
      <c r="D44" s="46">
        <v>125000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125000</v>
      </c>
      <c r="O44" s="47">
        <f t="shared" si="2"/>
        <v>12.610976594027441</v>
      </c>
      <c r="P44" s="9"/>
    </row>
    <row r="45" spans="1:119" ht="16.5" thickBot="1">
      <c r="A45" s="14" t="s">
        <v>49</v>
      </c>
      <c r="B45" s="23"/>
      <c r="C45" s="22"/>
      <c r="D45" s="15">
        <f t="shared" ref="D45:M45" si="11">SUM(D5,D12,D19,D25,D34,D38,D42)</f>
        <v>7697793</v>
      </c>
      <c r="E45" s="15">
        <f t="shared" si="11"/>
        <v>450008</v>
      </c>
      <c r="F45" s="15">
        <f t="shared" si="11"/>
        <v>0</v>
      </c>
      <c r="G45" s="15">
        <f t="shared" si="11"/>
        <v>30123</v>
      </c>
      <c r="H45" s="15">
        <f t="shared" si="11"/>
        <v>0</v>
      </c>
      <c r="I45" s="15">
        <f t="shared" si="11"/>
        <v>3607628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8"/>
        <v>11785552</v>
      </c>
      <c r="O45" s="38">
        <f t="shared" si="2"/>
        <v>1189.0185633575463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70</v>
      </c>
      <c r="M47" s="48"/>
      <c r="N47" s="48"/>
      <c r="O47" s="43">
        <v>9912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thickBot="1">
      <c r="A49" s="52" t="s">
        <v>71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5157026</v>
      </c>
      <c r="E5" s="27">
        <f t="shared" si="0"/>
        <v>492943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5649969</v>
      </c>
      <c r="O5" s="33">
        <f t="shared" ref="O5:O52" si="2">(N5/O$54)</f>
        <v>538.14353747975997</v>
      </c>
      <c r="P5" s="6"/>
    </row>
    <row r="6" spans="1:133">
      <c r="A6" s="12"/>
      <c r="B6" s="25">
        <v>311</v>
      </c>
      <c r="C6" s="20" t="s">
        <v>2</v>
      </c>
      <c r="D6" s="46">
        <v>3495829</v>
      </c>
      <c r="E6" s="46">
        <v>492943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3988772</v>
      </c>
      <c r="O6" s="47">
        <f t="shared" si="2"/>
        <v>379.91923040289549</v>
      </c>
      <c r="P6" s="9"/>
    </row>
    <row r="7" spans="1:133">
      <c r="A7" s="12"/>
      <c r="B7" s="25">
        <v>312.10000000000002</v>
      </c>
      <c r="C7" s="20" t="s">
        <v>10</v>
      </c>
      <c r="D7" s="46">
        <v>275700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275700</v>
      </c>
      <c r="O7" s="47">
        <f t="shared" si="2"/>
        <v>26.259643775597677</v>
      </c>
      <c r="P7" s="9"/>
    </row>
    <row r="8" spans="1:133">
      <c r="A8" s="12"/>
      <c r="B8" s="25">
        <v>314.10000000000002</v>
      </c>
      <c r="C8" s="20" t="s">
        <v>11</v>
      </c>
      <c r="D8" s="46">
        <v>675207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675207</v>
      </c>
      <c r="O8" s="47">
        <f t="shared" si="2"/>
        <v>64.311553481283937</v>
      </c>
      <c r="P8" s="9"/>
    </row>
    <row r="9" spans="1:133">
      <c r="A9" s="12"/>
      <c r="B9" s="25">
        <v>314.8</v>
      </c>
      <c r="C9" s="20" t="s">
        <v>12</v>
      </c>
      <c r="D9" s="46">
        <v>29439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29439</v>
      </c>
      <c r="O9" s="47">
        <f t="shared" si="2"/>
        <v>2.8039813315553861</v>
      </c>
      <c r="P9" s="9"/>
    </row>
    <row r="10" spans="1:133">
      <c r="A10" s="12"/>
      <c r="B10" s="25">
        <v>315</v>
      </c>
      <c r="C10" s="20" t="s">
        <v>13</v>
      </c>
      <c r="D10" s="46">
        <v>606425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606425</v>
      </c>
      <c r="O10" s="47">
        <f t="shared" si="2"/>
        <v>57.760262882179255</v>
      </c>
      <c r="P10" s="9"/>
    </row>
    <row r="11" spans="1:133">
      <c r="A11" s="12"/>
      <c r="B11" s="25">
        <v>316</v>
      </c>
      <c r="C11" s="20" t="s">
        <v>14</v>
      </c>
      <c r="D11" s="46">
        <v>74426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74426</v>
      </c>
      <c r="O11" s="47">
        <f t="shared" si="2"/>
        <v>7.0888656062482145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SUM(D13:D21)</f>
        <v>817449</v>
      </c>
      <c r="E12" s="32">
        <f t="shared" si="3"/>
        <v>509</v>
      </c>
      <c r="F12" s="32">
        <f t="shared" si="3"/>
        <v>0</v>
      </c>
      <c r="G12" s="32">
        <f t="shared" si="3"/>
        <v>3979</v>
      </c>
      <c r="H12" s="32">
        <f t="shared" si="3"/>
        <v>0</v>
      </c>
      <c r="I12" s="32">
        <f t="shared" si="3"/>
        <v>24662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846599</v>
      </c>
      <c r="O12" s="45">
        <f t="shared" si="2"/>
        <v>80.636155824364224</v>
      </c>
      <c r="P12" s="10"/>
    </row>
    <row r="13" spans="1:133">
      <c r="A13" s="12"/>
      <c r="B13" s="25">
        <v>322</v>
      </c>
      <c r="C13" s="20" t="s">
        <v>0</v>
      </c>
      <c r="D13" s="46">
        <v>72645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72645</v>
      </c>
      <c r="O13" s="47">
        <f t="shared" si="2"/>
        <v>6.9192304028955141</v>
      </c>
      <c r="P13" s="9"/>
    </row>
    <row r="14" spans="1:133">
      <c r="A14" s="12"/>
      <c r="B14" s="25">
        <v>323.10000000000002</v>
      </c>
      <c r="C14" s="20" t="s">
        <v>16</v>
      </c>
      <c r="D14" s="46">
        <v>683523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683523</v>
      </c>
      <c r="O14" s="47">
        <f t="shared" si="2"/>
        <v>65.103628917039714</v>
      </c>
      <c r="P14" s="9"/>
    </row>
    <row r="15" spans="1:133">
      <c r="A15" s="12"/>
      <c r="B15" s="25">
        <v>323.39999999999998</v>
      </c>
      <c r="C15" s="20" t="s">
        <v>17</v>
      </c>
      <c r="D15" s="46">
        <v>33751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33751</v>
      </c>
      <c r="O15" s="47">
        <f t="shared" si="2"/>
        <v>3.2146871130583867</v>
      </c>
      <c r="P15" s="9"/>
    </row>
    <row r="16" spans="1:133">
      <c r="A16" s="12"/>
      <c r="B16" s="25">
        <v>323.7</v>
      </c>
      <c r="C16" s="20" t="s">
        <v>18</v>
      </c>
      <c r="D16" s="46">
        <v>9925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9925</v>
      </c>
      <c r="O16" s="47">
        <f t="shared" si="2"/>
        <v>0.94532812648823694</v>
      </c>
      <c r="P16" s="9"/>
    </row>
    <row r="17" spans="1:16">
      <c r="A17" s="12"/>
      <c r="B17" s="25">
        <v>324.02</v>
      </c>
      <c r="C17" s="20" t="s">
        <v>19</v>
      </c>
      <c r="D17" s="46">
        <v>0</v>
      </c>
      <c r="E17" s="46">
        <v>0</v>
      </c>
      <c r="F17" s="46">
        <v>0</v>
      </c>
      <c r="G17" s="46">
        <v>1546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1546</v>
      </c>
      <c r="O17" s="47">
        <f t="shared" si="2"/>
        <v>0.14725211924945233</v>
      </c>
      <c r="P17" s="9"/>
    </row>
    <row r="18" spans="1:16">
      <c r="A18" s="12"/>
      <c r="B18" s="25">
        <v>324.02999999999997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24662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24662</v>
      </c>
      <c r="O18" s="47">
        <f t="shared" si="2"/>
        <v>2.3489856176778741</v>
      </c>
      <c r="P18" s="9"/>
    </row>
    <row r="19" spans="1:16">
      <c r="A19" s="12"/>
      <c r="B19" s="25">
        <v>324.07</v>
      </c>
      <c r="C19" s="20" t="s">
        <v>21</v>
      </c>
      <c r="D19" s="46">
        <v>0</v>
      </c>
      <c r="E19" s="46">
        <v>0</v>
      </c>
      <c r="F19" s="46">
        <v>0</v>
      </c>
      <c r="G19" s="46">
        <v>1389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1389</v>
      </c>
      <c r="O19" s="47">
        <f t="shared" si="2"/>
        <v>0.13229831412515478</v>
      </c>
      <c r="P19" s="9"/>
    </row>
    <row r="20" spans="1:16">
      <c r="A20" s="12"/>
      <c r="B20" s="25">
        <v>324.70999999999998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1044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1044</v>
      </c>
      <c r="O20" s="47">
        <f t="shared" si="2"/>
        <v>9.9438041718258888E-2</v>
      </c>
      <c r="P20" s="9"/>
    </row>
    <row r="21" spans="1:16">
      <c r="A21" s="12"/>
      <c r="B21" s="25">
        <v>329</v>
      </c>
      <c r="C21" s="20" t="s">
        <v>23</v>
      </c>
      <c r="D21" s="46">
        <v>17605</v>
      </c>
      <c r="E21" s="46">
        <v>509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18114</v>
      </c>
      <c r="O21" s="47">
        <f t="shared" si="2"/>
        <v>1.7253071721116298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SUM(D23:D30)</f>
        <v>876990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314136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1191126</v>
      </c>
      <c r="O22" s="45">
        <f t="shared" si="2"/>
        <v>113.45137632155443</v>
      </c>
      <c r="P22" s="10"/>
    </row>
    <row r="23" spans="1:16">
      <c r="A23" s="12"/>
      <c r="B23" s="25">
        <v>331.2</v>
      </c>
      <c r="C23" s="20" t="s">
        <v>24</v>
      </c>
      <c r="D23" s="46">
        <v>24458</v>
      </c>
      <c r="E23" s="46">
        <v>0</v>
      </c>
      <c r="F23" s="46">
        <v>0</v>
      </c>
      <c r="G23" s="46">
        <v>0</v>
      </c>
      <c r="H23" s="46">
        <v>0</v>
      </c>
      <c r="I23" s="46">
        <v>40471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64929</v>
      </c>
      <c r="O23" s="47">
        <f t="shared" si="2"/>
        <v>6.1843032669778077</v>
      </c>
      <c r="P23" s="9"/>
    </row>
    <row r="24" spans="1:16">
      <c r="A24" s="12"/>
      <c r="B24" s="25">
        <v>334.62</v>
      </c>
      <c r="C24" s="20" t="s">
        <v>26</v>
      </c>
      <c r="D24" s="46">
        <v>4345</v>
      </c>
      <c r="E24" s="46">
        <v>0</v>
      </c>
      <c r="F24" s="46">
        <v>0</v>
      </c>
      <c r="G24" s="46">
        <v>0</v>
      </c>
      <c r="H24" s="46">
        <v>0</v>
      </c>
      <c r="I24" s="46">
        <v>273665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278010</v>
      </c>
      <c r="O24" s="47">
        <f t="shared" si="2"/>
        <v>26.479664729974282</v>
      </c>
      <c r="P24" s="9"/>
    </row>
    <row r="25" spans="1:16">
      <c r="A25" s="12"/>
      <c r="B25" s="25">
        <v>334.7</v>
      </c>
      <c r="C25" s="20" t="s">
        <v>27</v>
      </c>
      <c r="D25" s="46">
        <v>112500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112500</v>
      </c>
      <c r="O25" s="47">
        <f t="shared" si="2"/>
        <v>10.715306219639965</v>
      </c>
      <c r="P25" s="9"/>
    </row>
    <row r="26" spans="1:16">
      <c r="A26" s="12"/>
      <c r="B26" s="25">
        <v>335.12</v>
      </c>
      <c r="C26" s="20" t="s">
        <v>28</v>
      </c>
      <c r="D26" s="46">
        <v>217017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217017</v>
      </c>
      <c r="O26" s="47">
        <f t="shared" si="2"/>
        <v>20.670254309934279</v>
      </c>
      <c r="P26" s="9"/>
    </row>
    <row r="27" spans="1:16">
      <c r="A27" s="12"/>
      <c r="B27" s="25">
        <v>335.14</v>
      </c>
      <c r="C27" s="20" t="s">
        <v>29</v>
      </c>
      <c r="D27" s="46">
        <v>5023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5023</v>
      </c>
      <c r="O27" s="47">
        <f t="shared" si="2"/>
        <v>0.47842651681112486</v>
      </c>
      <c r="P27" s="9"/>
    </row>
    <row r="28" spans="1:16">
      <c r="A28" s="12"/>
      <c r="B28" s="25">
        <v>335.15</v>
      </c>
      <c r="C28" s="20" t="s">
        <v>30</v>
      </c>
      <c r="D28" s="46">
        <v>10770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10770</v>
      </c>
      <c r="O28" s="47">
        <f t="shared" si="2"/>
        <v>1.0258119820935327</v>
      </c>
      <c r="P28" s="9"/>
    </row>
    <row r="29" spans="1:16">
      <c r="A29" s="12"/>
      <c r="B29" s="25">
        <v>335.18</v>
      </c>
      <c r="C29" s="20" t="s">
        <v>31</v>
      </c>
      <c r="D29" s="46">
        <v>465221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465221</v>
      </c>
      <c r="O29" s="47">
        <f t="shared" si="2"/>
        <v>44.310981998285548</v>
      </c>
      <c r="P29" s="9"/>
    </row>
    <row r="30" spans="1:16">
      <c r="A30" s="12"/>
      <c r="B30" s="25">
        <v>338</v>
      </c>
      <c r="C30" s="20" t="s">
        <v>32</v>
      </c>
      <c r="D30" s="46">
        <v>37656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37656</v>
      </c>
      <c r="O30" s="47">
        <f t="shared" si="2"/>
        <v>3.5866272978378895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SUM(D32:D40)</f>
        <v>988282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3375582</v>
      </c>
      <c r="J31" s="32">
        <f t="shared" si="7"/>
        <v>0</v>
      </c>
      <c r="K31" s="32">
        <f t="shared" si="7"/>
        <v>0</v>
      </c>
      <c r="L31" s="32">
        <f t="shared" si="7"/>
        <v>8261</v>
      </c>
      <c r="M31" s="32">
        <f t="shared" si="7"/>
        <v>0</v>
      </c>
      <c r="N31" s="32">
        <f>SUM(D31:M31)</f>
        <v>4372125</v>
      </c>
      <c r="O31" s="45">
        <f t="shared" si="2"/>
        <v>416.43251738260784</v>
      </c>
      <c r="P31" s="10"/>
    </row>
    <row r="32" spans="1:16">
      <c r="A32" s="12"/>
      <c r="B32" s="25">
        <v>341.2</v>
      </c>
      <c r="C32" s="20" t="s">
        <v>40</v>
      </c>
      <c r="D32" s="46">
        <v>186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186</v>
      </c>
      <c r="O32" s="47">
        <f t="shared" si="2"/>
        <v>1.7715972949804742E-2</v>
      </c>
      <c r="P32" s="9"/>
    </row>
    <row r="33" spans="1:16">
      <c r="A33" s="12"/>
      <c r="B33" s="25">
        <v>342.1</v>
      </c>
      <c r="C33" s="20" t="s">
        <v>41</v>
      </c>
      <c r="D33" s="46">
        <v>34760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34760</v>
      </c>
      <c r="O33" s="47">
        <f t="shared" si="2"/>
        <v>3.3107915039527573</v>
      </c>
      <c r="P33" s="9"/>
    </row>
    <row r="34" spans="1:16">
      <c r="A34" s="12"/>
      <c r="B34" s="25">
        <v>342.9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8261</v>
      </c>
      <c r="M34" s="46">
        <v>0</v>
      </c>
      <c r="N34" s="46">
        <f t="shared" si="8"/>
        <v>8261</v>
      </c>
      <c r="O34" s="47">
        <f t="shared" si="2"/>
        <v>0.78683684160396228</v>
      </c>
      <c r="P34" s="9"/>
    </row>
    <row r="35" spans="1:16">
      <c r="A35" s="12"/>
      <c r="B35" s="25">
        <v>343.4</v>
      </c>
      <c r="C35" s="20" t="s">
        <v>43</v>
      </c>
      <c r="D35" s="46">
        <v>897118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897118</v>
      </c>
      <c r="O35" s="47">
        <f t="shared" si="2"/>
        <v>85.447947423564145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3028411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3028411</v>
      </c>
      <c r="O36" s="47">
        <f t="shared" si="2"/>
        <v>288.44756643489859</v>
      </c>
      <c r="P36" s="9"/>
    </row>
    <row r="37" spans="1:16">
      <c r="A37" s="12"/>
      <c r="B37" s="25">
        <v>343.9</v>
      </c>
      <c r="C37" s="20" t="s">
        <v>45</v>
      </c>
      <c r="D37" s="46">
        <v>2120</v>
      </c>
      <c r="E37" s="46">
        <v>0</v>
      </c>
      <c r="F37" s="46">
        <v>0</v>
      </c>
      <c r="G37" s="46">
        <v>0</v>
      </c>
      <c r="H37" s="46">
        <v>0</v>
      </c>
      <c r="I37" s="46">
        <v>347171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349291</v>
      </c>
      <c r="O37" s="47">
        <f t="shared" si="2"/>
        <v>33.268977997904564</v>
      </c>
      <c r="P37" s="9"/>
    </row>
    <row r="38" spans="1:16">
      <c r="A38" s="12"/>
      <c r="B38" s="25">
        <v>347.2</v>
      </c>
      <c r="C38" s="20" t="s">
        <v>46</v>
      </c>
      <c r="D38" s="46">
        <v>49033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49033</v>
      </c>
      <c r="O38" s="47">
        <f t="shared" si="2"/>
        <v>4.670254309934279</v>
      </c>
      <c r="P38" s="9"/>
    </row>
    <row r="39" spans="1:16">
      <c r="A39" s="12"/>
      <c r="B39" s="25">
        <v>347.4</v>
      </c>
      <c r="C39" s="20" t="s">
        <v>47</v>
      </c>
      <c r="D39" s="46">
        <v>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139</v>
      </c>
      <c r="O39" s="47">
        <f t="shared" si="2"/>
        <v>1.3239356129155158E-2</v>
      </c>
      <c r="P39" s="9"/>
    </row>
    <row r="40" spans="1:16">
      <c r="A40" s="12"/>
      <c r="B40" s="25">
        <v>347.5</v>
      </c>
      <c r="C40" s="20" t="s">
        <v>48</v>
      </c>
      <c r="D40" s="46">
        <v>4926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4926</v>
      </c>
      <c r="O40" s="47">
        <f t="shared" si="2"/>
        <v>0.46918754167063531</v>
      </c>
      <c r="P40" s="9"/>
    </row>
    <row r="41" spans="1:16" ht="15.75">
      <c r="A41" s="29" t="s">
        <v>38</v>
      </c>
      <c r="B41" s="30"/>
      <c r="C41" s="31"/>
      <c r="D41" s="32">
        <f t="shared" ref="D41:M41" si="9">SUM(D42:D44)</f>
        <v>71639</v>
      </c>
      <c r="E41" s="32">
        <f t="shared" si="9"/>
        <v>2946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2" si="10">SUM(D41:M41)</f>
        <v>74585</v>
      </c>
      <c r="O41" s="45">
        <f t="shared" si="2"/>
        <v>7.104009905705305</v>
      </c>
      <c r="P41" s="10"/>
    </row>
    <row r="42" spans="1:16">
      <c r="A42" s="13"/>
      <c r="B42" s="39">
        <v>351.5</v>
      </c>
      <c r="C42" s="21" t="s">
        <v>51</v>
      </c>
      <c r="D42" s="46">
        <v>43261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43261</v>
      </c>
      <c r="O42" s="47">
        <f t="shared" si="2"/>
        <v>4.120487665491952</v>
      </c>
      <c r="P42" s="9"/>
    </row>
    <row r="43" spans="1:16">
      <c r="A43" s="13"/>
      <c r="B43" s="39">
        <v>354</v>
      </c>
      <c r="C43" s="21" t="s">
        <v>52</v>
      </c>
      <c r="D43" s="46">
        <v>28378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28378</v>
      </c>
      <c r="O43" s="47">
        <f t="shared" si="2"/>
        <v>2.7029240880083818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2946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2946</v>
      </c>
      <c r="O44" s="47">
        <f t="shared" si="2"/>
        <v>0.28059815220497192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SUM(D46:D49)</f>
        <v>194296</v>
      </c>
      <c r="E45" s="32">
        <f t="shared" si="11"/>
        <v>26496</v>
      </c>
      <c r="F45" s="32">
        <f t="shared" si="11"/>
        <v>0</v>
      </c>
      <c r="G45" s="32">
        <f t="shared" si="11"/>
        <v>18270</v>
      </c>
      <c r="H45" s="32">
        <f t="shared" si="11"/>
        <v>0</v>
      </c>
      <c r="I45" s="32">
        <f t="shared" si="11"/>
        <v>40408</v>
      </c>
      <c r="J45" s="32">
        <f t="shared" si="11"/>
        <v>0</v>
      </c>
      <c r="K45" s="32">
        <f t="shared" si="11"/>
        <v>0</v>
      </c>
      <c r="L45" s="32">
        <f t="shared" si="11"/>
        <v>1109</v>
      </c>
      <c r="M45" s="32">
        <f t="shared" si="11"/>
        <v>0</v>
      </c>
      <c r="N45" s="32">
        <f t="shared" si="10"/>
        <v>280579</v>
      </c>
      <c r="O45" s="45">
        <f t="shared" si="2"/>
        <v>26.724354700447662</v>
      </c>
      <c r="P45" s="10"/>
    </row>
    <row r="46" spans="1:16">
      <c r="A46" s="12"/>
      <c r="B46" s="25">
        <v>361.1</v>
      </c>
      <c r="C46" s="20" t="s">
        <v>54</v>
      </c>
      <c r="D46" s="46">
        <v>162787</v>
      </c>
      <c r="E46" s="46">
        <v>21736</v>
      </c>
      <c r="F46" s="46">
        <v>0</v>
      </c>
      <c r="G46" s="46">
        <v>18270</v>
      </c>
      <c r="H46" s="46">
        <v>0</v>
      </c>
      <c r="I46" s="46">
        <v>40326</v>
      </c>
      <c r="J46" s="46">
        <v>0</v>
      </c>
      <c r="K46" s="46">
        <v>0</v>
      </c>
      <c r="L46" s="46">
        <v>1109</v>
      </c>
      <c r="M46" s="46">
        <v>0</v>
      </c>
      <c r="N46" s="46">
        <f t="shared" si="10"/>
        <v>244228</v>
      </c>
      <c r="O46" s="47">
        <f t="shared" si="2"/>
        <v>23.262024954757596</v>
      </c>
      <c r="P46" s="9"/>
    </row>
    <row r="47" spans="1:16">
      <c r="A47" s="12"/>
      <c r="B47" s="25">
        <v>364</v>
      </c>
      <c r="C47" s="20" t="s">
        <v>55</v>
      </c>
      <c r="D47" s="46">
        <v>3100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3100</v>
      </c>
      <c r="O47" s="47">
        <f t="shared" si="2"/>
        <v>0.29526621583007906</v>
      </c>
      <c r="P47" s="9"/>
    </row>
    <row r="48" spans="1:16">
      <c r="A48" s="12"/>
      <c r="B48" s="25">
        <v>366</v>
      </c>
      <c r="C48" s="20" t="s">
        <v>56</v>
      </c>
      <c r="D48" s="46">
        <v>4665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4665</v>
      </c>
      <c r="O48" s="47">
        <f t="shared" si="2"/>
        <v>0.44432803124107056</v>
      </c>
      <c r="P48" s="9"/>
    </row>
    <row r="49" spans="1:119">
      <c r="A49" s="12"/>
      <c r="B49" s="25">
        <v>369.9</v>
      </c>
      <c r="C49" s="20" t="s">
        <v>57</v>
      </c>
      <c r="D49" s="46">
        <v>23744</v>
      </c>
      <c r="E49" s="46">
        <v>4760</v>
      </c>
      <c r="F49" s="46">
        <v>0</v>
      </c>
      <c r="G49" s="46">
        <v>0</v>
      </c>
      <c r="H49" s="46">
        <v>0</v>
      </c>
      <c r="I49" s="46">
        <v>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28586</v>
      </c>
      <c r="O49" s="47">
        <f t="shared" si="2"/>
        <v>2.7227354986189161</v>
      </c>
      <c r="P49" s="9"/>
    </row>
    <row r="50" spans="1:119" ht="15.75">
      <c r="A50" s="29" t="s">
        <v>39</v>
      </c>
      <c r="B50" s="30"/>
      <c r="C50" s="31"/>
      <c r="D50" s="32">
        <f t="shared" ref="D50:M50" si="12">SUM(D51:D51)</f>
        <v>125000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125000</v>
      </c>
      <c r="O50" s="45">
        <f t="shared" si="2"/>
        <v>11.905895799599962</v>
      </c>
      <c r="P50" s="9"/>
    </row>
    <row r="51" spans="1:119" ht="15.75" thickBot="1">
      <c r="A51" s="12"/>
      <c r="B51" s="25">
        <v>381</v>
      </c>
      <c r="C51" s="20" t="s">
        <v>58</v>
      </c>
      <c r="D51" s="46">
        <v>125000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125000</v>
      </c>
      <c r="O51" s="47">
        <f t="shared" si="2"/>
        <v>11.905895799599962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3">SUM(D5,D12,D22,D31,D41,D45,D50)</f>
        <v>8230682</v>
      </c>
      <c r="E52" s="15">
        <f t="shared" si="13"/>
        <v>522894</v>
      </c>
      <c r="F52" s="15">
        <f t="shared" si="13"/>
        <v>0</v>
      </c>
      <c r="G52" s="15">
        <f t="shared" si="13"/>
        <v>22249</v>
      </c>
      <c r="H52" s="15">
        <f t="shared" si="13"/>
        <v>0</v>
      </c>
      <c r="I52" s="15">
        <f t="shared" si="13"/>
        <v>3754788</v>
      </c>
      <c r="J52" s="15">
        <f t="shared" si="13"/>
        <v>0</v>
      </c>
      <c r="K52" s="15">
        <f t="shared" si="13"/>
        <v>0</v>
      </c>
      <c r="L52" s="15">
        <f t="shared" si="13"/>
        <v>9370</v>
      </c>
      <c r="M52" s="15">
        <f t="shared" si="13"/>
        <v>0</v>
      </c>
      <c r="N52" s="15">
        <f t="shared" si="10"/>
        <v>12539983</v>
      </c>
      <c r="O52" s="38">
        <f t="shared" si="2"/>
        <v>1194.3978474140395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65</v>
      </c>
      <c r="M54" s="48"/>
      <c r="N54" s="48"/>
      <c r="O54" s="43">
        <v>10499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thickBot="1">
      <c r="A56" s="52" t="s">
        <v>71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A56:O56"/>
    <mergeCell ref="A55:O55"/>
    <mergeCell ref="L54:N5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4971517</v>
      </c>
      <c r="E5" s="27">
        <f t="shared" si="0"/>
        <v>536702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5508219</v>
      </c>
      <c r="O5" s="33">
        <f t="shared" ref="O5:O45" si="2">(N5/O$47)</f>
        <v>517.93314527503526</v>
      </c>
      <c r="P5" s="6"/>
    </row>
    <row r="6" spans="1:133">
      <c r="A6" s="12"/>
      <c r="B6" s="25">
        <v>311</v>
      </c>
      <c r="C6" s="20" t="s">
        <v>2</v>
      </c>
      <c r="D6" s="46">
        <v>3401303</v>
      </c>
      <c r="E6" s="46">
        <v>536702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3938005</v>
      </c>
      <c r="O6" s="47">
        <f t="shared" si="2"/>
        <v>370.28725905030558</v>
      </c>
      <c r="P6" s="9"/>
    </row>
    <row r="7" spans="1:133">
      <c r="A7" s="12"/>
      <c r="B7" s="25">
        <v>312.10000000000002</v>
      </c>
      <c r="C7" s="20" t="s">
        <v>10</v>
      </c>
      <c r="D7" s="46">
        <v>250773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250773</v>
      </c>
      <c r="O7" s="47">
        <f t="shared" si="2"/>
        <v>23.579971791255289</v>
      </c>
      <c r="P7" s="9"/>
    </row>
    <row r="8" spans="1:133">
      <c r="A8" s="12"/>
      <c r="B8" s="25">
        <v>314.10000000000002</v>
      </c>
      <c r="C8" s="20" t="s">
        <v>11</v>
      </c>
      <c r="D8" s="46">
        <v>663907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663907</v>
      </c>
      <c r="O8" s="47">
        <f t="shared" si="2"/>
        <v>62.426610249177244</v>
      </c>
      <c r="P8" s="9"/>
    </row>
    <row r="9" spans="1:133">
      <c r="A9" s="12"/>
      <c r="B9" s="25">
        <v>314.8</v>
      </c>
      <c r="C9" s="20" t="s">
        <v>12</v>
      </c>
      <c r="D9" s="46">
        <v>27583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27583</v>
      </c>
      <c r="O9" s="47">
        <f t="shared" si="2"/>
        <v>2.5936060178655382</v>
      </c>
      <c r="P9" s="9"/>
    </row>
    <row r="10" spans="1:133">
      <c r="A10" s="12"/>
      <c r="B10" s="25">
        <v>315</v>
      </c>
      <c r="C10" s="20" t="s">
        <v>13</v>
      </c>
      <c r="D10" s="46">
        <v>555559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555559</v>
      </c>
      <c r="O10" s="47">
        <f t="shared" si="2"/>
        <v>52.238740009402918</v>
      </c>
      <c r="P10" s="9"/>
    </row>
    <row r="11" spans="1:133">
      <c r="A11" s="12"/>
      <c r="B11" s="25">
        <v>316</v>
      </c>
      <c r="C11" s="20" t="s">
        <v>14</v>
      </c>
      <c r="D11" s="46">
        <v>72392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72392</v>
      </c>
      <c r="O11" s="47">
        <f t="shared" si="2"/>
        <v>6.8069581570286788</v>
      </c>
      <c r="P11" s="9"/>
    </row>
    <row r="12" spans="1:133" ht="15.75">
      <c r="A12" s="29" t="s">
        <v>90</v>
      </c>
      <c r="B12" s="30"/>
      <c r="C12" s="31"/>
      <c r="D12" s="32">
        <f t="shared" ref="D12:M12" si="3">SUM(D13:D17)</f>
        <v>859172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859172</v>
      </c>
      <c r="O12" s="45">
        <f t="shared" si="2"/>
        <v>80.787212035731073</v>
      </c>
      <c r="P12" s="10"/>
    </row>
    <row r="13" spans="1:133">
      <c r="A13" s="12"/>
      <c r="B13" s="25">
        <v>322</v>
      </c>
      <c r="C13" s="20" t="s">
        <v>0</v>
      </c>
      <c r="D13" s="46">
        <v>75368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75368</v>
      </c>
      <c r="O13" s="47">
        <f t="shared" si="2"/>
        <v>7.0867889045604135</v>
      </c>
      <c r="P13" s="9"/>
    </row>
    <row r="14" spans="1:133">
      <c r="A14" s="12"/>
      <c r="B14" s="25">
        <v>323.10000000000002</v>
      </c>
      <c r="C14" s="20" t="s">
        <v>16</v>
      </c>
      <c r="D14" s="46">
        <v>692501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692501</v>
      </c>
      <c r="O14" s="47">
        <f t="shared" si="2"/>
        <v>65.115279736718378</v>
      </c>
      <c r="P14" s="9"/>
    </row>
    <row r="15" spans="1:133">
      <c r="A15" s="12"/>
      <c r="B15" s="25">
        <v>323.39999999999998</v>
      </c>
      <c r="C15" s="20" t="s">
        <v>17</v>
      </c>
      <c r="D15" s="46">
        <v>36606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36606</v>
      </c>
      <c r="O15" s="47">
        <f t="shared" si="2"/>
        <v>3.4420310296191818</v>
      </c>
      <c r="P15" s="9"/>
    </row>
    <row r="16" spans="1:133">
      <c r="A16" s="12"/>
      <c r="B16" s="25">
        <v>323.7</v>
      </c>
      <c r="C16" s="20" t="s">
        <v>18</v>
      </c>
      <c r="D16" s="46">
        <v>29304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29304</v>
      </c>
      <c r="O16" s="47">
        <f t="shared" si="2"/>
        <v>2.7554301833568404</v>
      </c>
      <c r="P16" s="9"/>
    </row>
    <row r="17" spans="1:16">
      <c r="A17" s="12"/>
      <c r="B17" s="25">
        <v>329</v>
      </c>
      <c r="C17" s="20" t="s">
        <v>91</v>
      </c>
      <c r="D17" s="46">
        <v>25393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25393</v>
      </c>
      <c r="O17" s="47">
        <f t="shared" si="2"/>
        <v>2.3876821814762574</v>
      </c>
      <c r="P17" s="9"/>
    </row>
    <row r="18" spans="1:16" ht="15.75">
      <c r="A18" s="29" t="s">
        <v>25</v>
      </c>
      <c r="B18" s="30"/>
      <c r="C18" s="31"/>
      <c r="D18" s="32">
        <f t="shared" ref="D18:M18" si="4">SUM(D19:D23)</f>
        <v>809619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809619</v>
      </c>
      <c r="O18" s="45">
        <f t="shared" si="2"/>
        <v>76.127785613540198</v>
      </c>
      <c r="P18" s="10"/>
    </row>
    <row r="19" spans="1:16">
      <c r="A19" s="12"/>
      <c r="B19" s="25">
        <v>335.12</v>
      </c>
      <c r="C19" s="20" t="s">
        <v>28</v>
      </c>
      <c r="D19" s="46">
        <v>262500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262500</v>
      </c>
      <c r="O19" s="47">
        <f t="shared" si="2"/>
        <v>24.682651622002822</v>
      </c>
      <c r="P19" s="9"/>
    </row>
    <row r="20" spans="1:16">
      <c r="A20" s="12"/>
      <c r="B20" s="25">
        <v>335.14</v>
      </c>
      <c r="C20" s="20" t="s">
        <v>29</v>
      </c>
      <c r="D20" s="46">
        <v>4668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4668</v>
      </c>
      <c r="O20" s="47">
        <f t="shared" si="2"/>
        <v>0.4389280677009873</v>
      </c>
      <c r="P20" s="9"/>
    </row>
    <row r="21" spans="1:16">
      <c r="A21" s="12"/>
      <c r="B21" s="25">
        <v>335.15</v>
      </c>
      <c r="C21" s="20" t="s">
        <v>30</v>
      </c>
      <c r="D21" s="46">
        <v>8098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8098</v>
      </c>
      <c r="O21" s="47">
        <f t="shared" si="2"/>
        <v>0.76144804889515749</v>
      </c>
      <c r="P21" s="9"/>
    </row>
    <row r="22" spans="1:16">
      <c r="A22" s="12"/>
      <c r="B22" s="25">
        <v>335.18</v>
      </c>
      <c r="C22" s="20" t="s">
        <v>31</v>
      </c>
      <c r="D22" s="46">
        <v>496223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496223</v>
      </c>
      <c r="O22" s="47">
        <f t="shared" si="2"/>
        <v>46.659426422190876</v>
      </c>
      <c r="P22" s="9"/>
    </row>
    <row r="23" spans="1:16">
      <c r="A23" s="12"/>
      <c r="B23" s="25">
        <v>338</v>
      </c>
      <c r="C23" s="20" t="s">
        <v>32</v>
      </c>
      <c r="D23" s="46">
        <v>38130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38130</v>
      </c>
      <c r="O23" s="47">
        <f t="shared" si="2"/>
        <v>3.5853314527503528</v>
      </c>
      <c r="P23" s="9"/>
    </row>
    <row r="24" spans="1:16" ht="15.75">
      <c r="A24" s="29" t="s">
        <v>37</v>
      </c>
      <c r="B24" s="30"/>
      <c r="C24" s="31"/>
      <c r="D24" s="32">
        <f t="shared" ref="D24:M24" si="5">SUM(D25:D31)</f>
        <v>978083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3094941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4073024</v>
      </c>
      <c r="O24" s="45">
        <f t="shared" si="2"/>
        <v>382.98298072402446</v>
      </c>
      <c r="P24" s="10"/>
    </row>
    <row r="25" spans="1:16">
      <c r="A25" s="12"/>
      <c r="B25" s="25">
        <v>341.2</v>
      </c>
      <c r="C25" s="20" t="s">
        <v>40</v>
      </c>
      <c r="D25" s="46">
        <v>520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520</v>
      </c>
      <c r="O25" s="47">
        <f t="shared" si="2"/>
        <v>4.8895157498824636E-2</v>
      </c>
      <c r="P25" s="9"/>
    </row>
    <row r="26" spans="1:16">
      <c r="A26" s="12"/>
      <c r="B26" s="25">
        <v>342.1</v>
      </c>
      <c r="C26" s="20" t="s">
        <v>41</v>
      </c>
      <c r="D26" s="46">
        <v>40798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40798</v>
      </c>
      <c r="O26" s="47">
        <f t="shared" si="2"/>
        <v>3.8362012223789375</v>
      </c>
      <c r="P26" s="9"/>
    </row>
    <row r="27" spans="1:16">
      <c r="A27" s="12"/>
      <c r="B27" s="25">
        <v>343.4</v>
      </c>
      <c r="C27" s="20" t="s">
        <v>43</v>
      </c>
      <c r="D27" s="46">
        <v>891088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891088</v>
      </c>
      <c r="O27" s="47">
        <f t="shared" si="2"/>
        <v>83.788246356370479</v>
      </c>
      <c r="P27" s="9"/>
    </row>
    <row r="28" spans="1:16">
      <c r="A28" s="12"/>
      <c r="B28" s="25">
        <v>343.5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2745698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2745698</v>
      </c>
      <c r="O28" s="47">
        <f t="shared" si="2"/>
        <v>258.1756464503996</v>
      </c>
      <c r="P28" s="9"/>
    </row>
    <row r="29" spans="1:16">
      <c r="A29" s="12"/>
      <c r="B29" s="25">
        <v>343.9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349243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349243</v>
      </c>
      <c r="O29" s="47">
        <f t="shared" si="2"/>
        <v>32.839022096850023</v>
      </c>
      <c r="P29" s="9"/>
    </row>
    <row r="30" spans="1:16">
      <c r="A30" s="12"/>
      <c r="B30" s="25">
        <v>347.2</v>
      </c>
      <c r="C30" s="20" t="s">
        <v>46</v>
      </c>
      <c r="D30" s="46">
        <v>43176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43176</v>
      </c>
      <c r="O30" s="47">
        <f t="shared" si="2"/>
        <v>4.0598025387870242</v>
      </c>
      <c r="P30" s="9"/>
    </row>
    <row r="31" spans="1:16">
      <c r="A31" s="12"/>
      <c r="B31" s="25">
        <v>347.5</v>
      </c>
      <c r="C31" s="20" t="s">
        <v>48</v>
      </c>
      <c r="D31" s="46">
        <v>2501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2501</v>
      </c>
      <c r="O31" s="47">
        <f t="shared" si="2"/>
        <v>0.23516690173953925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SUM(D33:D34)</f>
        <v>34801</v>
      </c>
      <c r="E32" s="32">
        <f t="shared" si="7"/>
        <v>2315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37116</v>
      </c>
      <c r="O32" s="45">
        <f t="shared" si="2"/>
        <v>3.4899858956276444</v>
      </c>
      <c r="P32" s="10"/>
    </row>
    <row r="33" spans="1:119">
      <c r="A33" s="13"/>
      <c r="B33" s="39">
        <v>351.5</v>
      </c>
      <c r="C33" s="21" t="s">
        <v>51</v>
      </c>
      <c r="D33" s="46">
        <v>28604</v>
      </c>
      <c r="E33" s="46">
        <v>2315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30919</v>
      </c>
      <c r="O33" s="47">
        <f t="shared" si="2"/>
        <v>2.9072872590503054</v>
      </c>
      <c r="P33" s="9"/>
    </row>
    <row r="34" spans="1:119">
      <c r="A34" s="13"/>
      <c r="B34" s="39">
        <v>354</v>
      </c>
      <c r="C34" s="21" t="s">
        <v>52</v>
      </c>
      <c r="D34" s="46">
        <v>6197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6197</v>
      </c>
      <c r="O34" s="47">
        <f t="shared" si="2"/>
        <v>0.582698636577339</v>
      </c>
      <c r="P34" s="9"/>
    </row>
    <row r="35" spans="1:119" ht="15.75">
      <c r="A35" s="29" t="s">
        <v>3</v>
      </c>
      <c r="B35" s="30"/>
      <c r="C35" s="31"/>
      <c r="D35" s="32">
        <f t="shared" ref="D35:M35" si="9">SUM(D36:D42)</f>
        <v>203095</v>
      </c>
      <c r="E35" s="32">
        <f t="shared" si="9"/>
        <v>25504</v>
      </c>
      <c r="F35" s="32">
        <f t="shared" si="9"/>
        <v>0</v>
      </c>
      <c r="G35" s="32">
        <f t="shared" si="9"/>
        <v>38039</v>
      </c>
      <c r="H35" s="32">
        <f t="shared" si="9"/>
        <v>0</v>
      </c>
      <c r="I35" s="32">
        <f t="shared" si="9"/>
        <v>78354</v>
      </c>
      <c r="J35" s="32">
        <f t="shared" si="9"/>
        <v>0</v>
      </c>
      <c r="K35" s="32">
        <f t="shared" si="9"/>
        <v>0</v>
      </c>
      <c r="L35" s="32">
        <f t="shared" si="9"/>
        <v>1704</v>
      </c>
      <c r="M35" s="32">
        <f t="shared" si="9"/>
        <v>0</v>
      </c>
      <c r="N35" s="32">
        <f t="shared" si="8"/>
        <v>346696</v>
      </c>
      <c r="O35" s="45">
        <f t="shared" si="2"/>
        <v>32.599529854254818</v>
      </c>
      <c r="P35" s="10"/>
    </row>
    <row r="36" spans="1:119">
      <c r="A36" s="12"/>
      <c r="B36" s="25">
        <v>361.1</v>
      </c>
      <c r="C36" s="20" t="s">
        <v>54</v>
      </c>
      <c r="D36" s="46">
        <v>167842</v>
      </c>
      <c r="E36" s="46">
        <v>22584</v>
      </c>
      <c r="F36" s="46">
        <v>0</v>
      </c>
      <c r="G36" s="46">
        <v>26183</v>
      </c>
      <c r="H36" s="46">
        <v>0</v>
      </c>
      <c r="I36" s="46">
        <v>91864</v>
      </c>
      <c r="J36" s="46">
        <v>0</v>
      </c>
      <c r="K36" s="46">
        <v>0</v>
      </c>
      <c r="L36" s="46">
        <v>1704</v>
      </c>
      <c r="M36" s="46">
        <v>0</v>
      </c>
      <c r="N36" s="46">
        <f t="shared" si="8"/>
        <v>310177</v>
      </c>
      <c r="O36" s="47">
        <f t="shared" si="2"/>
        <v>29.165679360601786</v>
      </c>
      <c r="P36" s="9"/>
    </row>
    <row r="37" spans="1:119">
      <c r="A37" s="12"/>
      <c r="B37" s="25">
        <v>363.22</v>
      </c>
      <c r="C37" s="20" t="s">
        <v>92</v>
      </c>
      <c r="D37" s="46">
        <v>0</v>
      </c>
      <c r="E37" s="46">
        <v>1695</v>
      </c>
      <c r="F37" s="46">
        <v>0</v>
      </c>
      <c r="G37" s="46">
        <v>5536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7231</v>
      </c>
      <c r="O37" s="47">
        <f t="shared" si="2"/>
        <v>0.679924776680771</v>
      </c>
      <c r="P37" s="9"/>
    </row>
    <row r="38" spans="1:119">
      <c r="A38" s="12"/>
      <c r="B38" s="25">
        <v>363.27</v>
      </c>
      <c r="C38" s="20" t="s">
        <v>93</v>
      </c>
      <c r="D38" s="46">
        <v>0</v>
      </c>
      <c r="E38" s="46">
        <v>0</v>
      </c>
      <c r="F38" s="46">
        <v>0</v>
      </c>
      <c r="G38" s="46">
        <v>926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926</v>
      </c>
      <c r="O38" s="47">
        <f t="shared" si="2"/>
        <v>8.707099200752233E-2</v>
      </c>
      <c r="P38" s="9"/>
    </row>
    <row r="39" spans="1:119">
      <c r="A39" s="12"/>
      <c r="B39" s="25">
        <v>363.29</v>
      </c>
      <c r="C39" s="20" t="s">
        <v>94</v>
      </c>
      <c r="D39" s="46">
        <v>0</v>
      </c>
      <c r="E39" s="46">
        <v>0</v>
      </c>
      <c r="F39" s="46">
        <v>0</v>
      </c>
      <c r="G39" s="46">
        <v>5394</v>
      </c>
      <c r="H39" s="46">
        <v>0</v>
      </c>
      <c r="I39" s="46">
        <v>33184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38578</v>
      </c>
      <c r="O39" s="47">
        <f t="shared" si="2"/>
        <v>3.6274565115185706</v>
      </c>
      <c r="P39" s="9"/>
    </row>
    <row r="40" spans="1:119">
      <c r="A40" s="12"/>
      <c r="B40" s="25">
        <v>364</v>
      </c>
      <c r="C40" s="20" t="s">
        <v>55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-83830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-83830</v>
      </c>
      <c r="O40" s="47">
        <f t="shared" si="2"/>
        <v>-7.8824635637047482</v>
      </c>
      <c r="P40" s="9"/>
    </row>
    <row r="41" spans="1:119">
      <c r="A41" s="12"/>
      <c r="B41" s="25">
        <v>366</v>
      </c>
      <c r="C41" s="20" t="s">
        <v>56</v>
      </c>
      <c r="D41" s="46">
        <v>885</v>
      </c>
      <c r="E41" s="46">
        <v>1200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2085</v>
      </c>
      <c r="O41" s="47">
        <f t="shared" si="2"/>
        <v>0.19605077574047955</v>
      </c>
      <c r="P41" s="9"/>
    </row>
    <row r="42" spans="1:119">
      <c r="A42" s="12"/>
      <c r="B42" s="25">
        <v>369.9</v>
      </c>
      <c r="C42" s="20" t="s">
        <v>57</v>
      </c>
      <c r="D42" s="46">
        <v>34368</v>
      </c>
      <c r="E42" s="46">
        <v>25</v>
      </c>
      <c r="F42" s="46">
        <v>0</v>
      </c>
      <c r="G42" s="46">
        <v>0</v>
      </c>
      <c r="H42" s="46">
        <v>0</v>
      </c>
      <c r="I42" s="46">
        <v>37136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71529</v>
      </c>
      <c r="O42" s="47">
        <f t="shared" si="2"/>
        <v>6.7258110014104373</v>
      </c>
      <c r="P42" s="9"/>
    </row>
    <row r="43" spans="1:119" ht="15.75">
      <c r="A43" s="29" t="s">
        <v>39</v>
      </c>
      <c r="B43" s="30"/>
      <c r="C43" s="31"/>
      <c r="D43" s="32">
        <f t="shared" ref="D43:M43" si="10">SUM(D44:D44)</f>
        <v>125000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125000</v>
      </c>
      <c r="O43" s="45">
        <f t="shared" si="2"/>
        <v>11.753643629525152</v>
      </c>
      <c r="P43" s="9"/>
    </row>
    <row r="44" spans="1:119" ht="15.75" thickBot="1">
      <c r="A44" s="12"/>
      <c r="B44" s="25">
        <v>382</v>
      </c>
      <c r="C44" s="20" t="s">
        <v>69</v>
      </c>
      <c r="D44" s="46">
        <v>125000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125000</v>
      </c>
      <c r="O44" s="47">
        <f t="shared" si="2"/>
        <v>11.753643629525152</v>
      </c>
      <c r="P44" s="9"/>
    </row>
    <row r="45" spans="1:119" ht="16.5" thickBot="1">
      <c r="A45" s="14" t="s">
        <v>49</v>
      </c>
      <c r="B45" s="23"/>
      <c r="C45" s="22"/>
      <c r="D45" s="15">
        <f t="shared" ref="D45:M45" si="11">SUM(D5,D12,D18,D24,D32,D35,D43)</f>
        <v>7981287</v>
      </c>
      <c r="E45" s="15">
        <f t="shared" si="11"/>
        <v>564521</v>
      </c>
      <c r="F45" s="15">
        <f t="shared" si="11"/>
        <v>0</v>
      </c>
      <c r="G45" s="15">
        <f t="shared" si="11"/>
        <v>38039</v>
      </c>
      <c r="H45" s="15">
        <f t="shared" si="11"/>
        <v>0</v>
      </c>
      <c r="I45" s="15">
        <f t="shared" si="11"/>
        <v>3173295</v>
      </c>
      <c r="J45" s="15">
        <f t="shared" si="11"/>
        <v>0</v>
      </c>
      <c r="K45" s="15">
        <f t="shared" si="11"/>
        <v>0</v>
      </c>
      <c r="L45" s="15">
        <f t="shared" si="11"/>
        <v>1704</v>
      </c>
      <c r="M45" s="15">
        <f t="shared" si="11"/>
        <v>0</v>
      </c>
      <c r="N45" s="15">
        <f t="shared" si="8"/>
        <v>11758846</v>
      </c>
      <c r="O45" s="38">
        <f t="shared" si="2"/>
        <v>1105.6742830277385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95</v>
      </c>
      <c r="M47" s="48"/>
      <c r="N47" s="48"/>
      <c r="O47" s="43">
        <v>10635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71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7367736</v>
      </c>
      <c r="E5" s="27">
        <f t="shared" si="0"/>
        <v>68620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7436356</v>
      </c>
      <c r="P5" s="33">
        <f t="shared" ref="P5:P36" si="1">(O5/P$59)</f>
        <v>744.52903484181013</v>
      </c>
      <c r="Q5" s="6"/>
    </row>
    <row r="6" spans="1:134">
      <c r="A6" s="12"/>
      <c r="B6" s="25">
        <v>311</v>
      </c>
      <c r="C6" s="20" t="s">
        <v>2</v>
      </c>
      <c r="D6" s="46">
        <v>5218415</v>
      </c>
      <c r="E6" s="46">
        <v>68620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5287035</v>
      </c>
      <c r="P6" s="47">
        <f t="shared" si="1"/>
        <v>529.33870644773731</v>
      </c>
      <c r="Q6" s="9"/>
    </row>
    <row r="7" spans="1:134">
      <c r="A7" s="12"/>
      <c r="B7" s="25">
        <v>312.41000000000003</v>
      </c>
      <c r="C7" s="20" t="s">
        <v>135</v>
      </c>
      <c r="D7" s="46">
        <v>373479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373479</v>
      </c>
      <c r="P7" s="47">
        <f t="shared" si="1"/>
        <v>37.392771325590708</v>
      </c>
      <c r="Q7" s="9"/>
    </row>
    <row r="8" spans="1:134">
      <c r="A8" s="12"/>
      <c r="B8" s="25">
        <v>314.10000000000002</v>
      </c>
      <c r="C8" s="20" t="s">
        <v>11</v>
      </c>
      <c r="D8" s="46">
        <v>1035218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1035218</v>
      </c>
      <c r="P8" s="47">
        <f t="shared" si="1"/>
        <v>103.64617541049259</v>
      </c>
      <c r="Q8" s="9"/>
    </row>
    <row r="9" spans="1:134">
      <c r="A9" s="12"/>
      <c r="B9" s="25">
        <v>314.3</v>
      </c>
      <c r="C9" s="20" t="s">
        <v>79</v>
      </c>
      <c r="D9" s="46">
        <v>295529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295529</v>
      </c>
      <c r="P9" s="47">
        <f t="shared" si="1"/>
        <v>29.588406087304765</v>
      </c>
      <c r="Q9" s="9"/>
    </row>
    <row r="10" spans="1:134">
      <c r="A10" s="12"/>
      <c r="B10" s="25">
        <v>314.39999999999998</v>
      </c>
      <c r="C10" s="20" t="s">
        <v>101</v>
      </c>
      <c r="D10" s="46">
        <v>13709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13709</v>
      </c>
      <c r="P10" s="47">
        <f t="shared" si="1"/>
        <v>1.3725470564677613</v>
      </c>
      <c r="Q10" s="9"/>
    </row>
    <row r="11" spans="1:134">
      <c r="A11" s="12"/>
      <c r="B11" s="25">
        <v>315.10000000000002</v>
      </c>
      <c r="C11" s="20" t="s">
        <v>136</v>
      </c>
      <c r="D11" s="46">
        <v>377346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377346</v>
      </c>
      <c r="P11" s="47">
        <f t="shared" si="1"/>
        <v>37.779935923107729</v>
      </c>
      <c r="Q11" s="9"/>
    </row>
    <row r="12" spans="1:134">
      <c r="A12" s="12"/>
      <c r="B12" s="25">
        <v>316</v>
      </c>
      <c r="C12" s="20" t="s">
        <v>81</v>
      </c>
      <c r="D12" s="46">
        <v>54040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54040</v>
      </c>
      <c r="P12" s="47">
        <f t="shared" si="1"/>
        <v>5.4104925911093309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SUM(D14:D26)</f>
        <v>3170965</v>
      </c>
      <c r="E13" s="32">
        <f t="shared" si="3"/>
        <v>24889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3195854</v>
      </c>
      <c r="P13" s="45">
        <f t="shared" si="1"/>
        <v>319.96936323588307</v>
      </c>
      <c r="Q13" s="10"/>
    </row>
    <row r="14" spans="1:134">
      <c r="A14" s="12"/>
      <c r="B14" s="25">
        <v>322</v>
      </c>
      <c r="C14" s="20" t="s">
        <v>137</v>
      </c>
      <c r="D14" s="46">
        <v>377517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377517</v>
      </c>
      <c r="P14" s="47">
        <f t="shared" si="1"/>
        <v>37.797056467761315</v>
      </c>
      <c r="Q14" s="9"/>
    </row>
    <row r="15" spans="1:134">
      <c r="A15" s="12"/>
      <c r="B15" s="25">
        <v>323.10000000000002</v>
      </c>
      <c r="C15" s="20" t="s">
        <v>16</v>
      </c>
      <c r="D15" s="46">
        <v>787471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4">SUM(D15:N15)</f>
        <v>787471</v>
      </c>
      <c r="P15" s="47">
        <f t="shared" si="1"/>
        <v>78.841710052062481</v>
      </c>
      <c r="Q15" s="9"/>
    </row>
    <row r="16" spans="1:134">
      <c r="A16" s="12"/>
      <c r="B16" s="25">
        <v>323.39999999999998</v>
      </c>
      <c r="C16" s="20" t="s">
        <v>17</v>
      </c>
      <c r="D16" s="46">
        <v>96604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96604</v>
      </c>
      <c r="P16" s="47">
        <f t="shared" si="1"/>
        <v>9.6720064076892278</v>
      </c>
      <c r="Q16" s="9"/>
    </row>
    <row r="17" spans="1:17">
      <c r="A17" s="12"/>
      <c r="B17" s="25">
        <v>323.7</v>
      </c>
      <c r="C17" s="20" t="s">
        <v>18</v>
      </c>
      <c r="D17" s="46">
        <v>113518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113518</v>
      </c>
      <c r="P17" s="47">
        <f t="shared" si="1"/>
        <v>11.365438526231477</v>
      </c>
      <c r="Q17" s="9"/>
    </row>
    <row r="18" spans="1:17">
      <c r="A18" s="12"/>
      <c r="B18" s="25">
        <v>323.89999999999998</v>
      </c>
      <c r="C18" s="20" t="s">
        <v>118</v>
      </c>
      <c r="D18" s="46">
        <v>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500</v>
      </c>
      <c r="P18" s="47">
        <f t="shared" si="1"/>
        <v>5.0060072086503801E-2</v>
      </c>
      <c r="Q18" s="9"/>
    </row>
    <row r="19" spans="1:17">
      <c r="A19" s="12"/>
      <c r="B19" s="25">
        <v>324.11</v>
      </c>
      <c r="C19" s="20" t="s">
        <v>19</v>
      </c>
      <c r="D19" s="46">
        <v>1713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1713</v>
      </c>
      <c r="P19" s="47">
        <f t="shared" si="1"/>
        <v>0.17150580696836204</v>
      </c>
      <c r="Q19" s="9"/>
    </row>
    <row r="20" spans="1:17">
      <c r="A20" s="12"/>
      <c r="B20" s="25">
        <v>324.12</v>
      </c>
      <c r="C20" s="20" t="s">
        <v>102</v>
      </c>
      <c r="D20" s="46">
        <v>64922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64922</v>
      </c>
      <c r="P20" s="47">
        <f t="shared" si="1"/>
        <v>6.5</v>
      </c>
      <c r="Q20" s="9"/>
    </row>
    <row r="21" spans="1:17">
      <c r="A21" s="12"/>
      <c r="B21" s="25">
        <v>324.32</v>
      </c>
      <c r="C21" s="20" t="s">
        <v>103</v>
      </c>
      <c r="D21" s="46">
        <v>1618455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1618455</v>
      </c>
      <c r="P21" s="47">
        <f t="shared" si="1"/>
        <v>162.03994793752503</v>
      </c>
      <c r="Q21" s="9"/>
    </row>
    <row r="22" spans="1:17">
      <c r="A22" s="12"/>
      <c r="B22" s="25">
        <v>324.61</v>
      </c>
      <c r="C22" s="20" t="s">
        <v>21</v>
      </c>
      <c r="D22" s="46">
        <v>1212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1212</v>
      </c>
      <c r="P22" s="47">
        <f t="shared" si="1"/>
        <v>0.12134561473768522</v>
      </c>
      <c r="Q22" s="9"/>
    </row>
    <row r="23" spans="1:17">
      <c r="A23" s="12"/>
      <c r="B23" s="25">
        <v>324.62</v>
      </c>
      <c r="C23" s="20" t="s">
        <v>104</v>
      </c>
      <c r="D23" s="46">
        <v>45920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45920</v>
      </c>
      <c r="P23" s="47">
        <f t="shared" si="1"/>
        <v>4.597517020424509</v>
      </c>
      <c r="Q23" s="9"/>
    </row>
    <row r="24" spans="1:17">
      <c r="A24" s="12"/>
      <c r="B24" s="25">
        <v>324.91000000000003</v>
      </c>
      <c r="C24" s="20" t="s">
        <v>22</v>
      </c>
      <c r="D24" s="46">
        <v>945</v>
      </c>
      <c r="E24" s="46">
        <v>639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1584</v>
      </c>
      <c r="P24" s="47">
        <f t="shared" si="1"/>
        <v>0.15859030837004406</v>
      </c>
      <c r="Q24" s="9"/>
    </row>
    <row r="25" spans="1:17">
      <c r="A25" s="12"/>
      <c r="B25" s="25">
        <v>324.92</v>
      </c>
      <c r="C25" s="20" t="s">
        <v>105</v>
      </c>
      <c r="D25" s="46">
        <v>32030</v>
      </c>
      <c r="E25" s="46">
        <v>24250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56280</v>
      </c>
      <c r="P25" s="47">
        <f t="shared" si="1"/>
        <v>5.634761714056868</v>
      </c>
      <c r="Q25" s="9"/>
    </row>
    <row r="26" spans="1:17">
      <c r="A26" s="12"/>
      <c r="B26" s="25">
        <v>329.5</v>
      </c>
      <c r="C26" s="20" t="s">
        <v>144</v>
      </c>
      <c r="D26" s="46">
        <v>30158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30158</v>
      </c>
      <c r="P26" s="47">
        <f t="shared" si="1"/>
        <v>3.0194233079695634</v>
      </c>
      <c r="Q26" s="9"/>
    </row>
    <row r="27" spans="1:17" ht="15.75">
      <c r="A27" s="29" t="s">
        <v>139</v>
      </c>
      <c r="B27" s="30"/>
      <c r="C27" s="31"/>
      <c r="D27" s="32">
        <f t="shared" ref="D27:N27" si="5">SUM(D28:D36)</f>
        <v>6617982</v>
      </c>
      <c r="E27" s="32">
        <f t="shared" si="5"/>
        <v>1886124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128400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8632506</v>
      </c>
      <c r="P27" s="45">
        <f t="shared" si="1"/>
        <v>864.28774529435327</v>
      </c>
      <c r="Q27" s="10"/>
    </row>
    <row r="28" spans="1:17">
      <c r="A28" s="12"/>
      <c r="B28" s="25">
        <v>331.2</v>
      </c>
      <c r="C28" s="20" t="s">
        <v>24</v>
      </c>
      <c r="D28" s="46">
        <v>1148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1148</v>
      </c>
      <c r="P28" s="47">
        <f t="shared" si="1"/>
        <v>0.11493792551061273</v>
      </c>
      <c r="Q28" s="9"/>
    </row>
    <row r="29" spans="1:17">
      <c r="A29" s="12"/>
      <c r="B29" s="25">
        <v>331.51</v>
      </c>
      <c r="C29" s="20" t="s">
        <v>145</v>
      </c>
      <c r="D29" s="46">
        <v>5241324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6">SUM(D29:N29)</f>
        <v>5241324</v>
      </c>
      <c r="P29" s="47">
        <f t="shared" si="1"/>
        <v>524.76211453744497</v>
      </c>
      <c r="Q29" s="9"/>
    </row>
    <row r="30" spans="1:17">
      <c r="A30" s="12"/>
      <c r="B30" s="25">
        <v>334.35</v>
      </c>
      <c r="C30" s="20" t="s">
        <v>113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128400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128400</v>
      </c>
      <c r="P30" s="47">
        <f t="shared" si="1"/>
        <v>12.855426511814176</v>
      </c>
      <c r="Q30" s="9"/>
    </row>
    <row r="31" spans="1:17">
      <c r="A31" s="12"/>
      <c r="B31" s="25">
        <v>335.14</v>
      </c>
      <c r="C31" s="20" t="s">
        <v>83</v>
      </c>
      <c r="D31" s="46">
        <v>5463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5463</v>
      </c>
      <c r="P31" s="47">
        <f t="shared" si="1"/>
        <v>0.54695634761714051</v>
      </c>
      <c r="Q31" s="9"/>
    </row>
    <row r="32" spans="1:17">
      <c r="A32" s="12"/>
      <c r="B32" s="25">
        <v>335.15</v>
      </c>
      <c r="C32" s="20" t="s">
        <v>84</v>
      </c>
      <c r="D32" s="46">
        <v>14482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14482</v>
      </c>
      <c r="P32" s="47">
        <f t="shared" si="1"/>
        <v>1.4499399279134961</v>
      </c>
      <c r="Q32" s="9"/>
    </row>
    <row r="33" spans="1:17">
      <c r="A33" s="12"/>
      <c r="B33" s="25">
        <v>335.18</v>
      </c>
      <c r="C33" s="20" t="s">
        <v>140</v>
      </c>
      <c r="D33" s="46">
        <v>739637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739637</v>
      </c>
      <c r="P33" s="47">
        <f t="shared" si="1"/>
        <v>74.052563075690827</v>
      </c>
      <c r="Q33" s="9"/>
    </row>
    <row r="34" spans="1:17">
      <c r="A34" s="12"/>
      <c r="B34" s="25">
        <v>335.19</v>
      </c>
      <c r="C34" s="20" t="s">
        <v>124</v>
      </c>
      <c r="D34" s="46">
        <v>307067</v>
      </c>
      <c r="E34" s="46">
        <v>1886124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2193191</v>
      </c>
      <c r="P34" s="47">
        <f t="shared" si="1"/>
        <v>219.58259911894274</v>
      </c>
      <c r="Q34" s="9"/>
    </row>
    <row r="35" spans="1:17">
      <c r="A35" s="12"/>
      <c r="B35" s="25">
        <v>335.33</v>
      </c>
      <c r="C35" s="20" t="s">
        <v>141</v>
      </c>
      <c r="D35" s="46">
        <v>80388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80388</v>
      </c>
      <c r="P35" s="47">
        <f t="shared" si="1"/>
        <v>8.0484581497797354</v>
      </c>
      <c r="Q35" s="9"/>
    </row>
    <row r="36" spans="1:17">
      <c r="A36" s="12"/>
      <c r="B36" s="25">
        <v>338</v>
      </c>
      <c r="C36" s="20" t="s">
        <v>32</v>
      </c>
      <c r="D36" s="46">
        <v>228473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228473</v>
      </c>
      <c r="P36" s="47">
        <f t="shared" si="1"/>
        <v>22.874749699639569</v>
      </c>
      <c r="Q36" s="9"/>
    </row>
    <row r="37" spans="1:17" ht="15.75">
      <c r="A37" s="29" t="s">
        <v>37</v>
      </c>
      <c r="B37" s="30"/>
      <c r="C37" s="31"/>
      <c r="D37" s="32">
        <f t="shared" ref="D37:N37" si="7">SUM(D38:D42)</f>
        <v>1401894</v>
      </c>
      <c r="E37" s="32">
        <f t="shared" si="7"/>
        <v>363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5578423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>SUM(D37:N37)</f>
        <v>6980680</v>
      </c>
      <c r="P37" s="45">
        <f t="shared" ref="P37:P57" si="8">(O37/P$59)</f>
        <v>698.90668802563073</v>
      </c>
      <c r="Q37" s="10"/>
    </row>
    <row r="38" spans="1:17">
      <c r="A38" s="12"/>
      <c r="B38" s="25">
        <v>342.1</v>
      </c>
      <c r="C38" s="20" t="s">
        <v>41</v>
      </c>
      <c r="D38" s="46">
        <v>0</v>
      </c>
      <c r="E38" s="46">
        <v>363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9">SUM(D38:N38)</f>
        <v>363</v>
      </c>
      <c r="P38" s="47">
        <f t="shared" si="8"/>
        <v>3.634361233480176E-2</v>
      </c>
      <c r="Q38" s="9"/>
    </row>
    <row r="39" spans="1:17">
      <c r="A39" s="12"/>
      <c r="B39" s="25">
        <v>343.4</v>
      </c>
      <c r="C39" s="20" t="s">
        <v>43</v>
      </c>
      <c r="D39" s="46">
        <v>1258631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1258631</v>
      </c>
      <c r="P39" s="47">
        <f t="shared" si="8"/>
        <v>126.01431718061674</v>
      </c>
      <c r="Q39" s="9"/>
    </row>
    <row r="40" spans="1:17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4489017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4489017</v>
      </c>
      <c r="P40" s="47">
        <f t="shared" si="8"/>
        <v>449.44102923508211</v>
      </c>
      <c r="Q40" s="9"/>
    </row>
    <row r="41" spans="1:17">
      <c r="A41" s="12"/>
      <c r="B41" s="25">
        <v>343.9</v>
      </c>
      <c r="C41" s="20" t="s">
        <v>45</v>
      </c>
      <c r="D41" s="46">
        <v>9255</v>
      </c>
      <c r="E41" s="46">
        <v>0</v>
      </c>
      <c r="F41" s="46">
        <v>0</v>
      </c>
      <c r="G41" s="46">
        <v>0</v>
      </c>
      <c r="H41" s="46">
        <v>0</v>
      </c>
      <c r="I41" s="46">
        <v>1089406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1098661</v>
      </c>
      <c r="P41" s="47">
        <f t="shared" si="8"/>
        <v>109.99809771726072</v>
      </c>
      <c r="Q41" s="9"/>
    </row>
    <row r="42" spans="1:17">
      <c r="A42" s="12"/>
      <c r="B42" s="25">
        <v>347.2</v>
      </c>
      <c r="C42" s="20" t="s">
        <v>46</v>
      </c>
      <c r="D42" s="46">
        <v>134008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134008</v>
      </c>
      <c r="P42" s="47">
        <f t="shared" si="8"/>
        <v>13.416900280336403</v>
      </c>
      <c r="Q42" s="9"/>
    </row>
    <row r="43" spans="1:17" ht="15.75">
      <c r="A43" s="29" t="s">
        <v>38</v>
      </c>
      <c r="B43" s="30"/>
      <c r="C43" s="31"/>
      <c r="D43" s="32">
        <f t="shared" ref="D43:N43" si="10">SUM(D44:D47)</f>
        <v>15216</v>
      </c>
      <c r="E43" s="32">
        <f t="shared" si="10"/>
        <v>1969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>SUM(D43:N43)</f>
        <v>17185</v>
      </c>
      <c r="P43" s="45">
        <f t="shared" si="8"/>
        <v>1.7205646776131358</v>
      </c>
      <c r="Q43" s="10"/>
    </row>
    <row r="44" spans="1:17">
      <c r="A44" s="13"/>
      <c r="B44" s="39">
        <v>351.1</v>
      </c>
      <c r="C44" s="21" t="s">
        <v>108</v>
      </c>
      <c r="D44" s="46">
        <v>8850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8850</v>
      </c>
      <c r="P44" s="47">
        <f t="shared" si="8"/>
        <v>0.88606327593111733</v>
      </c>
      <c r="Q44" s="9"/>
    </row>
    <row r="45" spans="1:17">
      <c r="A45" s="13"/>
      <c r="B45" s="39">
        <v>351.3</v>
      </c>
      <c r="C45" s="21" t="s">
        <v>68</v>
      </c>
      <c r="D45" s="46">
        <v>0</v>
      </c>
      <c r="E45" s="46">
        <v>1241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7" si="11">SUM(D45:N45)</f>
        <v>1241</v>
      </c>
      <c r="P45" s="47">
        <f t="shared" si="8"/>
        <v>0.12424909891870245</v>
      </c>
      <c r="Q45" s="9"/>
    </row>
    <row r="46" spans="1:17">
      <c r="A46" s="13"/>
      <c r="B46" s="39">
        <v>351.5</v>
      </c>
      <c r="C46" s="21" t="s">
        <v>51</v>
      </c>
      <c r="D46" s="46">
        <v>2552</v>
      </c>
      <c r="E46" s="46">
        <v>728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3280</v>
      </c>
      <c r="P46" s="47">
        <f t="shared" si="8"/>
        <v>0.32839407288746497</v>
      </c>
      <c r="Q46" s="9"/>
    </row>
    <row r="47" spans="1:17">
      <c r="A47" s="13"/>
      <c r="B47" s="39">
        <v>354</v>
      </c>
      <c r="C47" s="21" t="s">
        <v>52</v>
      </c>
      <c r="D47" s="46">
        <v>3814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3814</v>
      </c>
      <c r="P47" s="47">
        <f t="shared" si="8"/>
        <v>0.381858229875851</v>
      </c>
      <c r="Q47" s="9"/>
    </row>
    <row r="48" spans="1:17" ht="15.75">
      <c r="A48" s="29" t="s">
        <v>3</v>
      </c>
      <c r="B48" s="30"/>
      <c r="C48" s="31"/>
      <c r="D48" s="32">
        <f t="shared" ref="D48:N48" si="12">SUM(D49:D52)</f>
        <v>365633</v>
      </c>
      <c r="E48" s="32">
        <f t="shared" si="12"/>
        <v>8720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97356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>SUM(D48:N48)</f>
        <v>471709</v>
      </c>
      <c r="P48" s="45">
        <f t="shared" si="8"/>
        <v>47.227573087705245</v>
      </c>
      <c r="Q48" s="10"/>
    </row>
    <row r="49" spans="1:120">
      <c r="A49" s="12"/>
      <c r="B49" s="25">
        <v>361.1</v>
      </c>
      <c r="C49" s="20" t="s">
        <v>54</v>
      </c>
      <c r="D49" s="46">
        <v>73545</v>
      </c>
      <c r="E49" s="46">
        <v>3720</v>
      </c>
      <c r="F49" s="46">
        <v>0</v>
      </c>
      <c r="G49" s="46">
        <v>0</v>
      </c>
      <c r="H49" s="46">
        <v>0</v>
      </c>
      <c r="I49" s="46">
        <v>5230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82495</v>
      </c>
      <c r="P49" s="47">
        <f t="shared" si="8"/>
        <v>8.2594112935522634</v>
      </c>
      <c r="Q49" s="9"/>
    </row>
    <row r="50" spans="1:120">
      <c r="A50" s="12"/>
      <c r="B50" s="25">
        <v>362</v>
      </c>
      <c r="C50" s="20" t="s">
        <v>86</v>
      </c>
      <c r="D50" s="46">
        <v>82248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6" si="13">SUM(D50:N50)</f>
        <v>82248</v>
      </c>
      <c r="P50" s="47">
        <f t="shared" si="8"/>
        <v>8.2346816179415292</v>
      </c>
      <c r="Q50" s="9"/>
    </row>
    <row r="51" spans="1:120">
      <c r="A51" s="12"/>
      <c r="B51" s="25">
        <v>366</v>
      </c>
      <c r="C51" s="20" t="s">
        <v>56</v>
      </c>
      <c r="D51" s="46">
        <v>4946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4946</v>
      </c>
      <c r="P51" s="47">
        <f t="shared" si="8"/>
        <v>0.49519423307969562</v>
      </c>
      <c r="Q51" s="9"/>
    </row>
    <row r="52" spans="1:120">
      <c r="A52" s="12"/>
      <c r="B52" s="25">
        <v>369.9</v>
      </c>
      <c r="C52" s="20" t="s">
        <v>57</v>
      </c>
      <c r="D52" s="46">
        <v>204894</v>
      </c>
      <c r="E52" s="46">
        <v>5000</v>
      </c>
      <c r="F52" s="46">
        <v>0</v>
      </c>
      <c r="G52" s="46">
        <v>0</v>
      </c>
      <c r="H52" s="46">
        <v>0</v>
      </c>
      <c r="I52" s="46">
        <v>92126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302020</v>
      </c>
      <c r="P52" s="47">
        <f t="shared" si="8"/>
        <v>30.238285943131757</v>
      </c>
      <c r="Q52" s="9"/>
    </row>
    <row r="53" spans="1:120" ht="15.75">
      <c r="A53" s="29" t="s">
        <v>39</v>
      </c>
      <c r="B53" s="30"/>
      <c r="C53" s="31"/>
      <c r="D53" s="32">
        <f t="shared" ref="D53:N53" si="14">SUM(D54:D56)</f>
        <v>2745308</v>
      </c>
      <c r="E53" s="32">
        <f t="shared" si="14"/>
        <v>4060047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17756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4"/>
        <v>0</v>
      </c>
      <c r="O53" s="32">
        <f t="shared" si="13"/>
        <v>6823111</v>
      </c>
      <c r="P53" s="45">
        <f t="shared" si="8"/>
        <v>683.13085702843409</v>
      </c>
      <c r="Q53" s="9"/>
    </row>
    <row r="54" spans="1:120">
      <c r="A54" s="12"/>
      <c r="B54" s="25">
        <v>381</v>
      </c>
      <c r="C54" s="20" t="s">
        <v>58</v>
      </c>
      <c r="D54" s="46">
        <v>818236</v>
      </c>
      <c r="E54" s="46">
        <v>3995047</v>
      </c>
      <c r="F54" s="46">
        <v>0</v>
      </c>
      <c r="G54" s="46">
        <v>0</v>
      </c>
      <c r="H54" s="46">
        <v>0</v>
      </c>
      <c r="I54" s="46">
        <v>17756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4831039</v>
      </c>
      <c r="P54" s="47">
        <f t="shared" si="8"/>
        <v>483.6843211854225</v>
      </c>
      <c r="Q54" s="9"/>
    </row>
    <row r="55" spans="1:120">
      <c r="A55" s="12"/>
      <c r="B55" s="25">
        <v>382</v>
      </c>
      <c r="C55" s="20" t="s">
        <v>69</v>
      </c>
      <c r="D55" s="46">
        <v>727072</v>
      </c>
      <c r="E55" s="46">
        <v>65000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792072</v>
      </c>
      <c r="P55" s="47">
        <f t="shared" si="8"/>
        <v>79.302362835402477</v>
      </c>
      <c r="Q55" s="9"/>
    </row>
    <row r="56" spans="1:120" ht="15.75" thickBot="1">
      <c r="A56" s="12"/>
      <c r="B56" s="25">
        <v>384</v>
      </c>
      <c r="C56" s="20" t="s">
        <v>97</v>
      </c>
      <c r="D56" s="46">
        <v>1200000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1200000</v>
      </c>
      <c r="P56" s="47">
        <f t="shared" si="8"/>
        <v>120.14417300760913</v>
      </c>
      <c r="Q56" s="9"/>
    </row>
    <row r="57" spans="1:120" ht="16.5" thickBot="1">
      <c r="A57" s="14" t="s">
        <v>49</v>
      </c>
      <c r="B57" s="23"/>
      <c r="C57" s="22"/>
      <c r="D57" s="15">
        <f t="shared" ref="D57:N57" si="15">SUM(D5,D13,D27,D37,D43,D48,D53)</f>
        <v>21684734</v>
      </c>
      <c r="E57" s="15">
        <f t="shared" si="15"/>
        <v>6050732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5821935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5"/>
        <v>0</v>
      </c>
      <c r="O57" s="15">
        <f>SUM(D57:N57)</f>
        <v>33557401</v>
      </c>
      <c r="P57" s="38">
        <f t="shared" si="8"/>
        <v>3359.7718261914297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146</v>
      </c>
      <c r="N59" s="48"/>
      <c r="O59" s="48"/>
      <c r="P59" s="43">
        <v>9988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71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6991652</v>
      </c>
      <c r="E5" s="27">
        <f t="shared" si="0"/>
        <v>70565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7062217</v>
      </c>
      <c r="P5" s="33">
        <f t="shared" ref="P5:P51" si="1">(O5/P$53)</f>
        <v>709.12912943066578</v>
      </c>
      <c r="Q5" s="6"/>
    </row>
    <row r="6" spans="1:134">
      <c r="A6" s="12"/>
      <c r="B6" s="25">
        <v>311</v>
      </c>
      <c r="C6" s="20" t="s">
        <v>2</v>
      </c>
      <c r="D6" s="46">
        <v>4886986</v>
      </c>
      <c r="E6" s="46">
        <v>70565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4957551</v>
      </c>
      <c r="P6" s="47">
        <f t="shared" si="1"/>
        <v>497.79606386183355</v>
      </c>
      <c r="Q6" s="9"/>
    </row>
    <row r="7" spans="1:134">
      <c r="A7" s="12"/>
      <c r="B7" s="25">
        <v>312.41000000000003</v>
      </c>
      <c r="C7" s="20" t="s">
        <v>135</v>
      </c>
      <c r="D7" s="46">
        <v>364858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364858</v>
      </c>
      <c r="P7" s="47">
        <f t="shared" si="1"/>
        <v>36.63600763128828</v>
      </c>
      <c r="Q7" s="9"/>
    </row>
    <row r="8" spans="1:134">
      <c r="A8" s="12"/>
      <c r="B8" s="25">
        <v>314.10000000000002</v>
      </c>
      <c r="C8" s="20" t="s">
        <v>11</v>
      </c>
      <c r="D8" s="46">
        <v>958016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958016</v>
      </c>
      <c r="P8" s="47">
        <f t="shared" si="1"/>
        <v>96.196003614820768</v>
      </c>
      <c r="Q8" s="9"/>
    </row>
    <row r="9" spans="1:134">
      <c r="A9" s="12"/>
      <c r="B9" s="25">
        <v>314.3</v>
      </c>
      <c r="C9" s="20" t="s">
        <v>79</v>
      </c>
      <c r="D9" s="46">
        <v>273184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273184</v>
      </c>
      <c r="P9" s="47">
        <f t="shared" si="1"/>
        <v>27.430866552866753</v>
      </c>
      <c r="Q9" s="9"/>
    </row>
    <row r="10" spans="1:134">
      <c r="A10" s="12"/>
      <c r="B10" s="25">
        <v>314.39999999999998</v>
      </c>
      <c r="C10" s="20" t="s">
        <v>101</v>
      </c>
      <c r="D10" s="46">
        <v>12443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12443</v>
      </c>
      <c r="P10" s="47">
        <f t="shared" si="1"/>
        <v>1.2494226327944573</v>
      </c>
      <c r="Q10" s="9"/>
    </row>
    <row r="11" spans="1:134">
      <c r="A11" s="12"/>
      <c r="B11" s="25">
        <v>315.10000000000002</v>
      </c>
      <c r="C11" s="20" t="s">
        <v>136</v>
      </c>
      <c r="D11" s="46">
        <v>362520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362520</v>
      </c>
      <c r="P11" s="47">
        <f t="shared" si="1"/>
        <v>36.401245104930211</v>
      </c>
      <c r="Q11" s="9"/>
    </row>
    <row r="12" spans="1:134">
      <c r="A12" s="12"/>
      <c r="B12" s="25">
        <v>316</v>
      </c>
      <c r="C12" s="20" t="s">
        <v>81</v>
      </c>
      <c r="D12" s="46">
        <v>133645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133645</v>
      </c>
      <c r="P12" s="47">
        <f t="shared" si="1"/>
        <v>13.419520032131739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SUM(D14:D21)</f>
        <v>1758265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1758265</v>
      </c>
      <c r="P13" s="45">
        <f t="shared" si="1"/>
        <v>176.55035646149213</v>
      </c>
      <c r="Q13" s="10"/>
    </row>
    <row r="14" spans="1:134">
      <c r="A14" s="12"/>
      <c r="B14" s="25">
        <v>322</v>
      </c>
      <c r="C14" s="20" t="s">
        <v>137</v>
      </c>
      <c r="D14" s="46">
        <v>435419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435419</v>
      </c>
      <c r="P14" s="47">
        <f t="shared" si="1"/>
        <v>43.721156742644844</v>
      </c>
      <c r="Q14" s="9"/>
    </row>
    <row r="15" spans="1:134">
      <c r="A15" s="12"/>
      <c r="B15" s="25">
        <v>322.89999999999998</v>
      </c>
      <c r="C15" s="20" t="s">
        <v>138</v>
      </c>
      <c r="D15" s="46">
        <v>28393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28393</v>
      </c>
      <c r="P15" s="47">
        <f t="shared" si="1"/>
        <v>2.8509890551260169</v>
      </c>
      <c r="Q15" s="9"/>
    </row>
    <row r="16" spans="1:134">
      <c r="A16" s="12"/>
      <c r="B16" s="25">
        <v>323.10000000000002</v>
      </c>
      <c r="C16" s="20" t="s">
        <v>16</v>
      </c>
      <c r="D16" s="46">
        <v>662744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662744</v>
      </c>
      <c r="P16" s="47">
        <f t="shared" si="1"/>
        <v>66.547243699166586</v>
      </c>
      <c r="Q16" s="9"/>
    </row>
    <row r="17" spans="1:17">
      <c r="A17" s="12"/>
      <c r="B17" s="25">
        <v>323.39999999999998</v>
      </c>
      <c r="C17" s="20" t="s">
        <v>17</v>
      </c>
      <c r="D17" s="46">
        <v>107625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107625</v>
      </c>
      <c r="P17" s="47">
        <f t="shared" si="1"/>
        <v>10.806807912441007</v>
      </c>
      <c r="Q17" s="9"/>
    </row>
    <row r="18" spans="1:17">
      <c r="A18" s="12"/>
      <c r="B18" s="25">
        <v>323.7</v>
      </c>
      <c r="C18" s="20" t="s">
        <v>18</v>
      </c>
      <c r="D18" s="46">
        <v>108502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108502</v>
      </c>
      <c r="P18" s="47">
        <f t="shared" si="1"/>
        <v>10.894868962747264</v>
      </c>
      <c r="Q18" s="9"/>
    </row>
    <row r="19" spans="1:17">
      <c r="A19" s="12"/>
      <c r="B19" s="25">
        <v>324.12</v>
      </c>
      <c r="C19" s="20" t="s">
        <v>102</v>
      </c>
      <c r="D19" s="46">
        <v>1561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1561</v>
      </c>
      <c r="P19" s="47">
        <f t="shared" si="1"/>
        <v>0.15674264484385983</v>
      </c>
      <c r="Q19" s="9"/>
    </row>
    <row r="20" spans="1:17">
      <c r="A20" s="12"/>
      <c r="B20" s="25">
        <v>324.32</v>
      </c>
      <c r="C20" s="20" t="s">
        <v>103</v>
      </c>
      <c r="D20" s="46">
        <v>412985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412985</v>
      </c>
      <c r="P20" s="47">
        <f t="shared" si="1"/>
        <v>41.468520935836935</v>
      </c>
      <c r="Q20" s="9"/>
    </row>
    <row r="21" spans="1:17">
      <c r="A21" s="12"/>
      <c r="B21" s="25">
        <v>324.92</v>
      </c>
      <c r="C21" s="20" t="s">
        <v>105</v>
      </c>
      <c r="D21" s="46">
        <v>1036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1036</v>
      </c>
      <c r="P21" s="47">
        <f t="shared" si="1"/>
        <v>0.104026508685611</v>
      </c>
      <c r="Q21" s="9"/>
    </row>
    <row r="22" spans="1:17" ht="15.75">
      <c r="A22" s="29" t="s">
        <v>139</v>
      </c>
      <c r="B22" s="30"/>
      <c r="C22" s="31"/>
      <c r="D22" s="32">
        <f t="shared" ref="D22:N22" si="5">SUM(D23:D30)</f>
        <v>1257947</v>
      </c>
      <c r="E22" s="32">
        <f t="shared" si="5"/>
        <v>1566301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 t="shared" ref="O22:O51" si="6">SUM(D22:N22)</f>
        <v>2824248</v>
      </c>
      <c r="P22" s="45">
        <f t="shared" si="1"/>
        <v>283.58750878602268</v>
      </c>
      <c r="Q22" s="10"/>
    </row>
    <row r="23" spans="1:17">
      <c r="A23" s="12"/>
      <c r="B23" s="25">
        <v>331.1</v>
      </c>
      <c r="C23" s="20" t="s">
        <v>73</v>
      </c>
      <c r="D23" s="46">
        <v>52910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52910</v>
      </c>
      <c r="P23" s="47">
        <f t="shared" si="1"/>
        <v>5.3127824078722767</v>
      </c>
      <c r="Q23" s="9"/>
    </row>
    <row r="24" spans="1:17">
      <c r="A24" s="12"/>
      <c r="B24" s="25">
        <v>331.2</v>
      </c>
      <c r="C24" s="20" t="s">
        <v>24</v>
      </c>
      <c r="D24" s="46">
        <v>67305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67305</v>
      </c>
      <c r="P24" s="47">
        <f t="shared" si="1"/>
        <v>6.7582086554874987</v>
      </c>
      <c r="Q24" s="9"/>
    </row>
    <row r="25" spans="1:17">
      <c r="A25" s="12"/>
      <c r="B25" s="25">
        <v>335.14</v>
      </c>
      <c r="C25" s="20" t="s">
        <v>83</v>
      </c>
      <c r="D25" s="46">
        <v>5183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5183</v>
      </c>
      <c r="P25" s="47">
        <f t="shared" si="1"/>
        <v>0.52043377849181649</v>
      </c>
      <c r="Q25" s="9"/>
    </row>
    <row r="26" spans="1:17">
      <c r="A26" s="12"/>
      <c r="B26" s="25">
        <v>335.15</v>
      </c>
      <c r="C26" s="20" t="s">
        <v>84</v>
      </c>
      <c r="D26" s="46">
        <v>11434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11434</v>
      </c>
      <c r="P26" s="47">
        <f t="shared" si="1"/>
        <v>1.148107239682699</v>
      </c>
      <c r="Q26" s="9"/>
    </row>
    <row r="27" spans="1:17">
      <c r="A27" s="12"/>
      <c r="B27" s="25">
        <v>335.18</v>
      </c>
      <c r="C27" s="20" t="s">
        <v>140</v>
      </c>
      <c r="D27" s="46">
        <v>669677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669677</v>
      </c>
      <c r="P27" s="47">
        <f t="shared" si="1"/>
        <v>67.243397931519226</v>
      </c>
      <c r="Q27" s="9"/>
    </row>
    <row r="28" spans="1:17">
      <c r="A28" s="12"/>
      <c r="B28" s="25">
        <v>335.19</v>
      </c>
      <c r="C28" s="20" t="s">
        <v>124</v>
      </c>
      <c r="D28" s="46">
        <v>245136</v>
      </c>
      <c r="E28" s="46">
        <v>1566301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1811437</v>
      </c>
      <c r="P28" s="47">
        <f t="shared" si="1"/>
        <v>181.88944673159955</v>
      </c>
      <c r="Q28" s="9"/>
    </row>
    <row r="29" spans="1:17">
      <c r="A29" s="12"/>
      <c r="B29" s="25">
        <v>335.33</v>
      </c>
      <c r="C29" s="20" t="s">
        <v>141</v>
      </c>
      <c r="D29" s="46">
        <v>70507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70507</v>
      </c>
      <c r="P29" s="47">
        <f t="shared" si="1"/>
        <v>7.079726880208856</v>
      </c>
      <c r="Q29" s="9"/>
    </row>
    <row r="30" spans="1:17">
      <c r="A30" s="12"/>
      <c r="B30" s="25">
        <v>338</v>
      </c>
      <c r="C30" s="20" t="s">
        <v>32</v>
      </c>
      <c r="D30" s="46">
        <v>135795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135795</v>
      </c>
      <c r="P30" s="47">
        <f t="shared" si="1"/>
        <v>13.63540516116076</v>
      </c>
      <c r="Q30" s="9"/>
    </row>
    <row r="31" spans="1:17" ht="15.75">
      <c r="A31" s="29" t="s">
        <v>37</v>
      </c>
      <c r="B31" s="30"/>
      <c r="C31" s="31"/>
      <c r="D31" s="32">
        <f t="shared" ref="D31:N31" si="7">SUM(D32:D36)</f>
        <v>1265321</v>
      </c>
      <c r="E31" s="32">
        <f t="shared" si="7"/>
        <v>1896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5390422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6"/>
        <v>6657639</v>
      </c>
      <c r="P31" s="45">
        <f t="shared" si="1"/>
        <v>668.50476955517627</v>
      </c>
      <c r="Q31" s="10"/>
    </row>
    <row r="32" spans="1:17">
      <c r="A32" s="12"/>
      <c r="B32" s="25">
        <v>342.1</v>
      </c>
      <c r="C32" s="20" t="s">
        <v>41</v>
      </c>
      <c r="D32" s="46">
        <v>40912</v>
      </c>
      <c r="E32" s="46">
        <v>1896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42808</v>
      </c>
      <c r="P32" s="47">
        <f t="shared" si="1"/>
        <v>4.2984235364996488</v>
      </c>
      <c r="Q32" s="9"/>
    </row>
    <row r="33" spans="1:17">
      <c r="A33" s="12"/>
      <c r="B33" s="25">
        <v>343.4</v>
      </c>
      <c r="C33" s="20" t="s">
        <v>43</v>
      </c>
      <c r="D33" s="46">
        <v>1181011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1181011</v>
      </c>
      <c r="P33" s="47">
        <f t="shared" si="1"/>
        <v>118.58730796264685</v>
      </c>
      <c r="Q33" s="9"/>
    </row>
    <row r="34" spans="1:17">
      <c r="A34" s="12"/>
      <c r="B34" s="25">
        <v>343.5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4320626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4320626</v>
      </c>
      <c r="P34" s="47">
        <f t="shared" si="1"/>
        <v>433.84134953308563</v>
      </c>
      <c r="Q34" s="9"/>
    </row>
    <row r="35" spans="1:17">
      <c r="A35" s="12"/>
      <c r="B35" s="25">
        <v>343.9</v>
      </c>
      <c r="C35" s="20" t="s">
        <v>45</v>
      </c>
      <c r="D35" s="46">
        <v>1642</v>
      </c>
      <c r="E35" s="46">
        <v>0</v>
      </c>
      <c r="F35" s="46">
        <v>0</v>
      </c>
      <c r="G35" s="46">
        <v>0</v>
      </c>
      <c r="H35" s="46">
        <v>0</v>
      </c>
      <c r="I35" s="46">
        <v>1069796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1071438</v>
      </c>
      <c r="P35" s="47">
        <f t="shared" si="1"/>
        <v>107.58489808213676</v>
      </c>
      <c r="Q35" s="9"/>
    </row>
    <row r="36" spans="1:17">
      <c r="A36" s="12"/>
      <c r="B36" s="25">
        <v>347.2</v>
      </c>
      <c r="C36" s="20" t="s">
        <v>46</v>
      </c>
      <c r="D36" s="46">
        <v>41756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41756</v>
      </c>
      <c r="P36" s="47">
        <f t="shared" si="1"/>
        <v>4.1927904408073102</v>
      </c>
      <c r="Q36" s="9"/>
    </row>
    <row r="37" spans="1:17" ht="15.75">
      <c r="A37" s="29" t="s">
        <v>38</v>
      </c>
      <c r="B37" s="30"/>
      <c r="C37" s="31"/>
      <c r="D37" s="32">
        <f t="shared" ref="D37:N37" si="8">SUM(D38:D41)</f>
        <v>40156</v>
      </c>
      <c r="E37" s="32">
        <f t="shared" si="8"/>
        <v>2495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6"/>
        <v>42651</v>
      </c>
      <c r="P37" s="45">
        <f t="shared" si="1"/>
        <v>4.2826589014961343</v>
      </c>
      <c r="Q37" s="10"/>
    </row>
    <row r="38" spans="1:17">
      <c r="A38" s="13"/>
      <c r="B38" s="39">
        <v>351.1</v>
      </c>
      <c r="C38" s="21" t="s">
        <v>108</v>
      </c>
      <c r="D38" s="46">
        <v>14607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14607</v>
      </c>
      <c r="P38" s="47">
        <f t="shared" si="1"/>
        <v>1.4667135254543628</v>
      </c>
      <c r="Q38" s="9"/>
    </row>
    <row r="39" spans="1:17">
      <c r="A39" s="13"/>
      <c r="B39" s="39">
        <v>351.3</v>
      </c>
      <c r="C39" s="21" t="s">
        <v>68</v>
      </c>
      <c r="D39" s="46">
        <v>0</v>
      </c>
      <c r="E39" s="46">
        <v>1603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1603</v>
      </c>
      <c r="P39" s="47">
        <f t="shared" si="1"/>
        <v>0.16095993573651973</v>
      </c>
      <c r="Q39" s="9"/>
    </row>
    <row r="40" spans="1:17">
      <c r="A40" s="13"/>
      <c r="B40" s="39">
        <v>351.5</v>
      </c>
      <c r="C40" s="21" t="s">
        <v>51</v>
      </c>
      <c r="D40" s="46">
        <v>2220</v>
      </c>
      <c r="E40" s="46">
        <v>892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3112</v>
      </c>
      <c r="P40" s="47">
        <f t="shared" si="1"/>
        <v>0.3124811728085149</v>
      </c>
      <c r="Q40" s="9"/>
    </row>
    <row r="41" spans="1:17">
      <c r="A41" s="13"/>
      <c r="B41" s="39">
        <v>354</v>
      </c>
      <c r="C41" s="21" t="s">
        <v>52</v>
      </c>
      <c r="D41" s="46">
        <v>23329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23329</v>
      </c>
      <c r="P41" s="47">
        <f t="shared" si="1"/>
        <v>2.3425042674967367</v>
      </c>
      <c r="Q41" s="9"/>
    </row>
    <row r="42" spans="1:17" ht="15.75">
      <c r="A42" s="29" t="s">
        <v>3</v>
      </c>
      <c r="B42" s="30"/>
      <c r="C42" s="31"/>
      <c r="D42" s="32">
        <f t="shared" ref="D42:N42" si="9">SUM(D43:D47)</f>
        <v>107102</v>
      </c>
      <c r="E42" s="32">
        <f t="shared" si="9"/>
        <v>5882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21257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si="6"/>
        <v>134241</v>
      </c>
      <c r="P42" s="45">
        <f t="shared" si="1"/>
        <v>13.479365398132343</v>
      </c>
      <c r="Q42" s="10"/>
    </row>
    <row r="43" spans="1:17">
      <c r="A43" s="12"/>
      <c r="B43" s="25">
        <v>361.1</v>
      </c>
      <c r="C43" s="20" t="s">
        <v>54</v>
      </c>
      <c r="D43" s="46">
        <v>54746</v>
      </c>
      <c r="E43" s="46">
        <v>5882</v>
      </c>
      <c r="F43" s="46">
        <v>0</v>
      </c>
      <c r="G43" s="46">
        <v>0</v>
      </c>
      <c r="H43" s="46">
        <v>0</v>
      </c>
      <c r="I43" s="46">
        <v>7022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67650</v>
      </c>
      <c r="P43" s="47">
        <f t="shared" si="1"/>
        <v>6.7928506878200619</v>
      </c>
      <c r="Q43" s="9"/>
    </row>
    <row r="44" spans="1:17">
      <c r="A44" s="12"/>
      <c r="B44" s="25">
        <v>362</v>
      </c>
      <c r="C44" s="20" t="s">
        <v>86</v>
      </c>
      <c r="D44" s="46">
        <v>79605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79605</v>
      </c>
      <c r="P44" s="47">
        <f t="shared" si="1"/>
        <v>7.9932724169093285</v>
      </c>
      <c r="Q44" s="9"/>
    </row>
    <row r="45" spans="1:17">
      <c r="A45" s="12"/>
      <c r="B45" s="25">
        <v>364</v>
      </c>
      <c r="C45" s="20" t="s">
        <v>87</v>
      </c>
      <c r="D45" s="46">
        <v>25150</v>
      </c>
      <c r="E45" s="46">
        <v>0</v>
      </c>
      <c r="F45" s="46">
        <v>0</v>
      </c>
      <c r="G45" s="46">
        <v>0</v>
      </c>
      <c r="H45" s="46">
        <v>0</v>
      </c>
      <c r="I45" s="46">
        <v>-134838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-109688</v>
      </c>
      <c r="P45" s="47">
        <f t="shared" si="1"/>
        <v>-11.013957224620945</v>
      </c>
      <c r="Q45" s="9"/>
    </row>
    <row r="46" spans="1:17">
      <c r="A46" s="12"/>
      <c r="B46" s="25">
        <v>366</v>
      </c>
      <c r="C46" s="20" t="s">
        <v>56</v>
      </c>
      <c r="D46" s="46">
        <v>6136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6136</v>
      </c>
      <c r="P46" s="47">
        <f t="shared" si="1"/>
        <v>0.61612611708002807</v>
      </c>
      <c r="Q46" s="9"/>
    </row>
    <row r="47" spans="1:17">
      <c r="A47" s="12"/>
      <c r="B47" s="25">
        <v>369.9</v>
      </c>
      <c r="C47" s="20" t="s">
        <v>57</v>
      </c>
      <c r="D47" s="46">
        <v>-58535</v>
      </c>
      <c r="E47" s="46">
        <v>0</v>
      </c>
      <c r="F47" s="46">
        <v>0</v>
      </c>
      <c r="G47" s="46">
        <v>0</v>
      </c>
      <c r="H47" s="46">
        <v>0</v>
      </c>
      <c r="I47" s="46">
        <v>149073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90538</v>
      </c>
      <c r="P47" s="47">
        <f t="shared" si="1"/>
        <v>9.0910734009438698</v>
      </c>
      <c r="Q47" s="9"/>
    </row>
    <row r="48" spans="1:17" ht="15.75">
      <c r="A48" s="29" t="s">
        <v>39</v>
      </c>
      <c r="B48" s="30"/>
      <c r="C48" s="31"/>
      <c r="D48" s="32">
        <f t="shared" ref="D48:N48" si="10">SUM(D49:D50)</f>
        <v>1396939</v>
      </c>
      <c r="E48" s="32">
        <f t="shared" si="10"/>
        <v>4750673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33122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10"/>
        <v>0</v>
      </c>
      <c r="O48" s="32">
        <f t="shared" si="6"/>
        <v>6180734</v>
      </c>
      <c r="P48" s="45">
        <f t="shared" si="1"/>
        <v>620.61793352746258</v>
      </c>
      <c r="Q48" s="9"/>
    </row>
    <row r="49" spans="1:120">
      <c r="A49" s="12"/>
      <c r="B49" s="25">
        <v>381</v>
      </c>
      <c r="C49" s="20" t="s">
        <v>58</v>
      </c>
      <c r="D49" s="46">
        <v>687476</v>
      </c>
      <c r="E49" s="46">
        <v>4750673</v>
      </c>
      <c r="F49" s="46">
        <v>0</v>
      </c>
      <c r="G49" s="46">
        <v>0</v>
      </c>
      <c r="H49" s="46">
        <v>0</v>
      </c>
      <c r="I49" s="46">
        <v>33122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5471271</v>
      </c>
      <c r="P49" s="47">
        <f t="shared" si="1"/>
        <v>549.37955618033936</v>
      </c>
      <c r="Q49" s="9"/>
    </row>
    <row r="50" spans="1:120" ht="15.75" thickBot="1">
      <c r="A50" s="12"/>
      <c r="B50" s="25">
        <v>382</v>
      </c>
      <c r="C50" s="20" t="s">
        <v>69</v>
      </c>
      <c r="D50" s="46">
        <v>709463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709463</v>
      </c>
      <c r="P50" s="47">
        <f t="shared" si="1"/>
        <v>71.238377347123205</v>
      </c>
      <c r="Q50" s="9"/>
    </row>
    <row r="51" spans="1:120" ht="16.5" thickBot="1">
      <c r="A51" s="14" t="s">
        <v>49</v>
      </c>
      <c r="B51" s="23"/>
      <c r="C51" s="22"/>
      <c r="D51" s="15">
        <f t="shared" ref="D51:N51" si="11">SUM(D5,D13,D22,D31,D37,D42,D48)</f>
        <v>12817382</v>
      </c>
      <c r="E51" s="15">
        <f t="shared" si="11"/>
        <v>6397812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5444801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11"/>
        <v>0</v>
      </c>
      <c r="O51" s="15">
        <f t="shared" si="6"/>
        <v>24659995</v>
      </c>
      <c r="P51" s="38">
        <f t="shared" si="1"/>
        <v>2476.1517220604478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142</v>
      </c>
      <c r="N53" s="48"/>
      <c r="O53" s="48"/>
      <c r="P53" s="43">
        <v>9959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6708236</v>
      </c>
      <c r="E5" s="27">
        <f t="shared" si="0"/>
        <v>70486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6778722</v>
      </c>
      <c r="O5" s="33">
        <f t="shared" ref="O5:O36" si="1">(N5/O$60)</f>
        <v>655.45561786888413</v>
      </c>
      <c r="P5" s="6"/>
    </row>
    <row r="6" spans="1:133">
      <c r="A6" s="12"/>
      <c r="B6" s="25">
        <v>311</v>
      </c>
      <c r="C6" s="20" t="s">
        <v>2</v>
      </c>
      <c r="D6" s="46">
        <v>4650929</v>
      </c>
      <c r="E6" s="46">
        <v>70486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4721415</v>
      </c>
      <c r="O6" s="47">
        <f t="shared" si="1"/>
        <v>456.528234384065</v>
      </c>
      <c r="P6" s="9"/>
    </row>
    <row r="7" spans="1:133">
      <c r="A7" s="12"/>
      <c r="B7" s="25">
        <v>312.41000000000003</v>
      </c>
      <c r="C7" s="20" t="s">
        <v>127</v>
      </c>
      <c r="D7" s="46">
        <v>353299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353299</v>
      </c>
      <c r="O7" s="47">
        <f t="shared" si="1"/>
        <v>34.161574163604719</v>
      </c>
      <c r="P7" s="9"/>
    </row>
    <row r="8" spans="1:133">
      <c r="A8" s="12"/>
      <c r="B8" s="25">
        <v>314.10000000000002</v>
      </c>
      <c r="C8" s="20" t="s">
        <v>11</v>
      </c>
      <c r="D8" s="46">
        <v>932541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932541</v>
      </c>
      <c r="O8" s="47">
        <f t="shared" si="1"/>
        <v>90.170276542254882</v>
      </c>
      <c r="P8" s="9"/>
    </row>
    <row r="9" spans="1:133">
      <c r="A9" s="12"/>
      <c r="B9" s="25">
        <v>314.3</v>
      </c>
      <c r="C9" s="20" t="s">
        <v>79</v>
      </c>
      <c r="D9" s="46">
        <v>273163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273163</v>
      </c>
      <c r="O9" s="47">
        <f t="shared" si="1"/>
        <v>26.412976213498357</v>
      </c>
      <c r="P9" s="9"/>
    </row>
    <row r="10" spans="1:133">
      <c r="A10" s="12"/>
      <c r="B10" s="25">
        <v>314.39999999999998</v>
      </c>
      <c r="C10" s="20" t="s">
        <v>101</v>
      </c>
      <c r="D10" s="46">
        <v>13162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13162</v>
      </c>
      <c r="O10" s="47">
        <f t="shared" si="1"/>
        <v>1.2726745310384839</v>
      </c>
      <c r="P10" s="9"/>
    </row>
    <row r="11" spans="1:133">
      <c r="A11" s="12"/>
      <c r="B11" s="25">
        <v>315</v>
      </c>
      <c r="C11" s="20" t="s">
        <v>80</v>
      </c>
      <c r="D11" s="46">
        <v>385291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385291</v>
      </c>
      <c r="O11" s="47">
        <f t="shared" si="1"/>
        <v>37.254979694449815</v>
      </c>
      <c r="P11" s="9"/>
    </row>
    <row r="12" spans="1:133">
      <c r="A12" s="12"/>
      <c r="B12" s="25">
        <v>316</v>
      </c>
      <c r="C12" s="20" t="s">
        <v>81</v>
      </c>
      <c r="D12" s="46">
        <v>99851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99851</v>
      </c>
      <c r="O12" s="47">
        <f t="shared" si="1"/>
        <v>9.6549023399729261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SUM(D14:D23)</f>
        <v>1897577</v>
      </c>
      <c r="E13" s="32">
        <f t="shared" si="3"/>
        <v>54133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1951710</v>
      </c>
      <c r="O13" s="45">
        <f t="shared" si="1"/>
        <v>188.71688261458132</v>
      </c>
      <c r="P13" s="10"/>
    </row>
    <row r="14" spans="1:133">
      <c r="A14" s="12"/>
      <c r="B14" s="25">
        <v>322</v>
      </c>
      <c r="C14" s="20" t="s">
        <v>0</v>
      </c>
      <c r="D14" s="46">
        <v>303993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303993</v>
      </c>
      <c r="O14" s="47">
        <f t="shared" si="1"/>
        <v>29.394024366660222</v>
      </c>
      <c r="P14" s="9"/>
    </row>
    <row r="15" spans="1:133">
      <c r="A15" s="12"/>
      <c r="B15" s="25">
        <v>323.10000000000002</v>
      </c>
      <c r="C15" s="20" t="s">
        <v>16</v>
      </c>
      <c r="D15" s="46">
        <v>624537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624537</v>
      </c>
      <c r="O15" s="47">
        <f t="shared" si="1"/>
        <v>60.388416167085673</v>
      </c>
      <c r="P15" s="9"/>
    </row>
    <row r="16" spans="1:133">
      <c r="A16" s="12"/>
      <c r="B16" s="25">
        <v>323.39999999999998</v>
      </c>
      <c r="C16" s="20" t="s">
        <v>17</v>
      </c>
      <c r="D16" s="46">
        <v>59256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59256</v>
      </c>
      <c r="O16" s="47">
        <f t="shared" si="1"/>
        <v>5.7296461032682267</v>
      </c>
      <c r="P16" s="9"/>
    </row>
    <row r="17" spans="1:16">
      <c r="A17" s="12"/>
      <c r="B17" s="25">
        <v>323.7</v>
      </c>
      <c r="C17" s="20" t="s">
        <v>18</v>
      </c>
      <c r="D17" s="46">
        <v>116074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116074</v>
      </c>
      <c r="O17" s="47">
        <f t="shared" si="1"/>
        <v>11.223554438213112</v>
      </c>
      <c r="P17" s="9"/>
    </row>
    <row r="18" spans="1:16">
      <c r="A18" s="12"/>
      <c r="B18" s="25">
        <v>324.11</v>
      </c>
      <c r="C18" s="20" t="s">
        <v>19</v>
      </c>
      <c r="D18" s="46">
        <v>811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</v>
      </c>
      <c r="O18" s="47">
        <f t="shared" si="1"/>
        <v>7.8418100947592342E-2</v>
      </c>
      <c r="P18" s="9"/>
    </row>
    <row r="19" spans="1:16">
      <c r="A19" s="12"/>
      <c r="B19" s="25">
        <v>324.12</v>
      </c>
      <c r="C19" s="20" t="s">
        <v>102</v>
      </c>
      <c r="D19" s="46">
        <v>56550</v>
      </c>
      <c r="E19" s="46">
        <v>23801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80351</v>
      </c>
      <c r="O19" s="47">
        <f t="shared" si="1"/>
        <v>7.7693869657706438</v>
      </c>
      <c r="P19" s="9"/>
    </row>
    <row r="20" spans="1:16">
      <c r="A20" s="12"/>
      <c r="B20" s="25">
        <v>324.32</v>
      </c>
      <c r="C20" s="20" t="s">
        <v>103</v>
      </c>
      <c r="D20" s="46">
        <v>612640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612640</v>
      </c>
      <c r="O20" s="47">
        <f t="shared" si="1"/>
        <v>59.238058402630053</v>
      </c>
      <c r="P20" s="9"/>
    </row>
    <row r="21" spans="1:16">
      <c r="A21" s="12"/>
      <c r="B21" s="25">
        <v>324.42</v>
      </c>
      <c r="C21" s="20" t="s">
        <v>128</v>
      </c>
      <c r="D21" s="46">
        <v>40064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40064</v>
      </c>
      <c r="O21" s="47">
        <f t="shared" si="1"/>
        <v>3.8739122026687296</v>
      </c>
      <c r="P21" s="9"/>
    </row>
    <row r="22" spans="1:16">
      <c r="A22" s="12"/>
      <c r="B22" s="25">
        <v>324.62</v>
      </c>
      <c r="C22" s="20" t="s">
        <v>104</v>
      </c>
      <c r="D22" s="46">
        <v>57437</v>
      </c>
      <c r="E22" s="46">
        <v>30332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87769</v>
      </c>
      <c r="O22" s="47">
        <f t="shared" si="1"/>
        <v>8.4866563527364143</v>
      </c>
      <c r="P22" s="9"/>
    </row>
    <row r="23" spans="1:16">
      <c r="A23" s="12"/>
      <c r="B23" s="25">
        <v>329</v>
      </c>
      <c r="C23" s="20" t="s">
        <v>23</v>
      </c>
      <c r="D23" s="46">
        <v>26215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26215</v>
      </c>
      <c r="O23" s="47">
        <f t="shared" si="1"/>
        <v>2.5348095146006577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SUM(D25:D33)</f>
        <v>1033897</v>
      </c>
      <c r="E24" s="32">
        <f t="shared" si="5"/>
        <v>1149156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2183053</v>
      </c>
      <c r="O24" s="45">
        <f t="shared" si="1"/>
        <v>211.08615354863662</v>
      </c>
      <c r="P24" s="10"/>
    </row>
    <row r="25" spans="1:16">
      <c r="A25" s="12"/>
      <c r="B25" s="25">
        <v>331.2</v>
      </c>
      <c r="C25" s="20" t="s">
        <v>24</v>
      </c>
      <c r="D25" s="46">
        <v>3578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3578</v>
      </c>
      <c r="O25" s="47">
        <f t="shared" si="1"/>
        <v>0.34596789789209048</v>
      </c>
      <c r="P25" s="9"/>
    </row>
    <row r="26" spans="1:16">
      <c r="A26" s="12"/>
      <c r="B26" s="25">
        <v>334.7</v>
      </c>
      <c r="C26" s="20" t="s">
        <v>27</v>
      </c>
      <c r="D26" s="46">
        <v>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2000</v>
      </c>
      <c r="O26" s="47">
        <f t="shared" si="1"/>
        <v>0.19338619222587508</v>
      </c>
      <c r="P26" s="9"/>
    </row>
    <row r="27" spans="1:16">
      <c r="A27" s="12"/>
      <c r="B27" s="25">
        <v>335.12</v>
      </c>
      <c r="C27" s="20" t="s">
        <v>82</v>
      </c>
      <c r="D27" s="46">
        <v>277637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277637</v>
      </c>
      <c r="O27" s="47">
        <f t="shared" si="1"/>
        <v>26.845581125507639</v>
      </c>
      <c r="P27" s="9"/>
    </row>
    <row r="28" spans="1:16">
      <c r="A28" s="12"/>
      <c r="B28" s="25">
        <v>335.14</v>
      </c>
      <c r="C28" s="20" t="s">
        <v>83</v>
      </c>
      <c r="D28" s="46">
        <v>5622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5622</v>
      </c>
      <c r="O28" s="47">
        <f t="shared" si="1"/>
        <v>0.54360858634693487</v>
      </c>
      <c r="P28" s="9"/>
    </row>
    <row r="29" spans="1:16">
      <c r="A29" s="12"/>
      <c r="B29" s="25">
        <v>335.15</v>
      </c>
      <c r="C29" s="20" t="s">
        <v>84</v>
      </c>
      <c r="D29" s="46">
        <v>13818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13818</v>
      </c>
      <c r="O29" s="47">
        <f t="shared" si="1"/>
        <v>1.3361052020885709</v>
      </c>
      <c r="P29" s="9"/>
    </row>
    <row r="30" spans="1:16">
      <c r="A30" s="12"/>
      <c r="B30" s="25">
        <v>335.18</v>
      </c>
      <c r="C30" s="20" t="s">
        <v>85</v>
      </c>
      <c r="D30" s="46">
        <v>596763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596763</v>
      </c>
      <c r="O30" s="47">
        <f t="shared" si="1"/>
        <v>57.70286211564494</v>
      </c>
      <c r="P30" s="9"/>
    </row>
    <row r="31" spans="1:16">
      <c r="A31" s="12"/>
      <c r="B31" s="25">
        <v>335.19</v>
      </c>
      <c r="C31" s="20" t="s">
        <v>124</v>
      </c>
      <c r="D31" s="46">
        <v>0</v>
      </c>
      <c r="E31" s="46">
        <v>1149156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1149156</v>
      </c>
      <c r="O31" s="47">
        <f t="shared" si="1"/>
        <v>111.11545155675884</v>
      </c>
      <c r="P31" s="9"/>
    </row>
    <row r="32" spans="1:16">
      <c r="A32" s="12"/>
      <c r="B32" s="25">
        <v>337.9</v>
      </c>
      <c r="C32" s="20" t="s">
        <v>119</v>
      </c>
      <c r="D32" s="46">
        <v>2639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2639</v>
      </c>
      <c r="O32" s="47">
        <f t="shared" si="1"/>
        <v>0.25517308064204214</v>
      </c>
      <c r="P32" s="9"/>
    </row>
    <row r="33" spans="1:16">
      <c r="A33" s="12"/>
      <c r="B33" s="25">
        <v>338</v>
      </c>
      <c r="C33" s="20" t="s">
        <v>32</v>
      </c>
      <c r="D33" s="46">
        <v>131840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131840</v>
      </c>
      <c r="O33" s="47">
        <f t="shared" si="1"/>
        <v>12.748017791529685</v>
      </c>
      <c r="P33" s="9"/>
    </row>
    <row r="34" spans="1:16" ht="15.75">
      <c r="A34" s="29" t="s">
        <v>37</v>
      </c>
      <c r="B34" s="30"/>
      <c r="C34" s="31"/>
      <c r="D34" s="32">
        <f t="shared" ref="D34:M34" si="7">SUM(D35:D43)</f>
        <v>1263959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5377239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6641198</v>
      </c>
      <c r="O34" s="45">
        <f t="shared" si="1"/>
        <v>642.15799651904854</v>
      </c>
      <c r="P34" s="10"/>
    </row>
    <row r="35" spans="1:16">
      <c r="A35" s="12"/>
      <c r="B35" s="25">
        <v>341.3</v>
      </c>
      <c r="C35" s="20" t="s">
        <v>106</v>
      </c>
      <c r="D35" s="46">
        <v>436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436</v>
      </c>
      <c r="O35" s="47">
        <f t="shared" si="1"/>
        <v>4.2158189905240763E-2</v>
      </c>
      <c r="P35" s="9"/>
    </row>
    <row r="36" spans="1:16">
      <c r="A36" s="12"/>
      <c r="B36" s="25">
        <v>342.1</v>
      </c>
      <c r="C36" s="20" t="s">
        <v>41</v>
      </c>
      <c r="D36" s="46">
        <v>39222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39222</v>
      </c>
      <c r="O36" s="47">
        <f t="shared" si="1"/>
        <v>3.7924966157416362</v>
      </c>
      <c r="P36" s="9"/>
    </row>
    <row r="37" spans="1:16">
      <c r="A37" s="12"/>
      <c r="B37" s="25">
        <v>343.4</v>
      </c>
      <c r="C37" s="20" t="s">
        <v>43</v>
      </c>
      <c r="D37" s="46">
        <v>1176442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1176442</v>
      </c>
      <c r="O37" s="47">
        <f t="shared" ref="O37:O58" si="9">(N37/O$60)</f>
        <v>113.75381937729647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4389710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4389710</v>
      </c>
      <c r="O38" s="47">
        <f t="shared" si="9"/>
        <v>424.45465093792302</v>
      </c>
      <c r="P38" s="9"/>
    </row>
    <row r="39" spans="1:16">
      <c r="A39" s="12"/>
      <c r="B39" s="25">
        <v>343.9</v>
      </c>
      <c r="C39" s="20" t="s">
        <v>45</v>
      </c>
      <c r="D39" s="46">
        <v>7946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7946</v>
      </c>
      <c r="O39" s="47">
        <f t="shared" si="9"/>
        <v>0.76832334171340166</v>
      </c>
      <c r="P39" s="9"/>
    </row>
    <row r="40" spans="1:16">
      <c r="A40" s="12"/>
      <c r="B40" s="25">
        <v>347.2</v>
      </c>
      <c r="C40" s="20" t="s">
        <v>46</v>
      </c>
      <c r="D40" s="46">
        <v>18346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18346</v>
      </c>
      <c r="O40" s="47">
        <f t="shared" si="9"/>
        <v>1.7739315412879519</v>
      </c>
      <c r="P40" s="9"/>
    </row>
    <row r="41" spans="1:16">
      <c r="A41" s="12"/>
      <c r="B41" s="25">
        <v>347.4</v>
      </c>
      <c r="C41" s="20" t="s">
        <v>47</v>
      </c>
      <c r="D41" s="46">
        <v>10722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10722</v>
      </c>
      <c r="O41" s="47">
        <f t="shared" si="9"/>
        <v>1.0367433765229164</v>
      </c>
      <c r="P41" s="9"/>
    </row>
    <row r="42" spans="1:16">
      <c r="A42" s="12"/>
      <c r="B42" s="25">
        <v>347.5</v>
      </c>
      <c r="C42" s="20" t="s">
        <v>48</v>
      </c>
      <c r="D42" s="46">
        <v>10526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10526</v>
      </c>
      <c r="O42" s="47">
        <f t="shared" si="9"/>
        <v>1.0177915296847806</v>
      </c>
      <c r="P42" s="9"/>
    </row>
    <row r="43" spans="1:16">
      <c r="A43" s="12"/>
      <c r="B43" s="25">
        <v>349</v>
      </c>
      <c r="C43" s="20" t="s">
        <v>107</v>
      </c>
      <c r="D43" s="46">
        <v>319</v>
      </c>
      <c r="E43" s="46">
        <v>0</v>
      </c>
      <c r="F43" s="46">
        <v>0</v>
      </c>
      <c r="G43" s="46">
        <v>0</v>
      </c>
      <c r="H43" s="46">
        <v>0</v>
      </c>
      <c r="I43" s="46">
        <v>987529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987848</v>
      </c>
      <c r="O43" s="47">
        <f t="shared" si="9"/>
        <v>95.51808160897312</v>
      </c>
      <c r="P43" s="9"/>
    </row>
    <row r="44" spans="1:16" ht="15.75">
      <c r="A44" s="29" t="s">
        <v>38</v>
      </c>
      <c r="B44" s="30"/>
      <c r="C44" s="31"/>
      <c r="D44" s="32">
        <f t="shared" ref="D44:M44" si="10">SUM(D45:D48)</f>
        <v>40137</v>
      </c>
      <c r="E44" s="32">
        <f t="shared" si="10"/>
        <v>3018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8" si="11">SUM(D44:M44)</f>
        <v>43155</v>
      </c>
      <c r="O44" s="45">
        <f t="shared" si="9"/>
        <v>4.1727905627538195</v>
      </c>
      <c r="P44" s="10"/>
    </row>
    <row r="45" spans="1:16">
      <c r="A45" s="13"/>
      <c r="B45" s="39">
        <v>351.1</v>
      </c>
      <c r="C45" s="21" t="s">
        <v>108</v>
      </c>
      <c r="D45" s="46">
        <v>11870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11870</v>
      </c>
      <c r="O45" s="47">
        <f t="shared" si="9"/>
        <v>1.1477470508605685</v>
      </c>
      <c r="P45" s="9"/>
    </row>
    <row r="46" spans="1:16">
      <c r="A46" s="13"/>
      <c r="B46" s="39">
        <v>351.3</v>
      </c>
      <c r="C46" s="21" t="s">
        <v>68</v>
      </c>
      <c r="D46" s="46">
        <v>0</v>
      </c>
      <c r="E46" s="46">
        <v>1351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1351</v>
      </c>
      <c r="O46" s="47">
        <f t="shared" si="9"/>
        <v>0.13063237284857862</v>
      </c>
      <c r="P46" s="9"/>
    </row>
    <row r="47" spans="1:16">
      <c r="A47" s="13"/>
      <c r="B47" s="39">
        <v>351.5</v>
      </c>
      <c r="C47" s="21" t="s">
        <v>51</v>
      </c>
      <c r="D47" s="46">
        <v>0</v>
      </c>
      <c r="E47" s="46">
        <v>1667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1667</v>
      </c>
      <c r="O47" s="47">
        <f t="shared" si="9"/>
        <v>0.16118739122026687</v>
      </c>
      <c r="P47" s="9"/>
    </row>
    <row r="48" spans="1:16">
      <c r="A48" s="13"/>
      <c r="B48" s="39">
        <v>354</v>
      </c>
      <c r="C48" s="21" t="s">
        <v>52</v>
      </c>
      <c r="D48" s="46">
        <v>28267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28267</v>
      </c>
      <c r="O48" s="47">
        <f t="shared" si="9"/>
        <v>2.7332237478244052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SUM(D50:D54)</f>
        <v>441003</v>
      </c>
      <c r="E49" s="32">
        <f t="shared" si="12"/>
        <v>9729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-27558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423174</v>
      </c>
      <c r="O49" s="45">
        <f t="shared" si="9"/>
        <v>40.918004254496232</v>
      </c>
      <c r="P49" s="10"/>
    </row>
    <row r="50" spans="1:119">
      <c r="A50" s="12"/>
      <c r="B50" s="25">
        <v>361.1</v>
      </c>
      <c r="C50" s="20" t="s">
        <v>54</v>
      </c>
      <c r="D50" s="46">
        <v>195016</v>
      </c>
      <c r="E50" s="46">
        <v>9729</v>
      </c>
      <c r="F50" s="46">
        <v>0</v>
      </c>
      <c r="G50" s="46">
        <v>0</v>
      </c>
      <c r="H50" s="46">
        <v>0</v>
      </c>
      <c r="I50" s="46">
        <v>14293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219038</v>
      </c>
      <c r="O50" s="47">
        <f t="shared" si="9"/>
        <v>21.179462386385612</v>
      </c>
      <c r="P50" s="9"/>
    </row>
    <row r="51" spans="1:119">
      <c r="A51" s="12"/>
      <c r="B51" s="25">
        <v>362</v>
      </c>
      <c r="C51" s="20" t="s">
        <v>86</v>
      </c>
      <c r="D51" s="46">
        <v>77680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77680</v>
      </c>
      <c r="O51" s="47">
        <f t="shared" si="9"/>
        <v>7.5111197060529875</v>
      </c>
      <c r="P51" s="9"/>
    </row>
    <row r="52" spans="1:119">
      <c r="A52" s="12"/>
      <c r="B52" s="25">
        <v>364</v>
      </c>
      <c r="C52" s="20" t="s">
        <v>87</v>
      </c>
      <c r="D52" s="46">
        <v>3550</v>
      </c>
      <c r="E52" s="46">
        <v>0</v>
      </c>
      <c r="F52" s="46">
        <v>0</v>
      </c>
      <c r="G52" s="46">
        <v>0</v>
      </c>
      <c r="H52" s="46">
        <v>0</v>
      </c>
      <c r="I52" s="46">
        <v>-41851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-38301</v>
      </c>
      <c r="O52" s="47">
        <f t="shared" si="9"/>
        <v>-3.7034422742216204</v>
      </c>
      <c r="P52" s="9"/>
    </row>
    <row r="53" spans="1:119">
      <c r="A53" s="12"/>
      <c r="B53" s="25">
        <v>366</v>
      </c>
      <c r="C53" s="20" t="s">
        <v>56</v>
      </c>
      <c r="D53" s="46">
        <v>4312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4312</v>
      </c>
      <c r="O53" s="47">
        <f t="shared" si="9"/>
        <v>0.41694063043898666</v>
      </c>
      <c r="P53" s="9"/>
    </row>
    <row r="54" spans="1:119">
      <c r="A54" s="12"/>
      <c r="B54" s="25">
        <v>369.9</v>
      </c>
      <c r="C54" s="20" t="s">
        <v>57</v>
      </c>
      <c r="D54" s="46">
        <v>160445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160445</v>
      </c>
      <c r="O54" s="47">
        <f t="shared" si="9"/>
        <v>15.513923805840262</v>
      </c>
      <c r="P54" s="9"/>
    </row>
    <row r="55" spans="1:119" ht="15.75">
      <c r="A55" s="29" t="s">
        <v>39</v>
      </c>
      <c r="B55" s="30"/>
      <c r="C55" s="31"/>
      <c r="D55" s="32">
        <f t="shared" ref="D55:M55" si="13">SUM(D56:D57)</f>
        <v>1399097</v>
      </c>
      <c r="E55" s="32">
        <f t="shared" si="13"/>
        <v>73808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283147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1756052</v>
      </c>
      <c r="O55" s="45">
        <f t="shared" si="9"/>
        <v>169.79810481531618</v>
      </c>
      <c r="P55" s="9"/>
    </row>
    <row r="56" spans="1:119">
      <c r="A56" s="12"/>
      <c r="B56" s="25">
        <v>381</v>
      </c>
      <c r="C56" s="20" t="s">
        <v>58</v>
      </c>
      <c r="D56" s="46">
        <v>688089</v>
      </c>
      <c r="E56" s="46">
        <v>73808</v>
      </c>
      <c r="F56" s="46">
        <v>0</v>
      </c>
      <c r="G56" s="46">
        <v>0</v>
      </c>
      <c r="H56" s="46">
        <v>0</v>
      </c>
      <c r="I56" s="46">
        <v>283147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1045044</v>
      </c>
      <c r="O56" s="47">
        <f t="shared" si="9"/>
        <v>101.04853993424869</v>
      </c>
      <c r="P56" s="9"/>
    </row>
    <row r="57" spans="1:119" ht="15.75" thickBot="1">
      <c r="A57" s="12"/>
      <c r="B57" s="25">
        <v>382</v>
      </c>
      <c r="C57" s="20" t="s">
        <v>69</v>
      </c>
      <c r="D57" s="46">
        <v>711008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711008</v>
      </c>
      <c r="O57" s="47">
        <f t="shared" si="9"/>
        <v>68.749564881067485</v>
      </c>
      <c r="P57" s="9"/>
    </row>
    <row r="58" spans="1:119" ht="16.5" thickBot="1">
      <c r="A58" s="14" t="s">
        <v>49</v>
      </c>
      <c r="B58" s="23"/>
      <c r="C58" s="22"/>
      <c r="D58" s="15">
        <f t="shared" ref="D58:M58" si="14">SUM(D5,D13,D24,D34,D44,D49,D55)</f>
        <v>12783906</v>
      </c>
      <c r="E58" s="15">
        <f t="shared" si="14"/>
        <v>1360330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5632828</v>
      </c>
      <c r="J58" s="15">
        <f t="shared" si="14"/>
        <v>0</v>
      </c>
      <c r="K58" s="15">
        <f t="shared" si="14"/>
        <v>0</v>
      </c>
      <c r="L58" s="15">
        <f t="shared" si="14"/>
        <v>0</v>
      </c>
      <c r="M58" s="15">
        <f t="shared" si="14"/>
        <v>0</v>
      </c>
      <c r="N58" s="15">
        <f t="shared" si="11"/>
        <v>19777064</v>
      </c>
      <c r="O58" s="38">
        <f t="shared" si="9"/>
        <v>1912.3055501837168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129</v>
      </c>
      <c r="M60" s="48"/>
      <c r="N60" s="48"/>
      <c r="O60" s="43">
        <v>10342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6588575</v>
      </c>
      <c r="E5" s="27">
        <f t="shared" si="0"/>
        <v>69628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6658203</v>
      </c>
      <c r="O5" s="33">
        <f t="shared" ref="O5:O36" si="1">(N5/O$56)</f>
        <v>650.15164534713404</v>
      </c>
      <c r="P5" s="6"/>
    </row>
    <row r="6" spans="1:133">
      <c r="A6" s="12"/>
      <c r="B6" s="25">
        <v>311</v>
      </c>
      <c r="C6" s="20" t="s">
        <v>2</v>
      </c>
      <c r="D6" s="46">
        <v>4464087</v>
      </c>
      <c r="E6" s="46">
        <v>69628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4533715</v>
      </c>
      <c r="O6" s="47">
        <f t="shared" si="1"/>
        <v>442.70237281515477</v>
      </c>
      <c r="P6" s="9"/>
    </row>
    <row r="7" spans="1:133">
      <c r="A7" s="12"/>
      <c r="B7" s="25">
        <v>312.10000000000002</v>
      </c>
      <c r="C7" s="20" t="s">
        <v>10</v>
      </c>
      <c r="D7" s="46">
        <v>383440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383440</v>
      </c>
      <c r="O7" s="47">
        <f t="shared" si="1"/>
        <v>37.44165608827263</v>
      </c>
      <c r="P7" s="9"/>
    </row>
    <row r="8" spans="1:133">
      <c r="A8" s="12"/>
      <c r="B8" s="25">
        <v>314.10000000000002</v>
      </c>
      <c r="C8" s="20" t="s">
        <v>11</v>
      </c>
      <c r="D8" s="46">
        <v>927590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927590</v>
      </c>
      <c r="O8" s="47">
        <f t="shared" si="1"/>
        <v>90.576115613709604</v>
      </c>
      <c r="P8" s="9"/>
    </row>
    <row r="9" spans="1:133">
      <c r="A9" s="12"/>
      <c r="B9" s="25">
        <v>314.3</v>
      </c>
      <c r="C9" s="20" t="s">
        <v>79</v>
      </c>
      <c r="D9" s="46">
        <v>264427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264427</v>
      </c>
      <c r="O9" s="47">
        <f t="shared" si="1"/>
        <v>25.820427692608142</v>
      </c>
      <c r="P9" s="9"/>
    </row>
    <row r="10" spans="1:133">
      <c r="A10" s="12"/>
      <c r="B10" s="25">
        <v>314.39999999999998</v>
      </c>
      <c r="C10" s="20" t="s">
        <v>101</v>
      </c>
      <c r="D10" s="46">
        <v>63837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63837</v>
      </c>
      <c r="O10" s="47">
        <f t="shared" si="1"/>
        <v>6.2334732936236694</v>
      </c>
      <c r="P10" s="9"/>
    </row>
    <row r="11" spans="1:133">
      <c r="A11" s="12"/>
      <c r="B11" s="25">
        <v>315</v>
      </c>
      <c r="C11" s="20" t="s">
        <v>80</v>
      </c>
      <c r="D11" s="46">
        <v>412154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412154</v>
      </c>
      <c r="O11" s="47">
        <f t="shared" si="1"/>
        <v>40.245483839468804</v>
      </c>
      <c r="P11" s="9"/>
    </row>
    <row r="12" spans="1:133">
      <c r="A12" s="12"/>
      <c r="B12" s="25">
        <v>316</v>
      </c>
      <c r="C12" s="20" t="s">
        <v>81</v>
      </c>
      <c r="D12" s="46">
        <v>73040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73040</v>
      </c>
      <c r="O12" s="47">
        <f t="shared" si="1"/>
        <v>7.1321160042964555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SUM(D14:D22)</f>
        <v>1285988</v>
      </c>
      <c r="E13" s="32">
        <f t="shared" si="3"/>
        <v>80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1286068</v>
      </c>
      <c r="O13" s="45">
        <f t="shared" si="1"/>
        <v>125.58031442241969</v>
      </c>
      <c r="P13" s="10"/>
    </row>
    <row r="14" spans="1:133">
      <c r="A14" s="12"/>
      <c r="B14" s="25">
        <v>322</v>
      </c>
      <c r="C14" s="20" t="s">
        <v>0</v>
      </c>
      <c r="D14" s="46">
        <v>490657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490657</v>
      </c>
      <c r="O14" s="47">
        <f t="shared" si="1"/>
        <v>47.911043843374671</v>
      </c>
      <c r="P14" s="9"/>
    </row>
    <row r="15" spans="1:133">
      <c r="A15" s="12"/>
      <c r="B15" s="25">
        <v>323.10000000000002</v>
      </c>
      <c r="C15" s="20" t="s">
        <v>16</v>
      </c>
      <c r="D15" s="46">
        <v>645621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645621</v>
      </c>
      <c r="O15" s="47">
        <f t="shared" si="1"/>
        <v>63.042769260814374</v>
      </c>
      <c r="P15" s="9"/>
    </row>
    <row r="16" spans="1:133">
      <c r="A16" s="12"/>
      <c r="B16" s="25">
        <v>323.39999999999998</v>
      </c>
      <c r="C16" s="20" t="s">
        <v>17</v>
      </c>
      <c r="D16" s="46">
        <v>9421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9421</v>
      </c>
      <c r="O16" s="47">
        <f t="shared" si="1"/>
        <v>0.91992969436578464</v>
      </c>
      <c r="P16" s="9"/>
    </row>
    <row r="17" spans="1:16">
      <c r="A17" s="12"/>
      <c r="B17" s="25">
        <v>323.7</v>
      </c>
      <c r="C17" s="20" t="s">
        <v>18</v>
      </c>
      <c r="D17" s="46">
        <v>104922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104922</v>
      </c>
      <c r="O17" s="47">
        <f t="shared" si="1"/>
        <v>10.245288546040426</v>
      </c>
      <c r="P17" s="9"/>
    </row>
    <row r="18" spans="1:16">
      <c r="A18" s="12"/>
      <c r="B18" s="25">
        <v>323.89999999999998</v>
      </c>
      <c r="C18" s="20" t="s">
        <v>118</v>
      </c>
      <c r="D18" s="46">
        <v>4418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4418</v>
      </c>
      <c r="O18" s="47">
        <f t="shared" si="1"/>
        <v>0.43140318328288252</v>
      </c>
      <c r="P18" s="9"/>
    </row>
    <row r="19" spans="1:16">
      <c r="A19" s="12"/>
      <c r="B19" s="25">
        <v>324.12</v>
      </c>
      <c r="C19" s="20" t="s">
        <v>102</v>
      </c>
      <c r="D19" s="46">
        <v>203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203</v>
      </c>
      <c r="O19" s="47">
        <f t="shared" si="1"/>
        <v>1.9822282980177717E-2</v>
      </c>
      <c r="P19" s="9"/>
    </row>
    <row r="20" spans="1:16">
      <c r="A20" s="12"/>
      <c r="B20" s="25">
        <v>324.62</v>
      </c>
      <c r="C20" s="20" t="s">
        <v>104</v>
      </c>
      <c r="D20" s="46">
        <v>152</v>
      </c>
      <c r="E20" s="46">
        <v>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232</v>
      </c>
      <c r="O20" s="47">
        <f t="shared" si="1"/>
        <v>2.2654037691631677E-2</v>
      </c>
      <c r="P20" s="9"/>
    </row>
    <row r="21" spans="1:16">
      <c r="A21" s="12"/>
      <c r="B21" s="25">
        <v>324.72000000000003</v>
      </c>
      <c r="C21" s="20" t="s">
        <v>105</v>
      </c>
      <c r="D21" s="46">
        <v>106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</v>
      </c>
      <c r="O21" s="47">
        <f t="shared" si="1"/>
        <v>1.0350551703935163E-2</v>
      </c>
      <c r="P21" s="9"/>
    </row>
    <row r="22" spans="1:16">
      <c r="A22" s="12"/>
      <c r="B22" s="25">
        <v>329</v>
      </c>
      <c r="C22" s="20" t="s">
        <v>23</v>
      </c>
      <c r="D22" s="46">
        <v>30488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5">SUM(D22:M22)</f>
        <v>30488</v>
      </c>
      <c r="O22" s="47">
        <f t="shared" si="1"/>
        <v>2.977053022165804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SUM(D24:D30)</f>
        <v>1154497</v>
      </c>
      <c r="E23" s="32">
        <f t="shared" si="6"/>
        <v>937598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2092095</v>
      </c>
      <c r="O23" s="45">
        <f t="shared" si="1"/>
        <v>204.28620251928524</v>
      </c>
      <c r="P23" s="10"/>
    </row>
    <row r="24" spans="1:16">
      <c r="A24" s="12"/>
      <c r="B24" s="25">
        <v>335.12</v>
      </c>
      <c r="C24" s="20" t="s">
        <v>82</v>
      </c>
      <c r="D24" s="46">
        <v>302328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302328</v>
      </c>
      <c r="O24" s="47">
        <f t="shared" si="1"/>
        <v>29.521335807050093</v>
      </c>
      <c r="P24" s="9"/>
    </row>
    <row r="25" spans="1:16">
      <c r="A25" s="12"/>
      <c r="B25" s="25">
        <v>335.14</v>
      </c>
      <c r="C25" s="20" t="s">
        <v>83</v>
      </c>
      <c r="D25" s="46">
        <v>4850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4850</v>
      </c>
      <c r="O25" s="47">
        <f t="shared" si="1"/>
        <v>0.47358656381212771</v>
      </c>
      <c r="P25" s="9"/>
    </row>
    <row r="26" spans="1:16">
      <c r="A26" s="12"/>
      <c r="B26" s="25">
        <v>335.15</v>
      </c>
      <c r="C26" s="20" t="s">
        <v>84</v>
      </c>
      <c r="D26" s="46">
        <v>11280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11280</v>
      </c>
      <c r="O26" s="47">
        <f t="shared" si="1"/>
        <v>1.1014549360414021</v>
      </c>
      <c r="P26" s="9"/>
    </row>
    <row r="27" spans="1:16">
      <c r="A27" s="12"/>
      <c r="B27" s="25">
        <v>335.18</v>
      </c>
      <c r="C27" s="20" t="s">
        <v>85</v>
      </c>
      <c r="D27" s="46">
        <v>621664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621664</v>
      </c>
      <c r="O27" s="47">
        <f t="shared" si="1"/>
        <v>60.703446929010838</v>
      </c>
      <c r="P27" s="9"/>
    </row>
    <row r="28" spans="1:16">
      <c r="A28" s="12"/>
      <c r="B28" s="25">
        <v>335.19</v>
      </c>
      <c r="C28" s="20" t="s">
        <v>124</v>
      </c>
      <c r="D28" s="46">
        <v>0</v>
      </c>
      <c r="E28" s="46">
        <v>937598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937598</v>
      </c>
      <c r="O28" s="47">
        <f t="shared" si="1"/>
        <v>91.553363929303785</v>
      </c>
      <c r="P28" s="9"/>
    </row>
    <row r="29" spans="1:16">
      <c r="A29" s="12"/>
      <c r="B29" s="25">
        <v>337.9</v>
      </c>
      <c r="C29" s="20" t="s">
        <v>119</v>
      </c>
      <c r="D29" s="46">
        <v>73195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73195</v>
      </c>
      <c r="O29" s="47">
        <f t="shared" si="1"/>
        <v>7.1472512449956058</v>
      </c>
      <c r="P29" s="9"/>
    </row>
    <row r="30" spans="1:16">
      <c r="A30" s="12"/>
      <c r="B30" s="25">
        <v>338</v>
      </c>
      <c r="C30" s="20" t="s">
        <v>32</v>
      </c>
      <c r="D30" s="46">
        <v>141180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141180</v>
      </c>
      <c r="O30" s="47">
        <f t="shared" si="1"/>
        <v>13.785763109071381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SUM(D32:D39)</f>
        <v>1254899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4979078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6233977</v>
      </c>
      <c r="O31" s="45">
        <f t="shared" si="1"/>
        <v>608.7273703739869</v>
      </c>
      <c r="P31" s="10"/>
    </row>
    <row r="32" spans="1:16">
      <c r="A32" s="12"/>
      <c r="B32" s="25">
        <v>341.3</v>
      </c>
      <c r="C32" s="20" t="s">
        <v>106</v>
      </c>
      <c r="D32" s="46">
        <v>1049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1049</v>
      </c>
      <c r="O32" s="47">
        <f t="shared" si="1"/>
        <v>0.10243140318328288</v>
      </c>
      <c r="P32" s="9"/>
    </row>
    <row r="33" spans="1:16">
      <c r="A33" s="12"/>
      <c r="B33" s="25">
        <v>342.1</v>
      </c>
      <c r="C33" s="20" t="s">
        <v>41</v>
      </c>
      <c r="D33" s="46">
        <v>43491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43491</v>
      </c>
      <c r="O33" s="47">
        <f t="shared" si="1"/>
        <v>4.2467532467532472</v>
      </c>
      <c r="P33" s="9"/>
    </row>
    <row r="34" spans="1:16">
      <c r="A34" s="12"/>
      <c r="B34" s="25">
        <v>343.4</v>
      </c>
      <c r="C34" s="20" t="s">
        <v>43</v>
      </c>
      <c r="D34" s="46">
        <v>1123123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1123123</v>
      </c>
      <c r="O34" s="47">
        <f t="shared" si="1"/>
        <v>109.66927057904502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4126467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4126467</v>
      </c>
      <c r="O35" s="47">
        <f t="shared" si="1"/>
        <v>402.93594375549264</v>
      </c>
      <c r="P35" s="9"/>
    </row>
    <row r="36" spans="1:16">
      <c r="A36" s="12"/>
      <c r="B36" s="25">
        <v>347.2</v>
      </c>
      <c r="C36" s="20" t="s">
        <v>46</v>
      </c>
      <c r="D36" s="46">
        <v>56266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56266</v>
      </c>
      <c r="O36" s="47">
        <f t="shared" si="1"/>
        <v>5.4941900205058101</v>
      </c>
      <c r="P36" s="9"/>
    </row>
    <row r="37" spans="1:16">
      <c r="A37" s="12"/>
      <c r="B37" s="25">
        <v>347.4</v>
      </c>
      <c r="C37" s="20" t="s">
        <v>47</v>
      </c>
      <c r="D37" s="46">
        <v>11397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11397</v>
      </c>
      <c r="O37" s="47">
        <f t="shared" ref="O37:O54" si="9">(N37/O$56)</f>
        <v>1.1128796016014062</v>
      </c>
      <c r="P37" s="9"/>
    </row>
    <row r="38" spans="1:16">
      <c r="A38" s="12"/>
      <c r="B38" s="25">
        <v>347.5</v>
      </c>
      <c r="C38" s="20" t="s">
        <v>48</v>
      </c>
      <c r="D38" s="46">
        <v>19132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19132</v>
      </c>
      <c r="O38" s="47">
        <f t="shared" si="9"/>
        <v>1.8681769358461089</v>
      </c>
      <c r="P38" s="9"/>
    </row>
    <row r="39" spans="1:16">
      <c r="A39" s="12"/>
      <c r="B39" s="25">
        <v>349</v>
      </c>
      <c r="C39" s="20" t="s">
        <v>107</v>
      </c>
      <c r="D39" s="46">
        <v>441</v>
      </c>
      <c r="E39" s="46">
        <v>0</v>
      </c>
      <c r="F39" s="46">
        <v>0</v>
      </c>
      <c r="G39" s="46">
        <v>0</v>
      </c>
      <c r="H39" s="46">
        <v>0</v>
      </c>
      <c r="I39" s="46">
        <v>852611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853052</v>
      </c>
      <c r="O39" s="47">
        <f t="shared" si="9"/>
        <v>83.297724831559421</v>
      </c>
      <c r="P39" s="9"/>
    </row>
    <row r="40" spans="1:16" ht="15.75">
      <c r="A40" s="29" t="s">
        <v>38</v>
      </c>
      <c r="B40" s="30"/>
      <c r="C40" s="31"/>
      <c r="D40" s="32">
        <f t="shared" ref="D40:M40" si="10">SUM(D41:D44)</f>
        <v>216397</v>
      </c>
      <c r="E40" s="32">
        <f t="shared" si="10"/>
        <v>2326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4" si="11">SUM(D40:M40)</f>
        <v>218723</v>
      </c>
      <c r="O40" s="45">
        <f t="shared" si="9"/>
        <v>21.357582267356705</v>
      </c>
      <c r="P40" s="10"/>
    </row>
    <row r="41" spans="1:16">
      <c r="A41" s="13"/>
      <c r="B41" s="39">
        <v>351.1</v>
      </c>
      <c r="C41" s="21" t="s">
        <v>108</v>
      </c>
      <c r="D41" s="46">
        <v>7809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7809</v>
      </c>
      <c r="O41" s="47">
        <f t="shared" si="9"/>
        <v>0.76252319109461963</v>
      </c>
      <c r="P41" s="9"/>
    </row>
    <row r="42" spans="1:16">
      <c r="A42" s="13"/>
      <c r="B42" s="39">
        <v>351.3</v>
      </c>
      <c r="C42" s="21" t="s">
        <v>68</v>
      </c>
      <c r="D42" s="46">
        <v>0</v>
      </c>
      <c r="E42" s="46">
        <v>856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856</v>
      </c>
      <c r="O42" s="47">
        <f t="shared" si="9"/>
        <v>8.3585587344985834E-2</v>
      </c>
      <c r="P42" s="9"/>
    </row>
    <row r="43" spans="1:16">
      <c r="A43" s="13"/>
      <c r="B43" s="39">
        <v>351.5</v>
      </c>
      <c r="C43" s="21" t="s">
        <v>51</v>
      </c>
      <c r="D43" s="46">
        <v>0</v>
      </c>
      <c r="E43" s="46">
        <v>1470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1470</v>
      </c>
      <c r="O43" s="47">
        <f t="shared" si="9"/>
        <v>0.14354066985645933</v>
      </c>
      <c r="P43" s="9"/>
    </row>
    <row r="44" spans="1:16">
      <c r="A44" s="13"/>
      <c r="B44" s="39">
        <v>354</v>
      </c>
      <c r="C44" s="21" t="s">
        <v>52</v>
      </c>
      <c r="D44" s="46">
        <v>208588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208588</v>
      </c>
      <c r="O44" s="47">
        <f t="shared" si="9"/>
        <v>20.367932819060638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SUM(D46:D50)</f>
        <v>570564</v>
      </c>
      <c r="E45" s="32">
        <f t="shared" si="12"/>
        <v>9695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40741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621000</v>
      </c>
      <c r="O45" s="45">
        <f t="shared" si="9"/>
        <v>60.638609510789962</v>
      </c>
      <c r="P45" s="10"/>
    </row>
    <row r="46" spans="1:16">
      <c r="A46" s="12"/>
      <c r="B46" s="25">
        <v>361.1</v>
      </c>
      <c r="C46" s="20" t="s">
        <v>54</v>
      </c>
      <c r="D46" s="46">
        <v>261849</v>
      </c>
      <c r="E46" s="46">
        <v>9695</v>
      </c>
      <c r="F46" s="46">
        <v>0</v>
      </c>
      <c r="G46" s="46">
        <v>0</v>
      </c>
      <c r="H46" s="46">
        <v>0</v>
      </c>
      <c r="I46" s="46">
        <v>17255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288799</v>
      </c>
      <c r="O46" s="47">
        <f t="shared" si="9"/>
        <v>28.200273410799728</v>
      </c>
      <c r="P46" s="9"/>
    </row>
    <row r="47" spans="1:16">
      <c r="A47" s="12"/>
      <c r="B47" s="25">
        <v>362</v>
      </c>
      <c r="C47" s="20" t="s">
        <v>86</v>
      </c>
      <c r="D47" s="46">
        <v>74790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74790</v>
      </c>
      <c r="O47" s="47">
        <f t="shared" si="9"/>
        <v>7.3029977541255739</v>
      </c>
      <c r="P47" s="9"/>
    </row>
    <row r="48" spans="1:16">
      <c r="A48" s="12"/>
      <c r="B48" s="25">
        <v>364</v>
      </c>
      <c r="C48" s="20" t="s">
        <v>87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-596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-596</v>
      </c>
      <c r="O48" s="47">
        <f t="shared" si="9"/>
        <v>-5.819744165608827E-2</v>
      </c>
      <c r="P48" s="9"/>
    </row>
    <row r="49" spans="1:119">
      <c r="A49" s="12"/>
      <c r="B49" s="25">
        <v>366</v>
      </c>
      <c r="C49" s="20" t="s">
        <v>56</v>
      </c>
      <c r="D49" s="46">
        <v>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</v>
      </c>
      <c r="O49" s="47">
        <f t="shared" si="9"/>
        <v>3.8082218533346352E-3</v>
      </c>
      <c r="P49" s="9"/>
    </row>
    <row r="50" spans="1:119">
      <c r="A50" s="12"/>
      <c r="B50" s="25">
        <v>369.9</v>
      </c>
      <c r="C50" s="20" t="s">
        <v>57</v>
      </c>
      <c r="D50" s="46">
        <v>233886</v>
      </c>
      <c r="E50" s="46">
        <v>0</v>
      </c>
      <c r="F50" s="46">
        <v>0</v>
      </c>
      <c r="G50" s="46">
        <v>0</v>
      </c>
      <c r="H50" s="46">
        <v>0</v>
      </c>
      <c r="I50" s="46">
        <v>24082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257968</v>
      </c>
      <c r="O50" s="47">
        <f t="shared" si="9"/>
        <v>25.189727565667415</v>
      </c>
      <c r="P50" s="9"/>
    </row>
    <row r="51" spans="1:119" ht="15.75">
      <c r="A51" s="29" t="s">
        <v>39</v>
      </c>
      <c r="B51" s="30"/>
      <c r="C51" s="31"/>
      <c r="D51" s="32">
        <f t="shared" ref="D51:M51" si="13">SUM(D52:D53)</f>
        <v>1399115</v>
      </c>
      <c r="E51" s="32">
        <f t="shared" si="13"/>
        <v>85072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1484187</v>
      </c>
      <c r="O51" s="45">
        <f t="shared" si="9"/>
        <v>144.92598379064543</v>
      </c>
      <c r="P51" s="9"/>
    </row>
    <row r="52" spans="1:119">
      <c r="A52" s="12"/>
      <c r="B52" s="25">
        <v>381</v>
      </c>
      <c r="C52" s="20" t="s">
        <v>58</v>
      </c>
      <c r="D52" s="46">
        <v>688019</v>
      </c>
      <c r="E52" s="46">
        <v>85072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773091</v>
      </c>
      <c r="O52" s="47">
        <f t="shared" si="9"/>
        <v>75.489795918367349</v>
      </c>
      <c r="P52" s="9"/>
    </row>
    <row r="53" spans="1:119" ht="15.75" thickBot="1">
      <c r="A53" s="12"/>
      <c r="B53" s="25">
        <v>382</v>
      </c>
      <c r="C53" s="20" t="s">
        <v>69</v>
      </c>
      <c r="D53" s="46">
        <v>711096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711096</v>
      </c>
      <c r="O53" s="47">
        <f t="shared" si="9"/>
        <v>69.436187872278097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SUM(D5,D13,D23,D31,D40,D45,D51)</f>
        <v>12470035</v>
      </c>
      <c r="E54" s="15">
        <f t="shared" si="14"/>
        <v>1104399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5019819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18594253</v>
      </c>
      <c r="O54" s="38">
        <f t="shared" si="9"/>
        <v>1815.667708231618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125</v>
      </c>
      <c r="M56" s="48"/>
      <c r="N56" s="48"/>
      <c r="O56" s="43">
        <v>10241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6406655</v>
      </c>
      <c r="E5" s="27">
        <f t="shared" si="0"/>
        <v>725677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7132332</v>
      </c>
      <c r="O5" s="33">
        <f t="shared" ref="O5:O52" si="1">(N5/O$54)</f>
        <v>697.40217072455266</v>
      </c>
      <c r="P5" s="6"/>
    </row>
    <row r="6" spans="1:133">
      <c r="A6" s="12"/>
      <c r="B6" s="25">
        <v>311</v>
      </c>
      <c r="C6" s="20" t="s">
        <v>2</v>
      </c>
      <c r="D6" s="46">
        <v>4364351</v>
      </c>
      <c r="E6" s="46">
        <v>725677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5090028</v>
      </c>
      <c r="O6" s="47">
        <f t="shared" si="1"/>
        <v>497.70489879730127</v>
      </c>
      <c r="P6" s="9"/>
    </row>
    <row r="7" spans="1:133">
      <c r="A7" s="12"/>
      <c r="B7" s="25">
        <v>312.10000000000002</v>
      </c>
      <c r="C7" s="20" t="s">
        <v>10</v>
      </c>
      <c r="D7" s="46">
        <v>320181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320181</v>
      </c>
      <c r="O7" s="47">
        <f t="shared" si="1"/>
        <v>31.307421531240834</v>
      </c>
      <c r="P7" s="9"/>
    </row>
    <row r="8" spans="1:133">
      <c r="A8" s="12"/>
      <c r="B8" s="25">
        <v>314.10000000000002</v>
      </c>
      <c r="C8" s="20" t="s">
        <v>11</v>
      </c>
      <c r="D8" s="46">
        <v>920003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920003</v>
      </c>
      <c r="O8" s="47">
        <f t="shared" si="1"/>
        <v>89.958247775496233</v>
      </c>
      <c r="P8" s="9"/>
    </row>
    <row r="9" spans="1:133">
      <c r="A9" s="12"/>
      <c r="B9" s="25">
        <v>314.3</v>
      </c>
      <c r="C9" s="20" t="s">
        <v>79</v>
      </c>
      <c r="D9" s="46">
        <v>252139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252139</v>
      </c>
      <c r="O9" s="47">
        <f t="shared" si="1"/>
        <v>24.654248557739319</v>
      </c>
      <c r="P9" s="9"/>
    </row>
    <row r="10" spans="1:133">
      <c r="A10" s="12"/>
      <c r="B10" s="25">
        <v>314.39999999999998</v>
      </c>
      <c r="C10" s="20" t="s">
        <v>101</v>
      </c>
      <c r="D10" s="46">
        <v>36876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36876</v>
      </c>
      <c r="O10" s="47">
        <f t="shared" si="1"/>
        <v>3.6057494866529773</v>
      </c>
      <c r="P10" s="9"/>
    </row>
    <row r="11" spans="1:133">
      <c r="A11" s="12"/>
      <c r="B11" s="25">
        <v>315</v>
      </c>
      <c r="C11" s="20" t="s">
        <v>80</v>
      </c>
      <c r="D11" s="46">
        <v>442596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442596</v>
      </c>
      <c r="O11" s="47">
        <f t="shared" si="1"/>
        <v>43.277207392197127</v>
      </c>
      <c r="P11" s="9"/>
    </row>
    <row r="12" spans="1:133">
      <c r="A12" s="12"/>
      <c r="B12" s="25">
        <v>316</v>
      </c>
      <c r="C12" s="20" t="s">
        <v>81</v>
      </c>
      <c r="D12" s="46">
        <v>70509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70509</v>
      </c>
      <c r="O12" s="47">
        <f t="shared" si="1"/>
        <v>6.8943971839249043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SUM(D14:D21)</f>
        <v>1106916</v>
      </c>
      <c r="E13" s="32">
        <f t="shared" si="3"/>
        <v>320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1107236</v>
      </c>
      <c r="O13" s="45">
        <f t="shared" si="1"/>
        <v>108.26596264789283</v>
      </c>
      <c r="P13" s="10"/>
    </row>
    <row r="14" spans="1:133">
      <c r="A14" s="12"/>
      <c r="B14" s="25">
        <v>322</v>
      </c>
      <c r="C14" s="20" t="s">
        <v>0</v>
      </c>
      <c r="D14" s="46">
        <v>291123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291123</v>
      </c>
      <c r="O14" s="47">
        <f t="shared" si="1"/>
        <v>28.466119096509239</v>
      </c>
      <c r="P14" s="9"/>
    </row>
    <row r="15" spans="1:133">
      <c r="A15" s="12"/>
      <c r="B15" s="25">
        <v>323.10000000000002</v>
      </c>
      <c r="C15" s="20" t="s">
        <v>16</v>
      </c>
      <c r="D15" s="46">
        <v>648002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648002</v>
      </c>
      <c r="O15" s="47">
        <f t="shared" si="1"/>
        <v>63.361885205827711</v>
      </c>
      <c r="P15" s="9"/>
    </row>
    <row r="16" spans="1:133">
      <c r="A16" s="12"/>
      <c r="B16" s="25">
        <v>323.39999999999998</v>
      </c>
      <c r="C16" s="20" t="s">
        <v>17</v>
      </c>
      <c r="D16" s="46">
        <v>25781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25781</v>
      </c>
      <c r="O16" s="47">
        <f t="shared" si="1"/>
        <v>2.5208761122518824</v>
      </c>
      <c r="P16" s="9"/>
    </row>
    <row r="17" spans="1:16">
      <c r="A17" s="12"/>
      <c r="B17" s="25">
        <v>323.7</v>
      </c>
      <c r="C17" s="20" t="s">
        <v>18</v>
      </c>
      <c r="D17" s="46">
        <v>102623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102623</v>
      </c>
      <c r="O17" s="47">
        <f t="shared" si="1"/>
        <v>10.034516475994915</v>
      </c>
      <c r="P17" s="9"/>
    </row>
    <row r="18" spans="1:16">
      <c r="A18" s="12"/>
      <c r="B18" s="25">
        <v>324.12</v>
      </c>
      <c r="C18" s="20" t="s">
        <v>102</v>
      </c>
      <c r="D18" s="46">
        <v>811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</v>
      </c>
      <c r="O18" s="47">
        <f t="shared" si="1"/>
        <v>7.9299892441576217E-2</v>
      </c>
      <c r="P18" s="9"/>
    </row>
    <row r="19" spans="1:16">
      <c r="A19" s="12"/>
      <c r="B19" s="25">
        <v>324.62</v>
      </c>
      <c r="C19" s="20" t="s">
        <v>104</v>
      </c>
      <c r="D19" s="46">
        <v>606</v>
      </c>
      <c r="E19" s="46">
        <v>320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926</v>
      </c>
      <c r="O19" s="47">
        <f t="shared" si="1"/>
        <v>9.0544636745868781E-2</v>
      </c>
      <c r="P19" s="9"/>
    </row>
    <row r="20" spans="1:16">
      <c r="A20" s="12"/>
      <c r="B20" s="25">
        <v>324.72000000000003</v>
      </c>
      <c r="C20" s="20" t="s">
        <v>105</v>
      </c>
      <c r="D20" s="46">
        <v>423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</v>
      </c>
      <c r="O20" s="47">
        <f t="shared" si="1"/>
        <v>4.1361102962745672E-2</v>
      </c>
      <c r="P20" s="9"/>
    </row>
    <row r="21" spans="1:16">
      <c r="A21" s="12"/>
      <c r="B21" s="25">
        <v>329</v>
      </c>
      <c r="C21" s="20" t="s">
        <v>23</v>
      </c>
      <c r="D21" s="46">
        <v>37547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5">SUM(D21:M21)</f>
        <v>37547</v>
      </c>
      <c r="O21" s="47">
        <f t="shared" si="1"/>
        <v>3.671360125158893</v>
      </c>
      <c r="P21" s="9"/>
    </row>
    <row r="22" spans="1:16" ht="15.75">
      <c r="A22" s="29" t="s">
        <v>25</v>
      </c>
      <c r="B22" s="30"/>
      <c r="C22" s="31"/>
      <c r="D22" s="32">
        <f t="shared" ref="D22:M22" si="6">SUM(D23:D30)</f>
        <v>1210356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1210356</v>
      </c>
      <c r="O22" s="45">
        <f t="shared" si="1"/>
        <v>118.34907597535934</v>
      </c>
      <c r="P22" s="10"/>
    </row>
    <row r="23" spans="1:16">
      <c r="A23" s="12"/>
      <c r="B23" s="25">
        <v>331.2</v>
      </c>
      <c r="C23" s="20" t="s">
        <v>24</v>
      </c>
      <c r="D23" s="46">
        <v>70043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70043</v>
      </c>
      <c r="O23" s="47">
        <f t="shared" si="1"/>
        <v>6.8488315243962061</v>
      </c>
      <c r="P23" s="9"/>
    </row>
    <row r="24" spans="1:16">
      <c r="A24" s="12"/>
      <c r="B24" s="25">
        <v>334.7</v>
      </c>
      <c r="C24" s="20" t="s">
        <v>27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50000</v>
      </c>
      <c r="O24" s="47">
        <f t="shared" si="1"/>
        <v>4.8890192627358955</v>
      </c>
      <c r="P24" s="9"/>
    </row>
    <row r="25" spans="1:16">
      <c r="A25" s="12"/>
      <c r="B25" s="25">
        <v>335.12</v>
      </c>
      <c r="C25" s="20" t="s">
        <v>82</v>
      </c>
      <c r="D25" s="46">
        <v>300166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300166</v>
      </c>
      <c r="O25" s="47">
        <f t="shared" si="1"/>
        <v>29.350347120367655</v>
      </c>
      <c r="P25" s="9"/>
    </row>
    <row r="26" spans="1:16">
      <c r="A26" s="12"/>
      <c r="B26" s="25">
        <v>335.14</v>
      </c>
      <c r="C26" s="20" t="s">
        <v>83</v>
      </c>
      <c r="D26" s="46">
        <v>5603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5603</v>
      </c>
      <c r="O26" s="47">
        <f t="shared" si="1"/>
        <v>0.54786349858218442</v>
      </c>
      <c r="P26" s="9"/>
    </row>
    <row r="27" spans="1:16">
      <c r="A27" s="12"/>
      <c r="B27" s="25">
        <v>335.15</v>
      </c>
      <c r="C27" s="20" t="s">
        <v>84</v>
      </c>
      <c r="D27" s="46">
        <v>16322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16322</v>
      </c>
      <c r="O27" s="47">
        <f t="shared" si="1"/>
        <v>1.5959714481275056</v>
      </c>
      <c r="P27" s="9"/>
    </row>
    <row r="28" spans="1:16">
      <c r="A28" s="12"/>
      <c r="B28" s="25">
        <v>335.18</v>
      </c>
      <c r="C28" s="20" t="s">
        <v>85</v>
      </c>
      <c r="D28" s="46">
        <v>634781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634781</v>
      </c>
      <c r="O28" s="47">
        <f t="shared" si="1"/>
        <v>62.069130732375086</v>
      </c>
      <c r="P28" s="9"/>
    </row>
    <row r="29" spans="1:16">
      <c r="A29" s="12"/>
      <c r="B29" s="25">
        <v>337.9</v>
      </c>
      <c r="C29" s="20" t="s">
        <v>119</v>
      </c>
      <c r="D29" s="46">
        <v>5441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5441</v>
      </c>
      <c r="O29" s="47">
        <f t="shared" si="1"/>
        <v>0.53202307617092015</v>
      </c>
      <c r="P29" s="9"/>
    </row>
    <row r="30" spans="1:16">
      <c r="A30" s="12"/>
      <c r="B30" s="25">
        <v>338</v>
      </c>
      <c r="C30" s="20" t="s">
        <v>32</v>
      </c>
      <c r="D30" s="46">
        <v>128000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128000</v>
      </c>
      <c r="O30" s="47">
        <f t="shared" si="1"/>
        <v>12.515889312603891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SUM(D32:D39)</f>
        <v>1215196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4761450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5976646</v>
      </c>
      <c r="O31" s="45">
        <f t="shared" si="1"/>
        <v>584.39874841106871</v>
      </c>
      <c r="P31" s="10"/>
    </row>
    <row r="32" spans="1:16">
      <c r="A32" s="12"/>
      <c r="B32" s="25">
        <v>341.3</v>
      </c>
      <c r="C32" s="20" t="s">
        <v>106</v>
      </c>
      <c r="D32" s="46">
        <v>1138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8">SUM(D32:M32)</f>
        <v>1138</v>
      </c>
      <c r="O32" s="47">
        <f t="shared" si="1"/>
        <v>0.11127407841986897</v>
      </c>
      <c r="P32" s="9"/>
    </row>
    <row r="33" spans="1:16">
      <c r="A33" s="12"/>
      <c r="B33" s="25">
        <v>342.1</v>
      </c>
      <c r="C33" s="20" t="s">
        <v>41</v>
      </c>
      <c r="D33" s="46">
        <v>50807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50807</v>
      </c>
      <c r="O33" s="47">
        <f t="shared" si="1"/>
        <v>4.9679280336364524</v>
      </c>
      <c r="P33" s="9"/>
    </row>
    <row r="34" spans="1:16">
      <c r="A34" s="12"/>
      <c r="B34" s="25">
        <v>343.4</v>
      </c>
      <c r="C34" s="20" t="s">
        <v>43</v>
      </c>
      <c r="D34" s="46">
        <v>1087639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1087639</v>
      </c>
      <c r="O34" s="47">
        <f t="shared" si="1"/>
        <v>106.34976043805612</v>
      </c>
      <c r="P34" s="9"/>
    </row>
    <row r="35" spans="1:16">
      <c r="A35" s="12"/>
      <c r="B35" s="25">
        <v>343.5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4014216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4014216</v>
      </c>
      <c r="O35" s="47">
        <f t="shared" si="1"/>
        <v>392.51158697565268</v>
      </c>
      <c r="P35" s="9"/>
    </row>
    <row r="36" spans="1:16">
      <c r="A36" s="12"/>
      <c r="B36" s="25">
        <v>347.2</v>
      </c>
      <c r="C36" s="20" t="s">
        <v>46</v>
      </c>
      <c r="D36" s="46">
        <v>44993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44993</v>
      </c>
      <c r="O36" s="47">
        <f t="shared" si="1"/>
        <v>4.3994328737655231</v>
      </c>
      <c r="P36" s="9"/>
    </row>
    <row r="37" spans="1:16">
      <c r="A37" s="12"/>
      <c r="B37" s="25">
        <v>347.4</v>
      </c>
      <c r="C37" s="20" t="s">
        <v>47</v>
      </c>
      <c r="D37" s="46">
        <v>13421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13421</v>
      </c>
      <c r="O37" s="47">
        <f t="shared" si="1"/>
        <v>1.312310550503569</v>
      </c>
      <c r="P37" s="9"/>
    </row>
    <row r="38" spans="1:16">
      <c r="A38" s="12"/>
      <c r="B38" s="25">
        <v>347.5</v>
      </c>
      <c r="C38" s="20" t="s">
        <v>48</v>
      </c>
      <c r="D38" s="46">
        <v>16949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16949</v>
      </c>
      <c r="O38" s="47">
        <f t="shared" si="1"/>
        <v>1.6572797496822138</v>
      </c>
      <c r="P38" s="9"/>
    </row>
    <row r="39" spans="1:16">
      <c r="A39" s="12"/>
      <c r="B39" s="25">
        <v>349</v>
      </c>
      <c r="C39" s="20" t="s">
        <v>107</v>
      </c>
      <c r="D39" s="46">
        <v>249</v>
      </c>
      <c r="E39" s="46">
        <v>0</v>
      </c>
      <c r="F39" s="46">
        <v>0</v>
      </c>
      <c r="G39" s="46">
        <v>0</v>
      </c>
      <c r="H39" s="46">
        <v>0</v>
      </c>
      <c r="I39" s="46">
        <v>747234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747483</v>
      </c>
      <c r="O39" s="47">
        <f t="shared" si="1"/>
        <v>73.089175711352297</v>
      </c>
      <c r="P39" s="9"/>
    </row>
    <row r="40" spans="1:16" ht="15.75">
      <c r="A40" s="29" t="s">
        <v>38</v>
      </c>
      <c r="B40" s="30"/>
      <c r="C40" s="31"/>
      <c r="D40" s="32">
        <f t="shared" ref="D40:M40" si="9">SUM(D41:D43)</f>
        <v>4986</v>
      </c>
      <c r="E40" s="32">
        <f t="shared" si="9"/>
        <v>2005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6991</v>
      </c>
      <c r="O40" s="45">
        <f t="shared" si="1"/>
        <v>0.68358267331573286</v>
      </c>
      <c r="P40" s="10"/>
    </row>
    <row r="41" spans="1:16">
      <c r="A41" s="13"/>
      <c r="B41" s="39">
        <v>351.1</v>
      </c>
      <c r="C41" s="21" t="s">
        <v>108</v>
      </c>
      <c r="D41" s="46">
        <v>4986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4986</v>
      </c>
      <c r="O41" s="47">
        <f t="shared" si="1"/>
        <v>0.48753300088002349</v>
      </c>
      <c r="P41" s="9"/>
    </row>
    <row r="42" spans="1:16">
      <c r="A42" s="13"/>
      <c r="B42" s="39">
        <v>351.3</v>
      </c>
      <c r="C42" s="21" t="s">
        <v>68</v>
      </c>
      <c r="D42" s="46">
        <v>0</v>
      </c>
      <c r="E42" s="46">
        <v>995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995</v>
      </c>
      <c r="O42" s="47">
        <f t="shared" si="1"/>
        <v>9.7291483328444311E-2</v>
      </c>
      <c r="P42" s="9"/>
    </row>
    <row r="43" spans="1:16">
      <c r="A43" s="13"/>
      <c r="B43" s="39">
        <v>351.5</v>
      </c>
      <c r="C43" s="21" t="s">
        <v>51</v>
      </c>
      <c r="D43" s="46">
        <v>0</v>
      </c>
      <c r="E43" s="46">
        <v>1010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1010</v>
      </c>
      <c r="O43" s="47">
        <f t="shared" si="1"/>
        <v>9.8758189107265082E-2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SUM(D45:D48)</f>
        <v>378347</v>
      </c>
      <c r="E44" s="32">
        <f t="shared" si="11"/>
        <v>6004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51779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436130</v>
      </c>
      <c r="O44" s="45">
        <f t="shared" si="1"/>
        <v>42.644959421140122</v>
      </c>
      <c r="P44" s="10"/>
    </row>
    <row r="45" spans="1:16">
      <c r="A45" s="12"/>
      <c r="B45" s="25">
        <v>361.1</v>
      </c>
      <c r="C45" s="20" t="s">
        <v>54</v>
      </c>
      <c r="D45" s="46">
        <v>158410</v>
      </c>
      <c r="E45" s="46">
        <v>5960</v>
      </c>
      <c r="F45" s="46">
        <v>0</v>
      </c>
      <c r="G45" s="46">
        <v>0</v>
      </c>
      <c r="H45" s="46">
        <v>0</v>
      </c>
      <c r="I45" s="46">
        <v>17079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181449</v>
      </c>
      <c r="O45" s="47">
        <f t="shared" si="1"/>
        <v>17.742153124083309</v>
      </c>
      <c r="P45" s="9"/>
    </row>
    <row r="46" spans="1:16">
      <c r="A46" s="12"/>
      <c r="B46" s="25">
        <v>362</v>
      </c>
      <c r="C46" s="20" t="s">
        <v>86</v>
      </c>
      <c r="D46" s="46">
        <v>72433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72433</v>
      </c>
      <c r="O46" s="47">
        <f t="shared" si="1"/>
        <v>7.0825266451549815</v>
      </c>
      <c r="P46" s="9"/>
    </row>
    <row r="47" spans="1:16">
      <c r="A47" s="12"/>
      <c r="B47" s="25">
        <v>364</v>
      </c>
      <c r="C47" s="20" t="s">
        <v>87</v>
      </c>
      <c r="D47" s="46">
        <v>1271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1271</v>
      </c>
      <c r="O47" s="47">
        <f t="shared" si="1"/>
        <v>0.12427886965874646</v>
      </c>
      <c r="P47" s="9"/>
    </row>
    <row r="48" spans="1:16">
      <c r="A48" s="12"/>
      <c r="B48" s="25">
        <v>369.9</v>
      </c>
      <c r="C48" s="20" t="s">
        <v>57</v>
      </c>
      <c r="D48" s="46">
        <v>146233</v>
      </c>
      <c r="E48" s="46">
        <v>44</v>
      </c>
      <c r="F48" s="46">
        <v>0</v>
      </c>
      <c r="G48" s="46">
        <v>0</v>
      </c>
      <c r="H48" s="46">
        <v>0</v>
      </c>
      <c r="I48" s="46">
        <v>34700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180977</v>
      </c>
      <c r="O48" s="47">
        <f t="shared" si="1"/>
        <v>17.696000782243082</v>
      </c>
      <c r="P48" s="9"/>
    </row>
    <row r="49" spans="1:119" ht="15.75">
      <c r="A49" s="29" t="s">
        <v>39</v>
      </c>
      <c r="B49" s="30"/>
      <c r="C49" s="31"/>
      <c r="D49" s="32">
        <f t="shared" ref="D49:M49" si="12">SUM(D50:D51)</f>
        <v>1393008</v>
      </c>
      <c r="E49" s="32">
        <f t="shared" si="12"/>
        <v>472224</v>
      </c>
      <c r="F49" s="32">
        <f t="shared" si="12"/>
        <v>0</v>
      </c>
      <c r="G49" s="32">
        <f t="shared" si="12"/>
        <v>651590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2516822</v>
      </c>
      <c r="O49" s="45">
        <f t="shared" si="1"/>
        <v>246.09582477754964</v>
      </c>
      <c r="P49" s="9"/>
    </row>
    <row r="50" spans="1:119">
      <c r="A50" s="12"/>
      <c r="B50" s="25">
        <v>381</v>
      </c>
      <c r="C50" s="20" t="s">
        <v>58</v>
      </c>
      <c r="D50" s="46">
        <v>692083</v>
      </c>
      <c r="E50" s="46">
        <v>472224</v>
      </c>
      <c r="F50" s="46">
        <v>0</v>
      </c>
      <c r="G50" s="46">
        <v>651590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1815897</v>
      </c>
      <c r="O50" s="47">
        <f t="shared" si="1"/>
        <v>177.55910824288648</v>
      </c>
      <c r="P50" s="9"/>
    </row>
    <row r="51" spans="1:119" ht="15.75" thickBot="1">
      <c r="A51" s="12"/>
      <c r="B51" s="25">
        <v>382</v>
      </c>
      <c r="C51" s="20" t="s">
        <v>69</v>
      </c>
      <c r="D51" s="46">
        <v>700925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700925</v>
      </c>
      <c r="O51" s="47">
        <f t="shared" si="1"/>
        <v>68.536716534663142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3">SUM(D5,D13,D22,D31,D40,D44,D49)</f>
        <v>11715464</v>
      </c>
      <c r="E52" s="15">
        <f t="shared" si="13"/>
        <v>1206230</v>
      </c>
      <c r="F52" s="15">
        <f t="shared" si="13"/>
        <v>0</v>
      </c>
      <c r="G52" s="15">
        <f t="shared" si="13"/>
        <v>651590</v>
      </c>
      <c r="H52" s="15">
        <f t="shared" si="13"/>
        <v>0</v>
      </c>
      <c r="I52" s="15">
        <f t="shared" si="13"/>
        <v>4813229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18386513</v>
      </c>
      <c r="O52" s="38">
        <f t="shared" si="1"/>
        <v>1797.840324630879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122</v>
      </c>
      <c r="M54" s="48"/>
      <c r="N54" s="48"/>
      <c r="O54" s="43">
        <v>10227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5506150</v>
      </c>
      <c r="E5" s="27">
        <f t="shared" si="0"/>
        <v>578906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6085056</v>
      </c>
      <c r="O5" s="33">
        <f t="shared" ref="O5:O36" si="1">(N5/O$61)</f>
        <v>595.81474591207279</v>
      </c>
      <c r="P5" s="6"/>
    </row>
    <row r="6" spans="1:133">
      <c r="A6" s="12"/>
      <c r="B6" s="25">
        <v>311</v>
      </c>
      <c r="C6" s="20" t="s">
        <v>2</v>
      </c>
      <c r="D6" s="46">
        <v>3482123</v>
      </c>
      <c r="E6" s="46">
        <v>578906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4061029</v>
      </c>
      <c r="O6" s="47">
        <f t="shared" si="1"/>
        <v>397.63331048663468</v>
      </c>
      <c r="P6" s="9"/>
    </row>
    <row r="7" spans="1:133">
      <c r="A7" s="12"/>
      <c r="B7" s="25">
        <v>312.10000000000002</v>
      </c>
      <c r="C7" s="20" t="s">
        <v>10</v>
      </c>
      <c r="D7" s="46">
        <v>332189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332189</v>
      </c>
      <c r="O7" s="47">
        <f t="shared" si="1"/>
        <v>32.52609419367473</v>
      </c>
      <c r="P7" s="9"/>
    </row>
    <row r="8" spans="1:133">
      <c r="A8" s="12"/>
      <c r="B8" s="25">
        <v>314.10000000000002</v>
      </c>
      <c r="C8" s="20" t="s">
        <v>11</v>
      </c>
      <c r="D8" s="46">
        <v>894317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894317</v>
      </c>
      <c r="O8" s="47">
        <f t="shared" si="1"/>
        <v>87.566532850288851</v>
      </c>
      <c r="P8" s="9"/>
    </row>
    <row r="9" spans="1:133">
      <c r="A9" s="12"/>
      <c r="B9" s="25">
        <v>314.3</v>
      </c>
      <c r="C9" s="20" t="s">
        <v>79</v>
      </c>
      <c r="D9" s="46">
        <v>261099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261099</v>
      </c>
      <c r="O9" s="47">
        <f t="shared" si="1"/>
        <v>25.565357877215312</v>
      </c>
      <c r="P9" s="9"/>
    </row>
    <row r="10" spans="1:133">
      <c r="A10" s="12"/>
      <c r="B10" s="25">
        <v>314.39999999999998</v>
      </c>
      <c r="C10" s="20" t="s">
        <v>101</v>
      </c>
      <c r="D10" s="46">
        <v>38377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38377</v>
      </c>
      <c r="O10" s="47">
        <f t="shared" si="1"/>
        <v>3.7576618035836677</v>
      </c>
      <c r="P10" s="9"/>
    </row>
    <row r="11" spans="1:133">
      <c r="A11" s="12"/>
      <c r="B11" s="25">
        <v>315</v>
      </c>
      <c r="C11" s="20" t="s">
        <v>80</v>
      </c>
      <c r="D11" s="46">
        <v>416929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416929</v>
      </c>
      <c r="O11" s="47">
        <f t="shared" si="1"/>
        <v>40.823362381278763</v>
      </c>
      <c r="P11" s="9"/>
    </row>
    <row r="12" spans="1:133">
      <c r="A12" s="12"/>
      <c r="B12" s="25">
        <v>316</v>
      </c>
      <c r="C12" s="20" t="s">
        <v>81</v>
      </c>
      <c r="D12" s="46">
        <v>81116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81116</v>
      </c>
      <c r="O12" s="47">
        <f t="shared" si="1"/>
        <v>7.942426319396847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SUM(D14:D23)</f>
        <v>1030229</v>
      </c>
      <c r="E13" s="32">
        <f t="shared" si="3"/>
        <v>3441</v>
      </c>
      <c r="F13" s="32">
        <f t="shared" si="3"/>
        <v>0</v>
      </c>
      <c r="G13" s="32">
        <f t="shared" si="3"/>
        <v>453226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1486896</v>
      </c>
      <c r="O13" s="45">
        <f t="shared" si="1"/>
        <v>145.58856359541761</v>
      </c>
      <c r="P13" s="10"/>
    </row>
    <row r="14" spans="1:133">
      <c r="A14" s="12"/>
      <c r="B14" s="25">
        <v>322</v>
      </c>
      <c r="C14" s="20" t="s">
        <v>0</v>
      </c>
      <c r="D14" s="46">
        <v>199502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199502</v>
      </c>
      <c r="O14" s="47">
        <f t="shared" si="1"/>
        <v>19.534123176343876</v>
      </c>
      <c r="P14" s="9"/>
    </row>
    <row r="15" spans="1:133">
      <c r="A15" s="12"/>
      <c r="B15" s="25">
        <v>323.10000000000002</v>
      </c>
      <c r="C15" s="20" t="s">
        <v>16</v>
      </c>
      <c r="D15" s="46">
        <v>632246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632246</v>
      </c>
      <c r="O15" s="47">
        <f t="shared" si="1"/>
        <v>61.906002154117303</v>
      </c>
      <c r="P15" s="9"/>
    </row>
    <row r="16" spans="1:133">
      <c r="A16" s="12"/>
      <c r="B16" s="25">
        <v>323.39999999999998</v>
      </c>
      <c r="C16" s="20" t="s">
        <v>17</v>
      </c>
      <c r="D16" s="46">
        <v>34708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34708</v>
      </c>
      <c r="O16" s="47">
        <f t="shared" si="1"/>
        <v>3.3984137863507295</v>
      </c>
      <c r="P16" s="9"/>
    </row>
    <row r="17" spans="1:16">
      <c r="A17" s="12"/>
      <c r="B17" s="25">
        <v>323.7</v>
      </c>
      <c r="C17" s="20" t="s">
        <v>18</v>
      </c>
      <c r="D17" s="46">
        <v>101520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101520</v>
      </c>
      <c r="O17" s="47">
        <f t="shared" si="1"/>
        <v>9.9402722020953682</v>
      </c>
      <c r="P17" s="9"/>
    </row>
    <row r="18" spans="1:16">
      <c r="A18" s="12"/>
      <c r="B18" s="25">
        <v>323.89999999999998</v>
      </c>
      <c r="C18" s="20" t="s">
        <v>118</v>
      </c>
      <c r="D18" s="46">
        <v>1500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1500</v>
      </c>
      <c r="O18" s="47">
        <f t="shared" si="1"/>
        <v>0.14687163419171645</v>
      </c>
      <c r="P18" s="9"/>
    </row>
    <row r="19" spans="1:16">
      <c r="A19" s="12"/>
      <c r="B19" s="25">
        <v>324.12</v>
      </c>
      <c r="C19" s="20" t="s">
        <v>102</v>
      </c>
      <c r="D19" s="46">
        <v>10568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10568</v>
      </c>
      <c r="O19" s="47">
        <f t="shared" si="1"/>
        <v>1.0347596200920395</v>
      </c>
      <c r="P19" s="9"/>
    </row>
    <row r="20" spans="1:16">
      <c r="A20" s="12"/>
      <c r="B20" s="25">
        <v>324.32</v>
      </c>
      <c r="C20" s="20" t="s">
        <v>103</v>
      </c>
      <c r="D20" s="46">
        <v>0</v>
      </c>
      <c r="E20" s="46">
        <v>0</v>
      </c>
      <c r="F20" s="46">
        <v>0</v>
      </c>
      <c r="G20" s="46">
        <v>453226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453226</v>
      </c>
      <c r="O20" s="47">
        <f t="shared" si="1"/>
        <v>44.377362185449918</v>
      </c>
      <c r="P20" s="9"/>
    </row>
    <row r="21" spans="1:16">
      <c r="A21" s="12"/>
      <c r="B21" s="25">
        <v>324.62</v>
      </c>
      <c r="C21" s="20" t="s">
        <v>104</v>
      </c>
      <c r="D21" s="46">
        <v>6517</v>
      </c>
      <c r="E21" s="46">
        <v>3441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9958</v>
      </c>
      <c r="O21" s="47">
        <f t="shared" si="1"/>
        <v>0.97503182218740825</v>
      </c>
      <c r="P21" s="9"/>
    </row>
    <row r="22" spans="1:16">
      <c r="A22" s="12"/>
      <c r="B22" s="25">
        <v>324.72000000000003</v>
      </c>
      <c r="C22" s="20" t="s">
        <v>105</v>
      </c>
      <c r="D22" s="46">
        <v>5452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5452</v>
      </c>
      <c r="O22" s="47">
        <f t="shared" si="1"/>
        <v>0.53382943307549202</v>
      </c>
      <c r="P22" s="9"/>
    </row>
    <row r="23" spans="1:16">
      <c r="A23" s="12"/>
      <c r="B23" s="25">
        <v>329</v>
      </c>
      <c r="C23" s="20" t="s">
        <v>23</v>
      </c>
      <c r="D23" s="46">
        <v>38216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38216</v>
      </c>
      <c r="O23" s="47">
        <f t="shared" si="1"/>
        <v>3.741897581513757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SUM(D25:D33)</f>
        <v>1102591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465038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1567629</v>
      </c>
      <c r="O24" s="45">
        <f t="shared" si="1"/>
        <v>153.49348869088416</v>
      </c>
      <c r="P24" s="10"/>
    </row>
    <row r="25" spans="1:16">
      <c r="A25" s="12"/>
      <c r="B25" s="25">
        <v>331.2</v>
      </c>
      <c r="C25" s="20" t="s">
        <v>24</v>
      </c>
      <c r="D25" s="46">
        <v>80044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80044</v>
      </c>
      <c r="O25" s="47">
        <f t="shared" si="1"/>
        <v>7.8374620581611669</v>
      </c>
      <c r="P25" s="9"/>
    </row>
    <row r="26" spans="1:16">
      <c r="A26" s="12"/>
      <c r="B26" s="25">
        <v>334.36</v>
      </c>
      <c r="C26" s="20" t="s">
        <v>114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465038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465038</v>
      </c>
      <c r="O26" s="47">
        <f t="shared" si="1"/>
        <v>45.533927347498285</v>
      </c>
      <c r="P26" s="9"/>
    </row>
    <row r="27" spans="1:16">
      <c r="A27" s="12"/>
      <c r="B27" s="25">
        <v>334.7</v>
      </c>
      <c r="C27" s="20" t="s">
        <v>27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5000</v>
      </c>
      <c r="O27" s="47">
        <f t="shared" si="1"/>
        <v>0.48957211397238815</v>
      </c>
      <c r="P27" s="9"/>
    </row>
    <row r="28" spans="1:16">
      <c r="A28" s="12"/>
      <c r="B28" s="25">
        <v>335.12</v>
      </c>
      <c r="C28" s="20" t="s">
        <v>82</v>
      </c>
      <c r="D28" s="46">
        <v>279198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279198</v>
      </c>
      <c r="O28" s="47">
        <f t="shared" si="1"/>
        <v>27.337511015372563</v>
      </c>
      <c r="P28" s="9"/>
    </row>
    <row r="29" spans="1:16">
      <c r="A29" s="12"/>
      <c r="B29" s="25">
        <v>335.14</v>
      </c>
      <c r="C29" s="20" t="s">
        <v>83</v>
      </c>
      <c r="D29" s="46">
        <v>5234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5234</v>
      </c>
      <c r="O29" s="47">
        <f t="shared" si="1"/>
        <v>0.51248408890629593</v>
      </c>
      <c r="P29" s="9"/>
    </row>
    <row r="30" spans="1:16">
      <c r="A30" s="12"/>
      <c r="B30" s="25">
        <v>335.15</v>
      </c>
      <c r="C30" s="20" t="s">
        <v>84</v>
      </c>
      <c r="D30" s="46">
        <v>11577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11577</v>
      </c>
      <c r="O30" s="47">
        <f t="shared" si="1"/>
        <v>1.1335552726916676</v>
      </c>
      <c r="P30" s="9"/>
    </row>
    <row r="31" spans="1:16">
      <c r="A31" s="12"/>
      <c r="B31" s="25">
        <v>335.18</v>
      </c>
      <c r="C31" s="20" t="s">
        <v>85</v>
      </c>
      <c r="D31" s="46">
        <v>591515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591515</v>
      </c>
      <c r="O31" s="47">
        <f t="shared" si="1"/>
        <v>57.91784979927543</v>
      </c>
      <c r="P31" s="9"/>
    </row>
    <row r="32" spans="1:16">
      <c r="A32" s="12"/>
      <c r="B32" s="25">
        <v>337.9</v>
      </c>
      <c r="C32" s="20" t="s">
        <v>119</v>
      </c>
      <c r="D32" s="46">
        <v>2023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2023</v>
      </c>
      <c r="O32" s="47">
        <f t="shared" si="1"/>
        <v>0.19808087731322824</v>
      </c>
      <c r="P32" s="9"/>
    </row>
    <row r="33" spans="1:16">
      <c r="A33" s="12"/>
      <c r="B33" s="25">
        <v>338</v>
      </c>
      <c r="C33" s="20" t="s">
        <v>32</v>
      </c>
      <c r="D33" s="46">
        <v>128000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128000</v>
      </c>
      <c r="O33" s="47">
        <f t="shared" si="1"/>
        <v>12.533046117693136</v>
      </c>
      <c r="P33" s="9"/>
    </row>
    <row r="34" spans="1:16" ht="15.75">
      <c r="A34" s="29" t="s">
        <v>37</v>
      </c>
      <c r="B34" s="30"/>
      <c r="C34" s="31"/>
      <c r="D34" s="32">
        <f t="shared" ref="D34:M34" si="7">SUM(D35:D43)</f>
        <v>1168671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4601077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5769748</v>
      </c>
      <c r="O34" s="45">
        <f t="shared" si="1"/>
        <v>564.94154508959173</v>
      </c>
      <c r="P34" s="10"/>
    </row>
    <row r="35" spans="1:16">
      <c r="A35" s="12"/>
      <c r="B35" s="25">
        <v>341.3</v>
      </c>
      <c r="C35" s="20" t="s">
        <v>106</v>
      </c>
      <c r="D35" s="46">
        <v>698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8">SUM(D35:M35)</f>
        <v>698</v>
      </c>
      <c r="O35" s="47">
        <f t="shared" si="1"/>
        <v>6.8344267110545379E-2</v>
      </c>
      <c r="P35" s="9"/>
    </row>
    <row r="36" spans="1:16">
      <c r="A36" s="12"/>
      <c r="B36" s="25">
        <v>342.1</v>
      </c>
      <c r="C36" s="20" t="s">
        <v>41</v>
      </c>
      <c r="D36" s="46">
        <v>46991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46991</v>
      </c>
      <c r="O36" s="47">
        <f t="shared" si="1"/>
        <v>4.6010966415352978</v>
      </c>
      <c r="P36" s="9"/>
    </row>
    <row r="37" spans="1:16">
      <c r="A37" s="12"/>
      <c r="B37" s="25">
        <v>343.4</v>
      </c>
      <c r="C37" s="20" t="s">
        <v>43</v>
      </c>
      <c r="D37" s="46">
        <v>1059788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1059788</v>
      </c>
      <c r="O37" s="47">
        <f t="shared" ref="O37:O59" si="9">(N37/O$61)</f>
        <v>103.76853030451386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3964016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3964016</v>
      </c>
      <c r="O38" s="47">
        <f t="shared" si="9"/>
        <v>388.134338588074</v>
      </c>
      <c r="P38" s="9"/>
    </row>
    <row r="39" spans="1:16">
      <c r="A39" s="12"/>
      <c r="B39" s="25">
        <v>343.9</v>
      </c>
      <c r="C39" s="20" t="s">
        <v>45</v>
      </c>
      <c r="D39" s="46">
        <v>1854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1854</v>
      </c>
      <c r="O39" s="47">
        <f t="shared" si="9"/>
        <v>0.18153333986096151</v>
      </c>
      <c r="P39" s="9"/>
    </row>
    <row r="40" spans="1:16">
      <c r="A40" s="12"/>
      <c r="B40" s="25">
        <v>347.2</v>
      </c>
      <c r="C40" s="20" t="s">
        <v>46</v>
      </c>
      <c r="D40" s="46">
        <v>37662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37662</v>
      </c>
      <c r="O40" s="47">
        <f t="shared" si="9"/>
        <v>3.6876529912856162</v>
      </c>
      <c r="P40" s="9"/>
    </row>
    <row r="41" spans="1:16">
      <c r="A41" s="12"/>
      <c r="B41" s="25">
        <v>347.4</v>
      </c>
      <c r="C41" s="20" t="s">
        <v>47</v>
      </c>
      <c r="D41" s="46">
        <v>9672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9672</v>
      </c>
      <c r="O41" s="47">
        <f t="shared" si="9"/>
        <v>0.9470282972681876</v>
      </c>
      <c r="P41" s="9"/>
    </row>
    <row r="42" spans="1:16">
      <c r="A42" s="12"/>
      <c r="B42" s="25">
        <v>347.5</v>
      </c>
      <c r="C42" s="20" t="s">
        <v>48</v>
      </c>
      <c r="D42" s="46">
        <v>11376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11376</v>
      </c>
      <c r="O42" s="47">
        <f t="shared" si="9"/>
        <v>1.1138744737099775</v>
      </c>
      <c r="P42" s="9"/>
    </row>
    <row r="43" spans="1:16">
      <c r="A43" s="12"/>
      <c r="B43" s="25">
        <v>349</v>
      </c>
      <c r="C43" s="20" t="s">
        <v>107</v>
      </c>
      <c r="D43" s="46">
        <v>630</v>
      </c>
      <c r="E43" s="46">
        <v>0</v>
      </c>
      <c r="F43" s="46">
        <v>0</v>
      </c>
      <c r="G43" s="46">
        <v>0</v>
      </c>
      <c r="H43" s="46">
        <v>0</v>
      </c>
      <c r="I43" s="46">
        <v>637061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637691</v>
      </c>
      <c r="O43" s="47">
        <f t="shared" si="9"/>
        <v>62.439146186233231</v>
      </c>
      <c r="P43" s="9"/>
    </row>
    <row r="44" spans="1:16" ht="15.75">
      <c r="A44" s="29" t="s">
        <v>38</v>
      </c>
      <c r="B44" s="30"/>
      <c r="C44" s="31"/>
      <c r="D44" s="32">
        <f t="shared" ref="D44:M44" si="10">SUM(D45:D48)</f>
        <v>12662</v>
      </c>
      <c r="E44" s="32">
        <f t="shared" si="10"/>
        <v>1903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9" si="11">SUM(D44:M44)</f>
        <v>14565</v>
      </c>
      <c r="O44" s="45">
        <f t="shared" si="9"/>
        <v>1.4261235680015667</v>
      </c>
      <c r="P44" s="10"/>
    </row>
    <row r="45" spans="1:16">
      <c r="A45" s="13"/>
      <c r="B45" s="39">
        <v>351.1</v>
      </c>
      <c r="C45" s="21" t="s">
        <v>108</v>
      </c>
      <c r="D45" s="46">
        <v>7562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7562</v>
      </c>
      <c r="O45" s="47">
        <f t="shared" si="9"/>
        <v>0.74042886517183981</v>
      </c>
      <c r="P45" s="9"/>
    </row>
    <row r="46" spans="1:16">
      <c r="A46" s="13"/>
      <c r="B46" s="39">
        <v>351.3</v>
      </c>
      <c r="C46" s="21" t="s">
        <v>68</v>
      </c>
      <c r="D46" s="46">
        <v>0</v>
      </c>
      <c r="E46" s="46">
        <v>950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950</v>
      </c>
      <c r="O46" s="47">
        <f t="shared" si="9"/>
        <v>9.3018701654753747E-2</v>
      </c>
      <c r="P46" s="9"/>
    </row>
    <row r="47" spans="1:16">
      <c r="A47" s="13"/>
      <c r="B47" s="39">
        <v>351.5</v>
      </c>
      <c r="C47" s="21" t="s">
        <v>51</v>
      </c>
      <c r="D47" s="46">
        <v>0</v>
      </c>
      <c r="E47" s="46">
        <v>953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953</v>
      </c>
      <c r="O47" s="47">
        <f t="shared" si="9"/>
        <v>9.3312444923137172E-2</v>
      </c>
      <c r="P47" s="9"/>
    </row>
    <row r="48" spans="1:16">
      <c r="A48" s="13"/>
      <c r="B48" s="39">
        <v>354</v>
      </c>
      <c r="C48" s="21" t="s">
        <v>52</v>
      </c>
      <c r="D48" s="46">
        <v>5100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5100</v>
      </c>
      <c r="O48" s="47">
        <f t="shared" si="9"/>
        <v>0.49936355625183587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SUM(D50:D54)</f>
        <v>249637</v>
      </c>
      <c r="E49" s="32">
        <f t="shared" si="12"/>
        <v>4965</v>
      </c>
      <c r="F49" s="32">
        <f t="shared" si="12"/>
        <v>0</v>
      </c>
      <c r="G49" s="32">
        <f t="shared" si="12"/>
        <v>25072</v>
      </c>
      <c r="H49" s="32">
        <f t="shared" si="12"/>
        <v>0</v>
      </c>
      <c r="I49" s="32">
        <f t="shared" si="12"/>
        <v>23969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303643</v>
      </c>
      <c r="O49" s="45">
        <f t="shared" si="9"/>
        <v>29.731029080583571</v>
      </c>
      <c r="P49" s="10"/>
    </row>
    <row r="50" spans="1:119">
      <c r="A50" s="12"/>
      <c r="B50" s="25">
        <v>361.1</v>
      </c>
      <c r="C50" s="20" t="s">
        <v>54</v>
      </c>
      <c r="D50" s="46">
        <v>71536</v>
      </c>
      <c r="E50" s="46">
        <v>4916</v>
      </c>
      <c r="F50" s="46">
        <v>0</v>
      </c>
      <c r="G50" s="46">
        <v>0</v>
      </c>
      <c r="H50" s="46">
        <v>0</v>
      </c>
      <c r="I50" s="46">
        <v>18568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95020</v>
      </c>
      <c r="O50" s="47">
        <f t="shared" si="9"/>
        <v>9.3038284539312635</v>
      </c>
      <c r="P50" s="9"/>
    </row>
    <row r="51" spans="1:119">
      <c r="A51" s="12"/>
      <c r="B51" s="25">
        <v>362</v>
      </c>
      <c r="C51" s="20" t="s">
        <v>86</v>
      </c>
      <c r="D51" s="46">
        <v>70089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70089</v>
      </c>
      <c r="O51" s="47">
        <f t="shared" si="9"/>
        <v>6.8627239792421424</v>
      </c>
      <c r="P51" s="9"/>
    </row>
    <row r="52" spans="1:119">
      <c r="A52" s="12"/>
      <c r="B52" s="25">
        <v>364</v>
      </c>
      <c r="C52" s="20" t="s">
        <v>87</v>
      </c>
      <c r="D52" s="46">
        <v>675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675</v>
      </c>
      <c r="O52" s="47">
        <f t="shared" si="9"/>
        <v>6.6092235386272402E-2</v>
      </c>
      <c r="P52" s="9"/>
    </row>
    <row r="53" spans="1:119">
      <c r="A53" s="12"/>
      <c r="B53" s="25">
        <v>366</v>
      </c>
      <c r="C53" s="20" t="s">
        <v>56</v>
      </c>
      <c r="D53" s="46">
        <v>2400</v>
      </c>
      <c r="E53" s="46">
        <v>0</v>
      </c>
      <c r="F53" s="46">
        <v>0</v>
      </c>
      <c r="G53" s="46">
        <v>25072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27472</v>
      </c>
      <c r="O53" s="47">
        <f t="shared" si="9"/>
        <v>2.6899050230098895</v>
      </c>
      <c r="P53" s="9"/>
    </row>
    <row r="54" spans="1:119">
      <c r="A54" s="12"/>
      <c r="B54" s="25">
        <v>369.9</v>
      </c>
      <c r="C54" s="20" t="s">
        <v>57</v>
      </c>
      <c r="D54" s="46">
        <v>104937</v>
      </c>
      <c r="E54" s="46">
        <v>49</v>
      </c>
      <c r="F54" s="46">
        <v>0</v>
      </c>
      <c r="G54" s="46">
        <v>0</v>
      </c>
      <c r="H54" s="46">
        <v>0</v>
      </c>
      <c r="I54" s="46">
        <v>5401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110387</v>
      </c>
      <c r="O54" s="47">
        <f t="shared" si="9"/>
        <v>10.808479389014002</v>
      </c>
      <c r="P54" s="9"/>
    </row>
    <row r="55" spans="1:119" ht="15.75">
      <c r="A55" s="29" t="s">
        <v>39</v>
      </c>
      <c r="B55" s="30"/>
      <c r="C55" s="31"/>
      <c r="D55" s="32">
        <f t="shared" ref="D55:M55" si="13">SUM(D56:D58)</f>
        <v>7089672</v>
      </c>
      <c r="E55" s="32">
        <f t="shared" si="13"/>
        <v>60000</v>
      </c>
      <c r="F55" s="32">
        <f t="shared" si="13"/>
        <v>0</v>
      </c>
      <c r="G55" s="32">
        <f t="shared" si="13"/>
        <v>1758507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8908179</v>
      </c>
      <c r="O55" s="45">
        <f t="shared" si="9"/>
        <v>872.23920493488686</v>
      </c>
      <c r="P55" s="9"/>
    </row>
    <row r="56" spans="1:119">
      <c r="A56" s="12"/>
      <c r="B56" s="25">
        <v>381</v>
      </c>
      <c r="C56" s="20" t="s">
        <v>58</v>
      </c>
      <c r="D56" s="46">
        <v>85742</v>
      </c>
      <c r="E56" s="46">
        <v>60000</v>
      </c>
      <c r="F56" s="46">
        <v>0</v>
      </c>
      <c r="G56" s="46">
        <v>1733507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1879249</v>
      </c>
      <c r="O56" s="47">
        <f t="shared" si="9"/>
        <v>184.00558112209927</v>
      </c>
      <c r="P56" s="9"/>
    </row>
    <row r="57" spans="1:119">
      <c r="A57" s="12"/>
      <c r="B57" s="25">
        <v>382</v>
      </c>
      <c r="C57" s="20" t="s">
        <v>69</v>
      </c>
      <c r="D57" s="46">
        <v>803930</v>
      </c>
      <c r="E57" s="46">
        <v>0</v>
      </c>
      <c r="F57" s="46">
        <v>0</v>
      </c>
      <c r="G57" s="46">
        <v>25000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828930</v>
      </c>
      <c r="O57" s="47">
        <f t="shared" si="9"/>
        <v>81.164202487026344</v>
      </c>
      <c r="P57" s="9"/>
    </row>
    <row r="58" spans="1:119" ht="15.75" thickBot="1">
      <c r="A58" s="12"/>
      <c r="B58" s="25">
        <v>384</v>
      </c>
      <c r="C58" s="20" t="s">
        <v>97</v>
      </c>
      <c r="D58" s="46">
        <v>6200000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6200000</v>
      </c>
      <c r="O58" s="47">
        <f t="shared" si="9"/>
        <v>607.06942132576125</v>
      </c>
      <c r="P58" s="9"/>
    </row>
    <row r="59" spans="1:119" ht="16.5" thickBot="1">
      <c r="A59" s="14" t="s">
        <v>49</v>
      </c>
      <c r="B59" s="23"/>
      <c r="C59" s="22"/>
      <c r="D59" s="15">
        <f t="shared" ref="D59:M59" si="14">SUM(D5,D13,D24,D34,D44,D49,D55)</f>
        <v>16159612</v>
      </c>
      <c r="E59" s="15">
        <f t="shared" si="14"/>
        <v>649215</v>
      </c>
      <c r="F59" s="15">
        <f t="shared" si="14"/>
        <v>0</v>
      </c>
      <c r="G59" s="15">
        <f t="shared" si="14"/>
        <v>2236805</v>
      </c>
      <c r="H59" s="15">
        <f t="shared" si="14"/>
        <v>0</v>
      </c>
      <c r="I59" s="15">
        <f t="shared" si="14"/>
        <v>5090084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1"/>
        <v>24135716</v>
      </c>
      <c r="O59" s="38">
        <f t="shared" si="9"/>
        <v>2363.2347008714382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120</v>
      </c>
      <c r="M61" s="48"/>
      <c r="N61" s="48"/>
      <c r="O61" s="43">
        <v>10213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5310886</v>
      </c>
      <c r="E5" s="27">
        <f t="shared" si="0"/>
        <v>333385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5644271</v>
      </c>
      <c r="O5" s="33">
        <f t="shared" ref="O5:O36" si="1">(N5/O$59)</f>
        <v>554.93766591288954</v>
      </c>
      <c r="P5" s="6"/>
    </row>
    <row r="6" spans="1:133">
      <c r="A6" s="12"/>
      <c r="B6" s="25">
        <v>311</v>
      </c>
      <c r="C6" s="20" t="s">
        <v>2</v>
      </c>
      <c r="D6" s="46">
        <v>3289539</v>
      </c>
      <c r="E6" s="46">
        <v>333385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3622924</v>
      </c>
      <c r="O6" s="47">
        <f t="shared" si="1"/>
        <v>356.20135679874153</v>
      </c>
      <c r="P6" s="9"/>
    </row>
    <row r="7" spans="1:133">
      <c r="A7" s="12"/>
      <c r="B7" s="25">
        <v>312.10000000000002</v>
      </c>
      <c r="C7" s="20" t="s">
        <v>10</v>
      </c>
      <c r="D7" s="46">
        <v>333666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333666</v>
      </c>
      <c r="O7" s="47">
        <f t="shared" si="1"/>
        <v>32.805623832464853</v>
      </c>
      <c r="P7" s="9"/>
    </row>
    <row r="8" spans="1:133">
      <c r="A8" s="12"/>
      <c r="B8" s="25">
        <v>314.10000000000002</v>
      </c>
      <c r="C8" s="20" t="s">
        <v>11</v>
      </c>
      <c r="D8" s="46">
        <v>886213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886213</v>
      </c>
      <c r="O8" s="47">
        <f t="shared" si="1"/>
        <v>87.131353849179035</v>
      </c>
      <c r="P8" s="9"/>
    </row>
    <row r="9" spans="1:133">
      <c r="A9" s="12"/>
      <c r="B9" s="25">
        <v>314.3</v>
      </c>
      <c r="C9" s="20" t="s">
        <v>79</v>
      </c>
      <c r="D9" s="46">
        <v>243959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243959</v>
      </c>
      <c r="O9" s="47">
        <f t="shared" si="1"/>
        <v>23.985743781339103</v>
      </c>
      <c r="P9" s="9"/>
    </row>
    <row r="10" spans="1:133">
      <c r="A10" s="12"/>
      <c r="B10" s="25">
        <v>314.39999999999998</v>
      </c>
      <c r="C10" s="20" t="s">
        <v>101</v>
      </c>
      <c r="D10" s="46">
        <v>38733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38733</v>
      </c>
      <c r="O10" s="47">
        <f t="shared" si="1"/>
        <v>3.8081801199488741</v>
      </c>
      <c r="P10" s="9"/>
    </row>
    <row r="11" spans="1:133">
      <c r="A11" s="12"/>
      <c r="B11" s="25">
        <v>315</v>
      </c>
      <c r="C11" s="20" t="s">
        <v>80</v>
      </c>
      <c r="D11" s="46">
        <v>445937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445937</v>
      </c>
      <c r="O11" s="47">
        <f t="shared" si="1"/>
        <v>43.843968144725196</v>
      </c>
      <c r="P11" s="9"/>
    </row>
    <row r="12" spans="1:133">
      <c r="A12" s="12"/>
      <c r="B12" s="25">
        <v>316</v>
      </c>
      <c r="C12" s="20" t="s">
        <v>81</v>
      </c>
      <c r="D12" s="46">
        <v>72839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72839</v>
      </c>
      <c r="O12" s="47">
        <f t="shared" si="1"/>
        <v>7.1614393864910042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SUM(D14:D22)</f>
        <v>1466406</v>
      </c>
      <c r="E13" s="32">
        <f t="shared" si="3"/>
        <v>22356</v>
      </c>
      <c r="F13" s="32">
        <f t="shared" si="3"/>
        <v>0</v>
      </c>
      <c r="G13" s="32">
        <f t="shared" si="3"/>
        <v>1427636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2916398</v>
      </c>
      <c r="O13" s="45">
        <f t="shared" si="1"/>
        <v>286.7366040703962</v>
      </c>
      <c r="P13" s="10"/>
    </row>
    <row r="14" spans="1:133">
      <c r="A14" s="12"/>
      <c r="B14" s="25">
        <v>322</v>
      </c>
      <c r="C14" s="20" t="s">
        <v>0</v>
      </c>
      <c r="D14" s="46">
        <v>125811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125811</v>
      </c>
      <c r="O14" s="47">
        <f t="shared" si="1"/>
        <v>12.369580178940124</v>
      </c>
      <c r="P14" s="9"/>
    </row>
    <row r="15" spans="1:133">
      <c r="A15" s="12"/>
      <c r="B15" s="25">
        <v>323.10000000000002</v>
      </c>
      <c r="C15" s="20" t="s">
        <v>16</v>
      </c>
      <c r="D15" s="46">
        <v>635601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635601</v>
      </c>
      <c r="O15" s="47">
        <f t="shared" si="1"/>
        <v>62.491495428178155</v>
      </c>
      <c r="P15" s="9"/>
    </row>
    <row r="16" spans="1:133">
      <c r="A16" s="12"/>
      <c r="B16" s="25">
        <v>323.39999999999998</v>
      </c>
      <c r="C16" s="20" t="s">
        <v>17</v>
      </c>
      <c r="D16" s="46">
        <v>29372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29372</v>
      </c>
      <c r="O16" s="47">
        <f t="shared" si="1"/>
        <v>2.8878183069511354</v>
      </c>
      <c r="P16" s="9"/>
    </row>
    <row r="17" spans="1:16">
      <c r="A17" s="12"/>
      <c r="B17" s="25">
        <v>323.7</v>
      </c>
      <c r="C17" s="20" t="s">
        <v>18</v>
      </c>
      <c r="D17" s="46">
        <v>101520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101520</v>
      </c>
      <c r="O17" s="47">
        <f t="shared" si="1"/>
        <v>9.9813194376167527</v>
      </c>
      <c r="P17" s="9"/>
    </row>
    <row r="18" spans="1:16">
      <c r="A18" s="12"/>
      <c r="B18" s="25">
        <v>324.12</v>
      </c>
      <c r="C18" s="20" t="s">
        <v>102</v>
      </c>
      <c r="D18" s="46">
        <v>24086</v>
      </c>
      <c r="E18" s="46">
        <v>9711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33797</v>
      </c>
      <c r="O18" s="47">
        <f t="shared" si="1"/>
        <v>3.3228787729820075</v>
      </c>
      <c r="P18" s="9"/>
    </row>
    <row r="19" spans="1:16">
      <c r="A19" s="12"/>
      <c r="B19" s="25">
        <v>324.32</v>
      </c>
      <c r="C19" s="20" t="s">
        <v>103</v>
      </c>
      <c r="D19" s="46">
        <v>469900</v>
      </c>
      <c r="E19" s="46">
        <v>0</v>
      </c>
      <c r="F19" s="46">
        <v>0</v>
      </c>
      <c r="G19" s="46">
        <v>1427636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1897536</v>
      </c>
      <c r="O19" s="47">
        <f t="shared" si="1"/>
        <v>186.56336643397896</v>
      </c>
      <c r="P19" s="9"/>
    </row>
    <row r="20" spans="1:16">
      <c r="A20" s="12"/>
      <c r="B20" s="25">
        <v>324.62</v>
      </c>
      <c r="C20" s="20" t="s">
        <v>104</v>
      </c>
      <c r="D20" s="46">
        <v>23945</v>
      </c>
      <c r="E20" s="46">
        <v>12645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36590</v>
      </c>
      <c r="O20" s="47">
        <f t="shared" si="1"/>
        <v>3.5974830400157312</v>
      </c>
      <c r="P20" s="9"/>
    </row>
    <row r="21" spans="1:16">
      <c r="A21" s="12"/>
      <c r="B21" s="25">
        <v>324.72000000000003</v>
      </c>
      <c r="C21" s="20" t="s">
        <v>105</v>
      </c>
      <c r="D21" s="46">
        <v>16702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16702</v>
      </c>
      <c r="O21" s="47">
        <f t="shared" si="1"/>
        <v>1.6421197522367514</v>
      </c>
      <c r="P21" s="9"/>
    </row>
    <row r="22" spans="1:16">
      <c r="A22" s="12"/>
      <c r="B22" s="25">
        <v>329</v>
      </c>
      <c r="C22" s="20" t="s">
        <v>23</v>
      </c>
      <c r="D22" s="46">
        <v>39469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39469</v>
      </c>
      <c r="O22" s="47">
        <f t="shared" si="1"/>
        <v>3.8805427194966078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SUM(D24:D31)</f>
        <v>1158170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1558083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2716253</v>
      </c>
      <c r="O23" s="45">
        <f t="shared" si="1"/>
        <v>267.05859797463376</v>
      </c>
      <c r="P23" s="10"/>
    </row>
    <row r="24" spans="1:16">
      <c r="A24" s="12"/>
      <c r="B24" s="25">
        <v>334.35</v>
      </c>
      <c r="C24" s="20" t="s">
        <v>113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687079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687079</v>
      </c>
      <c r="O24" s="47">
        <f t="shared" si="1"/>
        <v>67.552748009045331</v>
      </c>
      <c r="P24" s="9"/>
    </row>
    <row r="25" spans="1:16">
      <c r="A25" s="12"/>
      <c r="B25" s="25">
        <v>334.36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871004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871004</v>
      </c>
      <c r="O25" s="47">
        <f t="shared" si="1"/>
        <v>85.636023989774856</v>
      </c>
      <c r="P25" s="9"/>
    </row>
    <row r="26" spans="1:16">
      <c r="A26" s="12"/>
      <c r="B26" s="25">
        <v>334.7</v>
      </c>
      <c r="C26" s="20" t="s">
        <v>27</v>
      </c>
      <c r="D26" s="46">
        <v>190672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190672</v>
      </c>
      <c r="O26" s="47">
        <f t="shared" si="1"/>
        <v>18.746632582833545</v>
      </c>
      <c r="P26" s="9"/>
    </row>
    <row r="27" spans="1:16">
      <c r="A27" s="12"/>
      <c r="B27" s="25">
        <v>335.12</v>
      </c>
      <c r="C27" s="20" t="s">
        <v>82</v>
      </c>
      <c r="D27" s="46">
        <v>265351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265351</v>
      </c>
      <c r="O27" s="47">
        <f t="shared" si="1"/>
        <v>26.088978468193886</v>
      </c>
      <c r="P27" s="9"/>
    </row>
    <row r="28" spans="1:16">
      <c r="A28" s="12"/>
      <c r="B28" s="25">
        <v>335.14</v>
      </c>
      <c r="C28" s="20" t="s">
        <v>83</v>
      </c>
      <c r="D28" s="46">
        <v>5264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5264</v>
      </c>
      <c r="O28" s="47">
        <f t="shared" si="1"/>
        <v>0.51754989676531316</v>
      </c>
      <c r="P28" s="9"/>
    </row>
    <row r="29" spans="1:16">
      <c r="A29" s="12"/>
      <c r="B29" s="25">
        <v>335.15</v>
      </c>
      <c r="C29" s="20" t="s">
        <v>84</v>
      </c>
      <c r="D29" s="46">
        <v>10892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10892</v>
      </c>
      <c r="O29" s="47">
        <f t="shared" si="1"/>
        <v>1.0708878183069512</v>
      </c>
      <c r="P29" s="9"/>
    </row>
    <row r="30" spans="1:16">
      <c r="A30" s="12"/>
      <c r="B30" s="25">
        <v>335.18</v>
      </c>
      <c r="C30" s="20" t="s">
        <v>85</v>
      </c>
      <c r="D30" s="46">
        <v>557991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557991</v>
      </c>
      <c r="O30" s="47">
        <f t="shared" si="1"/>
        <v>54.860977288368893</v>
      </c>
      <c r="P30" s="9"/>
    </row>
    <row r="31" spans="1:16">
      <c r="A31" s="12"/>
      <c r="B31" s="25">
        <v>338</v>
      </c>
      <c r="C31" s="20" t="s">
        <v>32</v>
      </c>
      <c r="D31" s="46">
        <v>128000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128000</v>
      </c>
      <c r="O31" s="47">
        <f t="shared" si="1"/>
        <v>12.584799921345001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SUM(D33:D40)</f>
        <v>1156893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4681839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5838732</v>
      </c>
      <c r="O32" s="45">
        <f t="shared" si="1"/>
        <v>574.05682823714483</v>
      </c>
      <c r="P32" s="10"/>
    </row>
    <row r="33" spans="1:16">
      <c r="A33" s="12"/>
      <c r="B33" s="25">
        <v>341.3</v>
      </c>
      <c r="C33" s="20" t="s">
        <v>106</v>
      </c>
      <c r="D33" s="46">
        <v>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455</v>
      </c>
      <c r="O33" s="47">
        <f t="shared" si="1"/>
        <v>4.4735030970406056E-2</v>
      </c>
      <c r="P33" s="9"/>
    </row>
    <row r="34" spans="1:16">
      <c r="A34" s="12"/>
      <c r="B34" s="25">
        <v>342.1</v>
      </c>
      <c r="C34" s="20" t="s">
        <v>41</v>
      </c>
      <c r="D34" s="46">
        <v>37337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37337</v>
      </c>
      <c r="O34" s="47">
        <f t="shared" si="1"/>
        <v>3.6709271458067052</v>
      </c>
      <c r="P34" s="9"/>
    </row>
    <row r="35" spans="1:16">
      <c r="A35" s="12"/>
      <c r="B35" s="25">
        <v>343.4</v>
      </c>
      <c r="C35" s="20" t="s">
        <v>43</v>
      </c>
      <c r="D35" s="46">
        <v>1057608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1057608</v>
      </c>
      <c r="O35" s="47">
        <f t="shared" si="1"/>
        <v>103.98269590010815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4099508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4099508</v>
      </c>
      <c r="O36" s="47">
        <f t="shared" si="1"/>
        <v>403.05849965588436</v>
      </c>
      <c r="P36" s="9"/>
    </row>
    <row r="37" spans="1:16">
      <c r="A37" s="12"/>
      <c r="B37" s="25">
        <v>347.2</v>
      </c>
      <c r="C37" s="20" t="s">
        <v>46</v>
      </c>
      <c r="D37" s="46">
        <v>40533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40533</v>
      </c>
      <c r="O37" s="47">
        <f t="shared" ref="O37:O57" si="9">(N37/O$59)</f>
        <v>3.9851538688427883</v>
      </c>
      <c r="P37" s="9"/>
    </row>
    <row r="38" spans="1:16">
      <c r="A38" s="12"/>
      <c r="B38" s="25">
        <v>347.4</v>
      </c>
      <c r="C38" s="20" t="s">
        <v>47</v>
      </c>
      <c r="D38" s="46">
        <v>9731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9731</v>
      </c>
      <c r="O38" s="47">
        <f t="shared" si="9"/>
        <v>0.95673975027037661</v>
      </c>
      <c r="P38" s="9"/>
    </row>
    <row r="39" spans="1:16">
      <c r="A39" s="12"/>
      <c r="B39" s="25">
        <v>347.5</v>
      </c>
      <c r="C39" s="20" t="s">
        <v>48</v>
      </c>
      <c r="D39" s="46">
        <v>10529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10529</v>
      </c>
      <c r="O39" s="47">
        <f t="shared" si="9"/>
        <v>1.0351981122800118</v>
      </c>
      <c r="P39" s="9"/>
    </row>
    <row r="40" spans="1:16">
      <c r="A40" s="12"/>
      <c r="B40" s="25">
        <v>349</v>
      </c>
      <c r="C40" s="20" t="s">
        <v>107</v>
      </c>
      <c r="D40" s="46">
        <v>700</v>
      </c>
      <c r="E40" s="46">
        <v>0</v>
      </c>
      <c r="F40" s="46">
        <v>0</v>
      </c>
      <c r="G40" s="46">
        <v>0</v>
      </c>
      <c r="H40" s="46">
        <v>0</v>
      </c>
      <c r="I40" s="46">
        <v>582331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583031</v>
      </c>
      <c r="O40" s="47">
        <f t="shared" si="9"/>
        <v>57.322878772982008</v>
      </c>
      <c r="P40" s="9"/>
    </row>
    <row r="41" spans="1:16" ht="15.75">
      <c r="A41" s="29" t="s">
        <v>38</v>
      </c>
      <c r="B41" s="30"/>
      <c r="C41" s="31"/>
      <c r="D41" s="32">
        <f t="shared" ref="D41:M41" si="10">SUM(D42:D45)</f>
        <v>28012</v>
      </c>
      <c r="E41" s="32">
        <f t="shared" si="10"/>
        <v>1678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7" si="11">SUM(D41:M41)</f>
        <v>29690</v>
      </c>
      <c r="O41" s="45">
        <f t="shared" si="9"/>
        <v>2.9190836692557269</v>
      </c>
      <c r="P41" s="10"/>
    </row>
    <row r="42" spans="1:16">
      <c r="A42" s="13"/>
      <c r="B42" s="39">
        <v>351.1</v>
      </c>
      <c r="C42" s="21" t="s">
        <v>108</v>
      </c>
      <c r="D42" s="46">
        <v>7012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7012</v>
      </c>
      <c r="O42" s="47">
        <f t="shared" si="9"/>
        <v>0.68941107069118079</v>
      </c>
      <c r="P42" s="9"/>
    </row>
    <row r="43" spans="1:16">
      <c r="A43" s="13"/>
      <c r="B43" s="39">
        <v>351.3</v>
      </c>
      <c r="C43" s="21" t="s">
        <v>68</v>
      </c>
      <c r="D43" s="46">
        <v>0</v>
      </c>
      <c r="E43" s="46">
        <v>1131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1131</v>
      </c>
      <c r="O43" s="47">
        <f t="shared" si="9"/>
        <v>0.11119850555500935</v>
      </c>
      <c r="P43" s="9"/>
    </row>
    <row r="44" spans="1:16">
      <c r="A44" s="13"/>
      <c r="B44" s="39">
        <v>351.5</v>
      </c>
      <c r="C44" s="21" t="s">
        <v>51</v>
      </c>
      <c r="D44" s="46">
        <v>0</v>
      </c>
      <c r="E44" s="46">
        <v>547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547</v>
      </c>
      <c r="O44" s="47">
        <f t="shared" si="9"/>
        <v>5.3780355913872778E-2</v>
      </c>
      <c r="P44" s="9"/>
    </row>
    <row r="45" spans="1:16">
      <c r="A45" s="13"/>
      <c r="B45" s="39">
        <v>354</v>
      </c>
      <c r="C45" s="21" t="s">
        <v>52</v>
      </c>
      <c r="D45" s="46">
        <v>21000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21000</v>
      </c>
      <c r="O45" s="47">
        <f t="shared" si="9"/>
        <v>2.0646937370956642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SUM(D47:D52)</f>
        <v>219555</v>
      </c>
      <c r="E46" s="32">
        <f t="shared" si="12"/>
        <v>7507</v>
      </c>
      <c r="F46" s="32">
        <f t="shared" si="12"/>
        <v>0</v>
      </c>
      <c r="G46" s="32">
        <f t="shared" si="12"/>
        <v>5954</v>
      </c>
      <c r="H46" s="32">
        <f t="shared" si="12"/>
        <v>0</v>
      </c>
      <c r="I46" s="32">
        <f t="shared" si="12"/>
        <v>14235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247251</v>
      </c>
      <c r="O46" s="45">
        <f t="shared" si="9"/>
        <v>24.309409104316192</v>
      </c>
      <c r="P46" s="10"/>
    </row>
    <row r="47" spans="1:16">
      <c r="A47" s="12"/>
      <c r="B47" s="25">
        <v>361.1</v>
      </c>
      <c r="C47" s="20" t="s">
        <v>54</v>
      </c>
      <c r="D47" s="46">
        <v>66256</v>
      </c>
      <c r="E47" s="46">
        <v>5383</v>
      </c>
      <c r="F47" s="46">
        <v>0</v>
      </c>
      <c r="G47" s="46">
        <v>5954</v>
      </c>
      <c r="H47" s="46">
        <v>0</v>
      </c>
      <c r="I47" s="46">
        <v>16769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94362</v>
      </c>
      <c r="O47" s="47">
        <f t="shared" si="9"/>
        <v>9.2775538295152877</v>
      </c>
      <c r="P47" s="9"/>
    </row>
    <row r="48" spans="1:16">
      <c r="A48" s="12"/>
      <c r="B48" s="25">
        <v>362</v>
      </c>
      <c r="C48" s="20" t="s">
        <v>86</v>
      </c>
      <c r="D48" s="46">
        <v>63114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63114</v>
      </c>
      <c r="O48" s="47">
        <f t="shared" si="9"/>
        <v>6.2052895487169399</v>
      </c>
      <c r="P48" s="9"/>
    </row>
    <row r="49" spans="1:119">
      <c r="A49" s="12"/>
      <c r="B49" s="25">
        <v>364</v>
      </c>
      <c r="C49" s="20" t="s">
        <v>87</v>
      </c>
      <c r="D49" s="46">
        <v>4110</v>
      </c>
      <c r="E49" s="46">
        <v>0</v>
      </c>
      <c r="F49" s="46">
        <v>0</v>
      </c>
      <c r="G49" s="46">
        <v>0</v>
      </c>
      <c r="H49" s="46">
        <v>0</v>
      </c>
      <c r="I49" s="46">
        <v>-7304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-3194</v>
      </c>
      <c r="O49" s="47">
        <f t="shared" si="9"/>
        <v>-0.31403008553731199</v>
      </c>
      <c r="P49" s="9"/>
    </row>
    <row r="50" spans="1:119">
      <c r="A50" s="12"/>
      <c r="B50" s="25">
        <v>365</v>
      </c>
      <c r="C50" s="20" t="s">
        <v>110</v>
      </c>
      <c r="D50" s="46">
        <v>790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790</v>
      </c>
      <c r="O50" s="47">
        <f t="shared" si="9"/>
        <v>7.7671812014551173E-2</v>
      </c>
      <c r="P50" s="9"/>
    </row>
    <row r="51" spans="1:119">
      <c r="A51" s="12"/>
      <c r="B51" s="25">
        <v>366</v>
      </c>
      <c r="C51" s="20" t="s">
        <v>56</v>
      </c>
      <c r="D51" s="46">
        <v>15400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15400</v>
      </c>
      <c r="O51" s="47">
        <f t="shared" si="9"/>
        <v>1.5141087405368203</v>
      </c>
      <c r="P51" s="9"/>
    </row>
    <row r="52" spans="1:119">
      <c r="A52" s="12"/>
      <c r="B52" s="25">
        <v>369.9</v>
      </c>
      <c r="C52" s="20" t="s">
        <v>57</v>
      </c>
      <c r="D52" s="46">
        <v>69885</v>
      </c>
      <c r="E52" s="46">
        <v>2124</v>
      </c>
      <c r="F52" s="46">
        <v>0</v>
      </c>
      <c r="G52" s="46">
        <v>0</v>
      </c>
      <c r="H52" s="46">
        <v>0</v>
      </c>
      <c r="I52" s="46">
        <v>4770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76779</v>
      </c>
      <c r="O52" s="47">
        <f t="shared" si="9"/>
        <v>7.5488152590699045</v>
      </c>
      <c r="P52" s="9"/>
    </row>
    <row r="53" spans="1:119" ht="15.75">
      <c r="A53" s="29" t="s">
        <v>39</v>
      </c>
      <c r="B53" s="30"/>
      <c r="C53" s="31"/>
      <c r="D53" s="32">
        <f t="shared" ref="D53:M53" si="13">SUM(D54:D56)</f>
        <v>845533</v>
      </c>
      <c r="E53" s="32">
        <f t="shared" si="13"/>
        <v>0</v>
      </c>
      <c r="F53" s="32">
        <f t="shared" si="13"/>
        <v>0</v>
      </c>
      <c r="G53" s="32">
        <f t="shared" si="13"/>
        <v>6133542</v>
      </c>
      <c r="H53" s="32">
        <f t="shared" si="13"/>
        <v>0</v>
      </c>
      <c r="I53" s="32">
        <f t="shared" si="13"/>
        <v>4950589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11929664</v>
      </c>
      <c r="O53" s="45">
        <f t="shared" si="9"/>
        <v>1172.9096450693148</v>
      </c>
      <c r="P53" s="9"/>
    </row>
    <row r="54" spans="1:119">
      <c r="A54" s="12"/>
      <c r="B54" s="25">
        <v>381</v>
      </c>
      <c r="C54" s="20" t="s">
        <v>58</v>
      </c>
      <c r="D54" s="46">
        <v>28279</v>
      </c>
      <c r="E54" s="46">
        <v>0</v>
      </c>
      <c r="F54" s="46">
        <v>0</v>
      </c>
      <c r="G54" s="46">
        <v>6133542</v>
      </c>
      <c r="H54" s="46">
        <v>0</v>
      </c>
      <c r="I54" s="46">
        <v>473108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6634929</v>
      </c>
      <c r="O54" s="47">
        <f t="shared" si="9"/>
        <v>652.33792154163802</v>
      </c>
      <c r="P54" s="9"/>
    </row>
    <row r="55" spans="1:119">
      <c r="A55" s="12"/>
      <c r="B55" s="25">
        <v>382</v>
      </c>
      <c r="C55" s="20" t="s">
        <v>69</v>
      </c>
      <c r="D55" s="46">
        <v>817254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817254</v>
      </c>
      <c r="O55" s="47">
        <f t="shared" si="9"/>
        <v>80.351391210303802</v>
      </c>
      <c r="P55" s="9"/>
    </row>
    <row r="56" spans="1:119" ht="15.75" thickBot="1">
      <c r="A56" s="12"/>
      <c r="B56" s="25">
        <v>389.4</v>
      </c>
      <c r="C56" s="20" t="s">
        <v>115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4477481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4477481</v>
      </c>
      <c r="O56" s="47">
        <f t="shared" si="9"/>
        <v>440.22033231737294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4">SUM(D5,D13,D23,D32,D41,D46,D53)</f>
        <v>10185455</v>
      </c>
      <c r="E57" s="15">
        <f t="shared" si="14"/>
        <v>364926</v>
      </c>
      <c r="F57" s="15">
        <f t="shared" si="14"/>
        <v>0</v>
      </c>
      <c r="G57" s="15">
        <f t="shared" si="14"/>
        <v>7567132</v>
      </c>
      <c r="H57" s="15">
        <f t="shared" si="14"/>
        <v>0</v>
      </c>
      <c r="I57" s="15">
        <f t="shared" si="14"/>
        <v>11204746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29322259</v>
      </c>
      <c r="O57" s="38">
        <f t="shared" si="9"/>
        <v>2882.927834037951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116</v>
      </c>
      <c r="M59" s="48"/>
      <c r="N59" s="48"/>
      <c r="O59" s="43">
        <v>10171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59</v>
      </c>
      <c r="B3" s="62"/>
      <c r="C3" s="63"/>
      <c r="D3" s="67" t="s">
        <v>33</v>
      </c>
      <c r="E3" s="68"/>
      <c r="F3" s="68"/>
      <c r="G3" s="68"/>
      <c r="H3" s="69"/>
      <c r="I3" s="67" t="s">
        <v>34</v>
      </c>
      <c r="J3" s="69"/>
      <c r="K3" s="67" t="s">
        <v>36</v>
      </c>
      <c r="L3" s="69"/>
      <c r="M3" s="36"/>
      <c r="N3" s="37"/>
      <c r="O3" s="70" t="s">
        <v>64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60</v>
      </c>
      <c r="F4" s="34" t="s">
        <v>61</v>
      </c>
      <c r="G4" s="34" t="s">
        <v>62</v>
      </c>
      <c r="H4" s="34" t="s">
        <v>5</v>
      </c>
      <c r="I4" s="34" t="s">
        <v>6</v>
      </c>
      <c r="J4" s="35" t="s">
        <v>63</v>
      </c>
      <c r="K4" s="35" t="s">
        <v>7</v>
      </c>
      <c r="L4" s="35" t="s">
        <v>8</v>
      </c>
      <c r="M4" s="35" t="s">
        <v>9</v>
      </c>
      <c r="N4" s="35" t="s">
        <v>35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5170655</v>
      </c>
      <c r="E5" s="27">
        <f t="shared" si="0"/>
        <v>184803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5355458</v>
      </c>
      <c r="O5" s="33">
        <f t="shared" ref="O5:O36" si="1">(N5/O$57)</f>
        <v>531.08468861562869</v>
      </c>
      <c r="P5" s="6"/>
    </row>
    <row r="6" spans="1:133">
      <c r="A6" s="12"/>
      <c r="B6" s="25">
        <v>311</v>
      </c>
      <c r="C6" s="20" t="s">
        <v>2</v>
      </c>
      <c r="D6" s="46">
        <v>3221969</v>
      </c>
      <c r="E6" s="46">
        <v>184803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3406772</v>
      </c>
      <c r="O6" s="47">
        <f t="shared" si="1"/>
        <v>337.83934946449824</v>
      </c>
      <c r="P6" s="9"/>
    </row>
    <row r="7" spans="1:133">
      <c r="A7" s="12"/>
      <c r="B7" s="25">
        <v>312.10000000000002</v>
      </c>
      <c r="C7" s="20" t="s">
        <v>10</v>
      </c>
      <c r="D7" s="46">
        <v>303353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303353</v>
      </c>
      <c r="O7" s="47">
        <f t="shared" si="1"/>
        <v>30.082606108687028</v>
      </c>
      <c r="P7" s="9"/>
    </row>
    <row r="8" spans="1:133">
      <c r="A8" s="12"/>
      <c r="B8" s="25">
        <v>314.10000000000002</v>
      </c>
      <c r="C8" s="20" t="s">
        <v>11</v>
      </c>
      <c r="D8" s="46">
        <v>843219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843219</v>
      </c>
      <c r="O8" s="47">
        <f t="shared" si="1"/>
        <v>83.619496231654111</v>
      </c>
      <c r="P8" s="9"/>
    </row>
    <row r="9" spans="1:133">
      <c r="A9" s="12"/>
      <c r="B9" s="25">
        <v>314.3</v>
      </c>
      <c r="C9" s="20" t="s">
        <v>79</v>
      </c>
      <c r="D9" s="46">
        <v>233948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233948</v>
      </c>
      <c r="O9" s="47">
        <f t="shared" si="1"/>
        <v>23.199920666402221</v>
      </c>
      <c r="P9" s="9"/>
    </row>
    <row r="10" spans="1:133">
      <c r="A10" s="12"/>
      <c r="B10" s="25">
        <v>314.39999999999998</v>
      </c>
      <c r="C10" s="20" t="s">
        <v>101</v>
      </c>
      <c r="D10" s="46">
        <v>37028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37028</v>
      </c>
      <c r="O10" s="47">
        <f t="shared" si="1"/>
        <v>3.6719555731852438</v>
      </c>
      <c r="P10" s="9"/>
    </row>
    <row r="11" spans="1:133">
      <c r="A11" s="12"/>
      <c r="B11" s="25">
        <v>315</v>
      </c>
      <c r="C11" s="20" t="s">
        <v>80</v>
      </c>
      <c r="D11" s="46">
        <v>469767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469767</v>
      </c>
      <c r="O11" s="47">
        <f t="shared" si="1"/>
        <v>46.58538278460928</v>
      </c>
      <c r="P11" s="9"/>
    </row>
    <row r="12" spans="1:133">
      <c r="A12" s="12"/>
      <c r="B12" s="25">
        <v>316</v>
      </c>
      <c r="C12" s="20" t="s">
        <v>81</v>
      </c>
      <c r="D12" s="46">
        <v>61371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61371</v>
      </c>
      <c r="O12" s="47">
        <f t="shared" si="1"/>
        <v>6.0859777865926219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SUM(D14:D22)</f>
        <v>1027075</v>
      </c>
      <c r="E13" s="32">
        <f t="shared" si="3"/>
        <v>320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1027395</v>
      </c>
      <c r="O13" s="45">
        <f t="shared" si="1"/>
        <v>101.88367711225705</v>
      </c>
      <c r="P13" s="10"/>
    </row>
    <row r="14" spans="1:133">
      <c r="A14" s="12"/>
      <c r="B14" s="25">
        <v>322</v>
      </c>
      <c r="C14" s="20" t="s">
        <v>0</v>
      </c>
      <c r="D14" s="46">
        <v>217278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217278</v>
      </c>
      <c r="O14" s="47">
        <f t="shared" si="1"/>
        <v>21.546806822689408</v>
      </c>
      <c r="P14" s="9"/>
    </row>
    <row r="15" spans="1:133">
      <c r="A15" s="12"/>
      <c r="B15" s="25">
        <v>323.10000000000002</v>
      </c>
      <c r="C15" s="20" t="s">
        <v>16</v>
      </c>
      <c r="D15" s="46">
        <v>638452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638452</v>
      </c>
      <c r="O15" s="47">
        <f t="shared" si="1"/>
        <v>63.313367711225702</v>
      </c>
      <c r="P15" s="9"/>
    </row>
    <row r="16" spans="1:133">
      <c r="A16" s="12"/>
      <c r="B16" s="25">
        <v>323.39999999999998</v>
      </c>
      <c r="C16" s="20" t="s">
        <v>17</v>
      </c>
      <c r="D16" s="46">
        <v>25298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25298</v>
      </c>
      <c r="O16" s="47">
        <f t="shared" si="1"/>
        <v>2.5087266957556524</v>
      </c>
      <c r="P16" s="9"/>
    </row>
    <row r="17" spans="1:16">
      <c r="A17" s="12"/>
      <c r="B17" s="25">
        <v>323.7</v>
      </c>
      <c r="C17" s="20" t="s">
        <v>18</v>
      </c>
      <c r="D17" s="46">
        <v>76140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76140</v>
      </c>
      <c r="O17" s="47">
        <f t="shared" si="1"/>
        <v>7.5505751685838955</v>
      </c>
      <c r="P17" s="9"/>
    </row>
    <row r="18" spans="1:16">
      <c r="A18" s="12"/>
      <c r="B18" s="25">
        <v>324.12</v>
      </c>
      <c r="C18" s="20" t="s">
        <v>102</v>
      </c>
      <c r="D18" s="46">
        <v>811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</v>
      </c>
      <c r="O18" s="47">
        <f t="shared" si="1"/>
        <v>8.0424434748115822E-2</v>
      </c>
      <c r="P18" s="9"/>
    </row>
    <row r="19" spans="1:16">
      <c r="A19" s="12"/>
      <c r="B19" s="25">
        <v>324.32</v>
      </c>
      <c r="C19" s="20" t="s">
        <v>103</v>
      </c>
      <c r="D19" s="46">
        <v>13886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13886</v>
      </c>
      <c r="O19" s="47">
        <f t="shared" si="1"/>
        <v>1.377032923443078</v>
      </c>
      <c r="P19" s="9"/>
    </row>
    <row r="20" spans="1:16">
      <c r="A20" s="12"/>
      <c r="B20" s="25">
        <v>324.62</v>
      </c>
      <c r="C20" s="20" t="s">
        <v>104</v>
      </c>
      <c r="D20" s="46">
        <v>606</v>
      </c>
      <c r="E20" s="46">
        <v>320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</v>
      </c>
      <c r="O20" s="47">
        <f t="shared" si="1"/>
        <v>9.1828639428798098E-2</v>
      </c>
      <c r="P20" s="9"/>
    </row>
    <row r="21" spans="1:16">
      <c r="A21" s="12"/>
      <c r="B21" s="25">
        <v>324.72000000000003</v>
      </c>
      <c r="C21" s="20" t="s">
        <v>105</v>
      </c>
      <c r="D21" s="46">
        <v>423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423</v>
      </c>
      <c r="O21" s="47">
        <f t="shared" si="1"/>
        <v>4.1947639825466086E-2</v>
      </c>
      <c r="P21" s="9"/>
    </row>
    <row r="22" spans="1:16">
      <c r="A22" s="12"/>
      <c r="B22" s="25">
        <v>329</v>
      </c>
      <c r="C22" s="20" t="s">
        <v>23</v>
      </c>
      <c r="D22" s="46">
        <v>54181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5">SUM(D22:M22)</f>
        <v>54181</v>
      </c>
      <c r="O22" s="47">
        <f t="shared" si="1"/>
        <v>5.3729670765569217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SUM(D24:D28)</f>
        <v>942394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942394</v>
      </c>
      <c r="O23" s="45">
        <f t="shared" si="1"/>
        <v>93.454383181277265</v>
      </c>
      <c r="P23" s="10"/>
    </row>
    <row r="24" spans="1:16">
      <c r="A24" s="12"/>
      <c r="B24" s="25">
        <v>335.12</v>
      </c>
      <c r="C24" s="20" t="s">
        <v>82</v>
      </c>
      <c r="D24" s="46">
        <v>259679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259679</v>
      </c>
      <c r="O24" s="47">
        <f t="shared" si="1"/>
        <v>25.751586671955572</v>
      </c>
      <c r="P24" s="9"/>
    </row>
    <row r="25" spans="1:16">
      <c r="A25" s="12"/>
      <c r="B25" s="25">
        <v>335.14</v>
      </c>
      <c r="C25" s="20" t="s">
        <v>83</v>
      </c>
      <c r="D25" s="46">
        <v>5061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5061</v>
      </c>
      <c r="O25" s="47">
        <f t="shared" si="1"/>
        <v>0.50188417294724319</v>
      </c>
      <c r="P25" s="9"/>
    </row>
    <row r="26" spans="1:16">
      <c r="A26" s="12"/>
      <c r="B26" s="25">
        <v>335.15</v>
      </c>
      <c r="C26" s="20" t="s">
        <v>84</v>
      </c>
      <c r="D26" s="46">
        <v>13432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13432</v>
      </c>
      <c r="O26" s="47">
        <f t="shared" si="1"/>
        <v>1.3320111067036891</v>
      </c>
      <c r="P26" s="9"/>
    </row>
    <row r="27" spans="1:16">
      <c r="A27" s="12"/>
      <c r="B27" s="25">
        <v>335.18</v>
      </c>
      <c r="C27" s="20" t="s">
        <v>85</v>
      </c>
      <c r="D27" s="46">
        <v>536222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536222</v>
      </c>
      <c r="O27" s="47">
        <f t="shared" si="1"/>
        <v>53.175525585085282</v>
      </c>
      <c r="P27" s="9"/>
    </row>
    <row r="28" spans="1:16">
      <c r="A28" s="12"/>
      <c r="B28" s="25">
        <v>338</v>
      </c>
      <c r="C28" s="20" t="s">
        <v>32</v>
      </c>
      <c r="D28" s="46">
        <v>128000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128000</v>
      </c>
      <c r="O28" s="47">
        <f t="shared" si="1"/>
        <v>12.693375644585482</v>
      </c>
      <c r="P28" s="9"/>
    </row>
    <row r="29" spans="1:16" ht="15.75">
      <c r="A29" s="29" t="s">
        <v>37</v>
      </c>
      <c r="B29" s="30"/>
      <c r="C29" s="31"/>
      <c r="D29" s="32">
        <f t="shared" ref="D29:M29" si="7">SUM(D30:D37)</f>
        <v>1158096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4313504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5471600</v>
      </c>
      <c r="O29" s="45">
        <f t="shared" si="1"/>
        <v>542.60214200714006</v>
      </c>
      <c r="P29" s="10"/>
    </row>
    <row r="30" spans="1:16">
      <c r="A30" s="12"/>
      <c r="B30" s="25">
        <v>341.3</v>
      </c>
      <c r="C30" s="20" t="s">
        <v>106</v>
      </c>
      <c r="D30" s="46">
        <v>409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409</v>
      </c>
      <c r="O30" s="47">
        <f t="shared" si="1"/>
        <v>4.055930186433955E-2</v>
      </c>
      <c r="P30" s="9"/>
    </row>
    <row r="31" spans="1:16">
      <c r="A31" s="12"/>
      <c r="B31" s="25">
        <v>342.1</v>
      </c>
      <c r="C31" s="20" t="s">
        <v>41</v>
      </c>
      <c r="D31" s="46">
        <v>34697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34697</v>
      </c>
      <c r="O31" s="47">
        <f t="shared" si="1"/>
        <v>3.4407973026576757</v>
      </c>
      <c r="P31" s="9"/>
    </row>
    <row r="32" spans="1:16">
      <c r="A32" s="12"/>
      <c r="B32" s="25">
        <v>343.4</v>
      </c>
      <c r="C32" s="20" t="s">
        <v>43</v>
      </c>
      <c r="D32" s="46">
        <v>1045940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1045940</v>
      </c>
      <c r="O32" s="47">
        <f t="shared" si="1"/>
        <v>103.72272907576358</v>
      </c>
      <c r="P32" s="9"/>
    </row>
    <row r="33" spans="1:16">
      <c r="A33" s="12"/>
      <c r="B33" s="25">
        <v>343.5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3732961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3732961</v>
      </c>
      <c r="O33" s="47">
        <f t="shared" si="1"/>
        <v>370.18653312177707</v>
      </c>
      <c r="P33" s="9"/>
    </row>
    <row r="34" spans="1:16">
      <c r="A34" s="12"/>
      <c r="B34" s="25">
        <v>347.2</v>
      </c>
      <c r="C34" s="20" t="s">
        <v>46</v>
      </c>
      <c r="D34" s="46">
        <v>53088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53088</v>
      </c>
      <c r="O34" s="47">
        <f t="shared" si="1"/>
        <v>5.2645775485918289</v>
      </c>
      <c r="P34" s="9"/>
    </row>
    <row r="35" spans="1:16">
      <c r="A35" s="12"/>
      <c r="B35" s="25">
        <v>347.4</v>
      </c>
      <c r="C35" s="20" t="s">
        <v>47</v>
      </c>
      <c r="D35" s="46">
        <v>11474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11474</v>
      </c>
      <c r="O35" s="47">
        <f t="shared" si="1"/>
        <v>1.1378421261404206</v>
      </c>
      <c r="P35" s="9"/>
    </row>
    <row r="36" spans="1:16">
      <c r="A36" s="12"/>
      <c r="B36" s="25">
        <v>347.5</v>
      </c>
      <c r="C36" s="20" t="s">
        <v>48</v>
      </c>
      <c r="D36" s="46">
        <v>11688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11688</v>
      </c>
      <c r="O36" s="47">
        <f t="shared" si="1"/>
        <v>1.1590638635462118</v>
      </c>
      <c r="P36" s="9"/>
    </row>
    <row r="37" spans="1:16">
      <c r="A37" s="12"/>
      <c r="B37" s="25">
        <v>349</v>
      </c>
      <c r="C37" s="20" t="s">
        <v>107</v>
      </c>
      <c r="D37" s="46">
        <v>800</v>
      </c>
      <c r="E37" s="46">
        <v>0</v>
      </c>
      <c r="F37" s="46">
        <v>0</v>
      </c>
      <c r="G37" s="46">
        <v>0</v>
      </c>
      <c r="H37" s="46">
        <v>0</v>
      </c>
      <c r="I37" s="46">
        <v>580543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581343</v>
      </c>
      <c r="O37" s="47">
        <f t="shared" ref="O37:O55" si="9">(N37/O$57)</f>
        <v>57.650039666798889</v>
      </c>
      <c r="P37" s="9"/>
    </row>
    <row r="38" spans="1:16" ht="15.75">
      <c r="A38" s="29" t="s">
        <v>38</v>
      </c>
      <c r="B38" s="30"/>
      <c r="C38" s="31"/>
      <c r="D38" s="32">
        <f t="shared" ref="D38:M38" si="10">SUM(D39:D42)</f>
        <v>77682</v>
      </c>
      <c r="E38" s="32">
        <f t="shared" si="10"/>
        <v>2730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44" si="11">SUM(D38:M38)</f>
        <v>80412</v>
      </c>
      <c r="O38" s="45">
        <f t="shared" si="9"/>
        <v>7.9742165807219356</v>
      </c>
      <c r="P38" s="10"/>
    </row>
    <row r="39" spans="1:16">
      <c r="A39" s="13"/>
      <c r="B39" s="39">
        <v>351.1</v>
      </c>
      <c r="C39" s="21" t="s">
        <v>108</v>
      </c>
      <c r="D39" s="46">
        <v>7540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7540</v>
      </c>
      <c r="O39" s="47">
        <f t="shared" si="9"/>
        <v>0.74771915906386355</v>
      </c>
      <c r="P39" s="9"/>
    </row>
    <row r="40" spans="1:16">
      <c r="A40" s="13"/>
      <c r="B40" s="39">
        <v>351.3</v>
      </c>
      <c r="C40" s="21" t="s">
        <v>68</v>
      </c>
      <c r="D40" s="46">
        <v>0</v>
      </c>
      <c r="E40" s="46">
        <v>903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903</v>
      </c>
      <c r="O40" s="47">
        <f t="shared" si="9"/>
        <v>8.9547798492661645E-2</v>
      </c>
      <c r="P40" s="9"/>
    </row>
    <row r="41" spans="1:16">
      <c r="A41" s="13"/>
      <c r="B41" s="39">
        <v>351.5</v>
      </c>
      <c r="C41" s="21" t="s">
        <v>51</v>
      </c>
      <c r="D41" s="46">
        <v>0</v>
      </c>
      <c r="E41" s="46">
        <v>1827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1827</v>
      </c>
      <c r="O41" s="47">
        <f t="shared" si="9"/>
        <v>0.18117810392701308</v>
      </c>
      <c r="P41" s="9"/>
    </row>
    <row r="42" spans="1:16">
      <c r="A42" s="13"/>
      <c r="B42" s="39">
        <v>354</v>
      </c>
      <c r="C42" s="21" t="s">
        <v>52</v>
      </c>
      <c r="D42" s="46">
        <v>70142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70142</v>
      </c>
      <c r="O42" s="47">
        <f t="shared" si="9"/>
        <v>6.9557715192383975</v>
      </c>
      <c r="P42" s="9"/>
    </row>
    <row r="43" spans="1:16" ht="15.75">
      <c r="A43" s="29" t="s">
        <v>3</v>
      </c>
      <c r="B43" s="30"/>
      <c r="C43" s="31"/>
      <c r="D43" s="32">
        <f t="shared" ref="D43:M43" si="12">SUM(D44:D50)</f>
        <v>269366</v>
      </c>
      <c r="E43" s="32">
        <f t="shared" si="12"/>
        <v>10252</v>
      </c>
      <c r="F43" s="32">
        <f t="shared" si="12"/>
        <v>0</v>
      </c>
      <c r="G43" s="32">
        <f t="shared" si="12"/>
        <v>6624</v>
      </c>
      <c r="H43" s="32">
        <f t="shared" si="12"/>
        <v>0</v>
      </c>
      <c r="I43" s="32">
        <f t="shared" si="12"/>
        <v>28775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315017</v>
      </c>
      <c r="O43" s="45">
        <f t="shared" si="9"/>
        <v>31.239289964299882</v>
      </c>
      <c r="P43" s="10"/>
    </row>
    <row r="44" spans="1:16">
      <c r="A44" s="12"/>
      <c r="B44" s="25">
        <v>361.1</v>
      </c>
      <c r="C44" s="20" t="s">
        <v>54</v>
      </c>
      <c r="D44" s="46">
        <v>58509</v>
      </c>
      <c r="E44" s="46">
        <v>5137</v>
      </c>
      <c r="F44" s="46">
        <v>0</v>
      </c>
      <c r="G44" s="46">
        <v>6624</v>
      </c>
      <c r="H44" s="46">
        <v>0</v>
      </c>
      <c r="I44" s="46">
        <v>26314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96584</v>
      </c>
      <c r="O44" s="47">
        <f t="shared" si="9"/>
        <v>9.5779452598175325</v>
      </c>
      <c r="P44" s="9"/>
    </row>
    <row r="45" spans="1:16">
      <c r="A45" s="12"/>
      <c r="B45" s="25">
        <v>361.3</v>
      </c>
      <c r="C45" s="20" t="s">
        <v>109</v>
      </c>
      <c r="D45" s="46">
        <v>10417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3">SUM(D45:M45)</f>
        <v>10417</v>
      </c>
      <c r="O45" s="47">
        <f t="shared" si="9"/>
        <v>1.033022610075367</v>
      </c>
      <c r="P45" s="9"/>
    </row>
    <row r="46" spans="1:16">
      <c r="A46" s="12"/>
      <c r="B46" s="25">
        <v>362</v>
      </c>
      <c r="C46" s="20" t="s">
        <v>86</v>
      </c>
      <c r="D46" s="46">
        <v>59423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59423</v>
      </c>
      <c r="O46" s="47">
        <f t="shared" si="9"/>
        <v>5.8928004760015869</v>
      </c>
      <c r="P46" s="9"/>
    </row>
    <row r="47" spans="1:16">
      <c r="A47" s="12"/>
      <c r="B47" s="25">
        <v>364</v>
      </c>
      <c r="C47" s="20" t="s">
        <v>87</v>
      </c>
      <c r="D47" s="46">
        <v>12567</v>
      </c>
      <c r="E47" s="46">
        <v>0</v>
      </c>
      <c r="F47" s="46">
        <v>0</v>
      </c>
      <c r="G47" s="46">
        <v>0</v>
      </c>
      <c r="H47" s="46">
        <v>0</v>
      </c>
      <c r="I47" s="46">
        <v>-2227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10340</v>
      </c>
      <c r="O47" s="47">
        <f t="shared" si="9"/>
        <v>1.025386751289171</v>
      </c>
      <c r="P47" s="9"/>
    </row>
    <row r="48" spans="1:16">
      <c r="A48" s="12"/>
      <c r="B48" s="25">
        <v>365</v>
      </c>
      <c r="C48" s="20" t="s">
        <v>110</v>
      </c>
      <c r="D48" s="46">
        <v>1083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1083</v>
      </c>
      <c r="O48" s="47">
        <f t="shared" si="9"/>
        <v>0.10739785799285997</v>
      </c>
      <c r="P48" s="9"/>
    </row>
    <row r="49" spans="1:119">
      <c r="A49" s="12"/>
      <c r="B49" s="25">
        <v>366</v>
      </c>
      <c r="C49" s="20" t="s">
        <v>56</v>
      </c>
      <c r="D49" s="46">
        <v>5251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5251</v>
      </c>
      <c r="O49" s="47">
        <f t="shared" si="9"/>
        <v>0.52072590241967476</v>
      </c>
      <c r="P49" s="9"/>
    </row>
    <row r="50" spans="1:119">
      <c r="A50" s="12"/>
      <c r="B50" s="25">
        <v>369.9</v>
      </c>
      <c r="C50" s="20" t="s">
        <v>57</v>
      </c>
      <c r="D50" s="46">
        <v>122116</v>
      </c>
      <c r="E50" s="46">
        <v>5115</v>
      </c>
      <c r="F50" s="46">
        <v>0</v>
      </c>
      <c r="G50" s="46">
        <v>0</v>
      </c>
      <c r="H50" s="46">
        <v>0</v>
      </c>
      <c r="I50" s="46">
        <v>4688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131919</v>
      </c>
      <c r="O50" s="47">
        <f t="shared" si="9"/>
        <v>13.082011106703689</v>
      </c>
      <c r="P50" s="9"/>
    </row>
    <row r="51" spans="1:119" ht="15.75">
      <c r="A51" s="29" t="s">
        <v>39</v>
      </c>
      <c r="B51" s="30"/>
      <c r="C51" s="31"/>
      <c r="D51" s="32">
        <f t="shared" ref="D51:M51" si="14">SUM(D52:D54)</f>
        <v>779264</v>
      </c>
      <c r="E51" s="32">
        <f t="shared" si="14"/>
        <v>0</v>
      </c>
      <c r="F51" s="32">
        <f t="shared" si="14"/>
        <v>0</v>
      </c>
      <c r="G51" s="32">
        <f t="shared" si="14"/>
        <v>3688500</v>
      </c>
      <c r="H51" s="32">
        <f t="shared" si="14"/>
        <v>0</v>
      </c>
      <c r="I51" s="32">
        <f t="shared" si="14"/>
        <v>3709739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>SUM(D51:M51)</f>
        <v>8177503</v>
      </c>
      <c r="O51" s="45">
        <f t="shared" si="9"/>
        <v>810.93841729472433</v>
      </c>
      <c r="P51" s="9"/>
    </row>
    <row r="52" spans="1:119">
      <c r="A52" s="12"/>
      <c r="B52" s="25">
        <v>381</v>
      </c>
      <c r="C52" s="20" t="s">
        <v>58</v>
      </c>
      <c r="D52" s="46">
        <v>3625</v>
      </c>
      <c r="E52" s="46">
        <v>0</v>
      </c>
      <c r="F52" s="46">
        <v>0</v>
      </c>
      <c r="G52" s="46">
        <v>3688500</v>
      </c>
      <c r="H52" s="46">
        <v>0</v>
      </c>
      <c r="I52" s="46">
        <v>575000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4267125</v>
      </c>
      <c r="O52" s="47">
        <f t="shared" si="9"/>
        <v>423.15797302657677</v>
      </c>
      <c r="P52" s="9"/>
    </row>
    <row r="53" spans="1:119">
      <c r="A53" s="12"/>
      <c r="B53" s="25">
        <v>382</v>
      </c>
      <c r="C53" s="20" t="s">
        <v>69</v>
      </c>
      <c r="D53" s="46">
        <v>775639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775639</v>
      </c>
      <c r="O53" s="47">
        <f t="shared" si="9"/>
        <v>76.917790559301864</v>
      </c>
      <c r="P53" s="9"/>
    </row>
    <row r="54" spans="1:119" ht="15.75" thickBot="1">
      <c r="A54" s="12"/>
      <c r="B54" s="25">
        <v>389.7</v>
      </c>
      <c r="C54" s="20" t="s">
        <v>98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3134739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3134739</v>
      </c>
      <c r="O54" s="47">
        <f t="shared" si="9"/>
        <v>310.8626537088457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5">SUM(D5,D13,D23,D29,D38,D43,D51)</f>
        <v>9424532</v>
      </c>
      <c r="E55" s="15">
        <f t="shared" si="15"/>
        <v>198105</v>
      </c>
      <c r="F55" s="15">
        <f t="shared" si="15"/>
        <v>0</v>
      </c>
      <c r="G55" s="15">
        <f t="shared" si="15"/>
        <v>3695124</v>
      </c>
      <c r="H55" s="15">
        <f t="shared" si="15"/>
        <v>0</v>
      </c>
      <c r="I55" s="15">
        <f t="shared" si="15"/>
        <v>8052018</v>
      </c>
      <c r="J55" s="15">
        <f t="shared" si="15"/>
        <v>0</v>
      </c>
      <c r="K55" s="15">
        <f t="shared" si="15"/>
        <v>0</v>
      </c>
      <c r="L55" s="15">
        <f t="shared" si="15"/>
        <v>0</v>
      </c>
      <c r="M55" s="15">
        <f t="shared" si="15"/>
        <v>0</v>
      </c>
      <c r="N55" s="15">
        <f>SUM(D55:M55)</f>
        <v>21369779</v>
      </c>
      <c r="O55" s="38">
        <f t="shared" si="9"/>
        <v>2119.1768147560492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111</v>
      </c>
      <c r="M57" s="48"/>
      <c r="N57" s="48"/>
      <c r="O57" s="43">
        <v>10084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2024-05-16T22:46:14Z</cp:lastPrinted>
  <dcterms:created xsi:type="dcterms:W3CDTF">2000-08-31T21:26:31Z</dcterms:created>
  <dcterms:modified xsi:type="dcterms:W3CDTF">2024-05-16T22:46:16Z</dcterms:modified>
</cp:coreProperties>
</file>