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'2007'!$A$1:$O$33</definedName>
    <definedName name="_xlnm.Print_Area" localSheetId="15">'2008'!$A$1:$O$31</definedName>
    <definedName name="_xlnm.Print_Area" localSheetId="14">'2009'!$A$1:$O$30</definedName>
    <definedName name="_xlnm.Print_Area" localSheetId="13">'2010'!$A$1:$O$30</definedName>
    <definedName name="_xlnm.Print_Area" localSheetId="12">'2011'!$A$1:$O$30</definedName>
    <definedName name="_xlnm.Print_Area" localSheetId="11">'2012'!$A$1:$O$30</definedName>
    <definedName name="_xlnm.Print_Area" localSheetId="10">'2013'!$A$1:$O$30</definedName>
    <definedName name="_xlnm.Print_Area" localSheetId="9">'2014'!$A$1:$O$30</definedName>
    <definedName name="_xlnm.Print_Area" localSheetId="8">'2015'!$A$1:$O$33</definedName>
    <definedName name="_xlnm.Print_Area" localSheetId="7">'2016'!$A$1:$O$33</definedName>
    <definedName name="_xlnm.Print_Area" localSheetId="6">'2017'!$A$1:$O$33</definedName>
    <definedName name="_xlnm.Print_Area" localSheetId="5">'2018'!$A$1:$O$33</definedName>
    <definedName name="_xlnm.Print_Area" localSheetId="4">'2019'!$A$1:$O$33</definedName>
    <definedName name="_xlnm.Print_Area" localSheetId="3">'2020'!$A$1:$O$33</definedName>
    <definedName name="_xlnm.Print_Area" localSheetId="2">'2021'!$A$1:$P$32</definedName>
    <definedName name="_xlnm.Print_Area" localSheetId="1">'2022'!$A$1:$P$32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 l="1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0" i="49" l="1"/>
  <c r="P20" i="49" s="1"/>
  <c r="O25" i="49"/>
  <c r="P25" i="49" s="1"/>
  <c r="O22" i="49"/>
  <c r="P22" i="49" s="1"/>
  <c r="O18" i="49"/>
  <c r="P18" i="49" s="1"/>
  <c r="O15" i="49"/>
  <c r="P15" i="49" s="1"/>
  <c r="O11" i="49"/>
  <c r="P11" i="49" s="1"/>
  <c r="O5" i="49"/>
  <c r="P5" i="49" s="1"/>
  <c r="D28" i="48"/>
  <c r="O27" i="48"/>
  <c r="P27" i="48"/>
  <c r="N26" i="48"/>
  <c r="M26" i="48"/>
  <c r="L26" i="48"/>
  <c r="K26" i="48"/>
  <c r="J26" i="48"/>
  <c r="I26" i="48"/>
  <c r="H26" i="48"/>
  <c r="G26" i="48"/>
  <c r="F26" i="48"/>
  <c r="E26" i="48"/>
  <c r="O26" i="48" s="1"/>
  <c r="P26" i="48" s="1"/>
  <c r="D26" i="48"/>
  <c r="O25" i="48"/>
  <c r="P25" i="48"/>
  <c r="O24" i="48"/>
  <c r="P24" i="48" s="1"/>
  <c r="O23" i="48"/>
  <c r="P23" i="48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O20" i="48" s="1"/>
  <c r="P20" i="48" s="1"/>
  <c r="J20" i="48"/>
  <c r="I20" i="48"/>
  <c r="H20" i="48"/>
  <c r="G20" i="48"/>
  <c r="F20" i="48"/>
  <c r="F28" i="48" s="1"/>
  <c r="E20" i="48"/>
  <c r="D20" i="48"/>
  <c r="O19" i="48"/>
  <c r="P19" i="48"/>
  <c r="N18" i="48"/>
  <c r="M18" i="48"/>
  <c r="L18" i="48"/>
  <c r="O18" i="48" s="1"/>
  <c r="P18" i="48" s="1"/>
  <c r="K18" i="48"/>
  <c r="J18" i="48"/>
  <c r="I18" i="48"/>
  <c r="H18" i="48"/>
  <c r="G18" i="48"/>
  <c r="G28" i="48" s="1"/>
  <c r="F18" i="48"/>
  <c r="E18" i="48"/>
  <c r="D18" i="48"/>
  <c r="O17" i="48"/>
  <c r="P17" i="48" s="1"/>
  <c r="O16" i="48"/>
  <c r="P16" i="48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/>
  <c r="O12" i="48"/>
  <c r="P12" i="48" s="1"/>
  <c r="N11" i="48"/>
  <c r="M11" i="48"/>
  <c r="L11" i="48"/>
  <c r="K11" i="48"/>
  <c r="J11" i="48"/>
  <c r="I11" i="48"/>
  <c r="H11" i="48"/>
  <c r="H28" i="48" s="1"/>
  <c r="G11" i="48"/>
  <c r="F11" i="48"/>
  <c r="E11" i="48"/>
  <c r="D11" i="48"/>
  <c r="O10" i="48"/>
  <c r="P10" i="48" s="1"/>
  <c r="O9" i="48"/>
  <c r="P9" i="48" s="1"/>
  <c r="O8" i="48"/>
  <c r="P8" i="48" s="1"/>
  <c r="O7" i="48"/>
  <c r="P7" i="48"/>
  <c r="O6" i="48"/>
  <c r="P6" i="48"/>
  <c r="N5" i="48"/>
  <c r="N28" i="48" s="1"/>
  <c r="M5" i="48"/>
  <c r="M28" i="48" s="1"/>
  <c r="L5" i="48"/>
  <c r="L28" i="48" s="1"/>
  <c r="K5" i="48"/>
  <c r="K28" i="48" s="1"/>
  <c r="J5" i="48"/>
  <c r="J28" i="48" s="1"/>
  <c r="I5" i="48"/>
  <c r="I28" i="48" s="1"/>
  <c r="H5" i="48"/>
  <c r="G5" i="48"/>
  <c r="F5" i="48"/>
  <c r="E5" i="48"/>
  <c r="E28" i="48" s="1"/>
  <c r="D5" i="48"/>
  <c r="D28" i="47"/>
  <c r="O27" i="47"/>
  <c r="P27" i="47"/>
  <c r="N26" i="47"/>
  <c r="M26" i="47"/>
  <c r="L26" i="47"/>
  <c r="K26" i="47"/>
  <c r="J26" i="47"/>
  <c r="I26" i="47"/>
  <c r="H26" i="47"/>
  <c r="G26" i="47"/>
  <c r="F26" i="47"/>
  <c r="E26" i="47"/>
  <c r="O26" i="47" s="1"/>
  <c r="P26" i="47" s="1"/>
  <c r="D26" i="47"/>
  <c r="O25" i="47"/>
  <c r="P25" i="47"/>
  <c r="O24" i="47"/>
  <c r="P24" i="47" s="1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G28" i="47" s="1"/>
  <c r="F20" i="47"/>
  <c r="F28" i="47" s="1"/>
  <c r="E20" i="47"/>
  <c r="D20" i="47"/>
  <c r="O19" i="47"/>
  <c r="P19" i="47"/>
  <c r="N18" i="47"/>
  <c r="M18" i="47"/>
  <c r="L18" i="47"/>
  <c r="O18" i="47" s="1"/>
  <c r="P18" i="47" s="1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/>
  <c r="O12" i="47"/>
  <c r="P12" i="47" s="1"/>
  <c r="N11" i="47"/>
  <c r="M11" i="47"/>
  <c r="L11" i="47"/>
  <c r="K11" i="47"/>
  <c r="J11" i="47"/>
  <c r="I11" i="47"/>
  <c r="H11" i="47"/>
  <c r="H28" i="47" s="1"/>
  <c r="G11" i="47"/>
  <c r="F11" i="47"/>
  <c r="E11" i="47"/>
  <c r="D11" i="47"/>
  <c r="O10" i="47"/>
  <c r="P10" i="47" s="1"/>
  <c r="O9" i="47"/>
  <c r="P9" i="47" s="1"/>
  <c r="O8" i="47"/>
  <c r="P8" i="47" s="1"/>
  <c r="O7" i="47"/>
  <c r="P7" i="47"/>
  <c r="O6" i="47"/>
  <c r="P6" i="47"/>
  <c r="N5" i="47"/>
  <c r="N28" i="47" s="1"/>
  <c r="M5" i="47"/>
  <c r="M28" i="47" s="1"/>
  <c r="L5" i="47"/>
  <c r="L28" i="47" s="1"/>
  <c r="K5" i="47"/>
  <c r="K28" i="47" s="1"/>
  <c r="J5" i="47"/>
  <c r="J28" i="47" s="1"/>
  <c r="I5" i="47"/>
  <c r="I28" i="47" s="1"/>
  <c r="H5" i="47"/>
  <c r="G5" i="47"/>
  <c r="F5" i="47"/>
  <c r="E5" i="47"/>
  <c r="E28" i="47" s="1"/>
  <c r="D5" i="47"/>
  <c r="J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/>
  <c r="M20" i="46"/>
  <c r="L20" i="46"/>
  <c r="K20" i="46"/>
  <c r="J20" i="46"/>
  <c r="I20" i="46"/>
  <c r="N20" i="46" s="1"/>
  <c r="O20" i="46" s="1"/>
  <c r="H20" i="46"/>
  <c r="G20" i="46"/>
  <c r="F20" i="46"/>
  <c r="E20" i="46"/>
  <c r="D20" i="46"/>
  <c r="N19" i="46"/>
  <c r="O19" i="46"/>
  <c r="M18" i="46"/>
  <c r="L18" i="46"/>
  <c r="K18" i="46"/>
  <c r="J18" i="46"/>
  <c r="I18" i="46"/>
  <c r="N18" i="46" s="1"/>
  <c r="O18" i="46" s="1"/>
  <c r="H18" i="46"/>
  <c r="G18" i="46"/>
  <c r="F18" i="46"/>
  <c r="E18" i="46"/>
  <c r="E29" i="46" s="1"/>
  <c r="D18" i="46"/>
  <c r="N17" i="46"/>
  <c r="O17" i="46"/>
  <c r="N16" i="46"/>
  <c r="O16" i="46"/>
  <c r="M15" i="46"/>
  <c r="L15" i="46"/>
  <c r="K15" i="46"/>
  <c r="N15" i="46" s="1"/>
  <c r="O15" i="46" s="1"/>
  <c r="J15" i="46"/>
  <c r="I15" i="46"/>
  <c r="H15" i="46"/>
  <c r="G15" i="46"/>
  <c r="F15" i="46"/>
  <c r="E15" i="46"/>
  <c r="D15" i="46"/>
  <c r="N14" i="46"/>
  <c r="O14" i="46"/>
  <c r="N13" i="46"/>
  <c r="O13" i="46" s="1"/>
  <c r="N12" i="46"/>
  <c r="O12" i="46" s="1"/>
  <c r="M11" i="46"/>
  <c r="L11" i="46"/>
  <c r="L29" i="46" s="1"/>
  <c r="K11" i="46"/>
  <c r="J11" i="46"/>
  <c r="I11" i="46"/>
  <c r="H11" i="46"/>
  <c r="G11" i="46"/>
  <c r="F11" i="46"/>
  <c r="E11" i="46"/>
  <c r="D11" i="46"/>
  <c r="N10" i="46"/>
  <c r="O10" i="46" s="1"/>
  <c r="N9" i="46"/>
  <c r="O9" i="46"/>
  <c r="N8" i="46"/>
  <c r="O8" i="46" s="1"/>
  <c r="N7" i="46"/>
  <c r="O7" i="46"/>
  <c r="N6" i="46"/>
  <c r="O6" i="46"/>
  <c r="M5" i="46"/>
  <c r="M29" i="46" s="1"/>
  <c r="L5" i="46"/>
  <c r="K5" i="46"/>
  <c r="N5" i="46" s="1"/>
  <c r="O5" i="46" s="1"/>
  <c r="J5" i="46"/>
  <c r="I5" i="46"/>
  <c r="I29" i="46" s="1"/>
  <c r="H5" i="46"/>
  <c r="H29" i="46" s="1"/>
  <c r="G5" i="46"/>
  <c r="G29" i="46" s="1"/>
  <c r="F5" i="46"/>
  <c r="F29" i="46" s="1"/>
  <c r="E5" i="46"/>
  <c r="D5" i="46"/>
  <c r="D29" i="46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/>
  <c r="M24" i="45"/>
  <c r="L24" i="45"/>
  <c r="K24" i="45"/>
  <c r="N24" i="45" s="1"/>
  <c r="O24" i="45" s="1"/>
  <c r="J24" i="45"/>
  <c r="I24" i="45"/>
  <c r="H24" i="45"/>
  <c r="G24" i="45"/>
  <c r="F24" i="45"/>
  <c r="E24" i="45"/>
  <c r="D24" i="45"/>
  <c r="N23" i="45"/>
  <c r="O23" i="45"/>
  <c r="N22" i="45"/>
  <c r="O22" i="45" s="1"/>
  <c r="M21" i="45"/>
  <c r="N21" i="45" s="1"/>
  <c r="O21" i="45" s="1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N19" i="45" s="1"/>
  <c r="O19" i="45" s="1"/>
  <c r="L19" i="45"/>
  <c r="K19" i="45"/>
  <c r="K29" i="45" s="1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N15" i="45" s="1"/>
  <c r="O15" i="45" s="1"/>
  <c r="D15" i="45"/>
  <c r="N14" i="45"/>
  <c r="O14" i="45"/>
  <c r="N13" i="45"/>
  <c r="O13" i="45" s="1"/>
  <c r="N12" i="45"/>
  <c r="O12" i="45"/>
  <c r="M11" i="45"/>
  <c r="L11" i="45"/>
  <c r="K11" i="45"/>
  <c r="J11" i="45"/>
  <c r="I11" i="45"/>
  <c r="I29" i="45" s="1"/>
  <c r="H11" i="45"/>
  <c r="G11" i="45"/>
  <c r="F11" i="45"/>
  <c r="F29" i="45" s="1"/>
  <c r="E11" i="45"/>
  <c r="D11" i="45"/>
  <c r="D29" i="45" s="1"/>
  <c r="N10" i="45"/>
  <c r="O10" i="45"/>
  <c r="N9" i="45"/>
  <c r="O9" i="45"/>
  <c r="N8" i="45"/>
  <c r="O8" i="45" s="1"/>
  <c r="N7" i="45"/>
  <c r="O7" i="45" s="1"/>
  <c r="N6" i="45"/>
  <c r="O6" i="45"/>
  <c r="M5" i="45"/>
  <c r="M29" i="45" s="1"/>
  <c r="L5" i="45"/>
  <c r="L29" i="45" s="1"/>
  <c r="K5" i="45"/>
  <c r="J5" i="45"/>
  <c r="J29" i="45" s="1"/>
  <c r="I5" i="45"/>
  <c r="H5" i="45"/>
  <c r="H29" i="45" s="1"/>
  <c r="G5" i="45"/>
  <c r="G29" i="45" s="1"/>
  <c r="F5" i="45"/>
  <c r="E5" i="45"/>
  <c r="N5" i="45" s="1"/>
  <c r="O5" i="45" s="1"/>
  <c r="D5" i="45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/>
  <c r="M24" i="44"/>
  <c r="L24" i="44"/>
  <c r="K24" i="44"/>
  <c r="J24" i="44"/>
  <c r="J29" i="44" s="1"/>
  <c r="I24" i="44"/>
  <c r="H24" i="44"/>
  <c r="G24" i="44"/>
  <c r="F24" i="44"/>
  <c r="E24" i="44"/>
  <c r="N24" i="44" s="1"/>
  <c r="O24" i="44" s="1"/>
  <c r="D24" i="44"/>
  <c r="N23" i="44"/>
  <c r="O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E29" i="44" s="1"/>
  <c r="D19" i="44"/>
  <c r="N18" i="44"/>
  <c r="O18" i="44" s="1"/>
  <c r="N17" i="44"/>
  <c r="O17" i="44"/>
  <c r="N16" i="44"/>
  <c r="O16" i="44"/>
  <c r="M15" i="44"/>
  <c r="L15" i="44"/>
  <c r="K15" i="44"/>
  <c r="N15" i="44" s="1"/>
  <c r="O15" i="44" s="1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M11" i="44"/>
  <c r="L11" i="44"/>
  <c r="L29" i="44" s="1"/>
  <c r="K11" i="44"/>
  <c r="J11" i="44"/>
  <c r="I11" i="44"/>
  <c r="H11" i="44"/>
  <c r="G11" i="44"/>
  <c r="F11" i="44"/>
  <c r="E11" i="44"/>
  <c r="D11" i="44"/>
  <c r="N10" i="44"/>
  <c r="O10" i="44" s="1"/>
  <c r="N9" i="44"/>
  <c r="O9" i="44"/>
  <c r="N8" i="44"/>
  <c r="O8" i="44" s="1"/>
  <c r="N7" i="44"/>
  <c r="O7" i="44"/>
  <c r="N6" i="44"/>
  <c r="O6" i="44"/>
  <c r="M5" i="44"/>
  <c r="M29" i="44" s="1"/>
  <c r="L5" i="44"/>
  <c r="K5" i="44"/>
  <c r="K29" i="44" s="1"/>
  <c r="J5" i="44"/>
  <c r="I5" i="44"/>
  <c r="I29" i="44" s="1"/>
  <c r="H5" i="44"/>
  <c r="H29" i="44" s="1"/>
  <c r="G5" i="44"/>
  <c r="G29" i="44" s="1"/>
  <c r="F5" i="44"/>
  <c r="F29" i="44" s="1"/>
  <c r="E5" i="44"/>
  <c r="D5" i="44"/>
  <c r="D29" i="44" s="1"/>
  <c r="N28" i="43"/>
  <c r="O28" i="43"/>
  <c r="M27" i="43"/>
  <c r="L27" i="43"/>
  <c r="K27" i="43"/>
  <c r="J27" i="43"/>
  <c r="I27" i="43"/>
  <c r="N27" i="43" s="1"/>
  <c r="O27" i="43" s="1"/>
  <c r="H27" i="43"/>
  <c r="G27" i="43"/>
  <c r="F27" i="43"/>
  <c r="E27" i="43"/>
  <c r="D27" i="43"/>
  <c r="N26" i="43"/>
  <c r="O26" i="43"/>
  <c r="N25" i="43"/>
  <c r="O25" i="43"/>
  <c r="M24" i="43"/>
  <c r="L24" i="43"/>
  <c r="K24" i="43"/>
  <c r="N24" i="43" s="1"/>
  <c r="O24" i="43" s="1"/>
  <c r="J24" i="43"/>
  <c r="I24" i="43"/>
  <c r="H24" i="43"/>
  <c r="G24" i="43"/>
  <c r="F24" i="43"/>
  <c r="E24" i="43"/>
  <c r="D24" i="43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N19" i="43" s="1"/>
  <c r="O19" i="43" s="1"/>
  <c r="L19" i="43"/>
  <c r="K19" i="43"/>
  <c r="K29" i="43" s="1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N15" i="43" s="1"/>
  <c r="O15" i="43" s="1"/>
  <c r="D15" i="43"/>
  <c r="N14" i="43"/>
  <c r="O14" i="43"/>
  <c r="N13" i="43"/>
  <c r="O13" i="43" s="1"/>
  <c r="N12" i="43"/>
  <c r="O12" i="43"/>
  <c r="M11" i="43"/>
  <c r="L11" i="43"/>
  <c r="K11" i="43"/>
  <c r="J11" i="43"/>
  <c r="I11" i="43"/>
  <c r="I29" i="43" s="1"/>
  <c r="H11" i="43"/>
  <c r="G11" i="43"/>
  <c r="F11" i="43"/>
  <c r="F29" i="43" s="1"/>
  <c r="E11" i="43"/>
  <c r="D11" i="43"/>
  <c r="D29" i="43" s="1"/>
  <c r="N10" i="43"/>
  <c r="O10" i="43"/>
  <c r="N9" i="43"/>
  <c r="O9" i="43"/>
  <c r="N8" i="43"/>
  <c r="O8" i="43" s="1"/>
  <c r="N7" i="43"/>
  <c r="O7" i="43" s="1"/>
  <c r="N6" i="43"/>
  <c r="O6" i="43"/>
  <c r="M5" i="43"/>
  <c r="M29" i="43" s="1"/>
  <c r="L5" i="43"/>
  <c r="L29" i="43" s="1"/>
  <c r="K5" i="43"/>
  <c r="J5" i="43"/>
  <c r="J29" i="43" s="1"/>
  <c r="I5" i="43"/>
  <c r="H5" i="43"/>
  <c r="H29" i="43" s="1"/>
  <c r="G5" i="43"/>
  <c r="G29" i="43" s="1"/>
  <c r="F5" i="43"/>
  <c r="E5" i="43"/>
  <c r="N5" i="43" s="1"/>
  <c r="O5" i="43" s="1"/>
  <c r="D5" i="43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/>
  <c r="M24" i="42"/>
  <c r="L24" i="42"/>
  <c r="K24" i="42"/>
  <c r="J24" i="42"/>
  <c r="J29" i="42" s="1"/>
  <c r="I24" i="42"/>
  <c r="H24" i="42"/>
  <c r="G24" i="42"/>
  <c r="F24" i="42"/>
  <c r="E24" i="42"/>
  <c r="N24" i="42" s="1"/>
  <c r="O24" i="42" s="1"/>
  <c r="D24" i="42"/>
  <c r="N23" i="42"/>
  <c r="O23" i="42"/>
  <c r="N22" i="42"/>
  <c r="O22" i="42" s="1"/>
  <c r="M21" i="42"/>
  <c r="L21" i="42"/>
  <c r="K21" i="42"/>
  <c r="J21" i="42"/>
  <c r="I21" i="42"/>
  <c r="H21" i="42"/>
  <c r="G21" i="42"/>
  <c r="N21" i="42" s="1"/>
  <c r="O21" i="42" s="1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N19" i="42" s="1"/>
  <c r="O19" i="42" s="1"/>
  <c r="F19" i="42"/>
  <c r="E19" i="42"/>
  <c r="E29" i="42" s="1"/>
  <c r="D19" i="42"/>
  <c r="N18" i="42"/>
  <c r="O18" i="42" s="1"/>
  <c r="N17" i="42"/>
  <c r="O17" i="42"/>
  <c r="N16" i="42"/>
  <c r="O16" i="42"/>
  <c r="M15" i="42"/>
  <c r="L15" i="42"/>
  <c r="K15" i="42"/>
  <c r="N15" i="42" s="1"/>
  <c r="O15" i="42" s="1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 s="1"/>
  <c r="M11" i="42"/>
  <c r="L11" i="42"/>
  <c r="L29" i="42" s="1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N8" i="42"/>
  <c r="O8" i="42" s="1"/>
  <c r="N7" i="42"/>
  <c r="O7" i="42"/>
  <c r="N6" i="42"/>
  <c r="O6" i="42"/>
  <c r="M5" i="42"/>
  <c r="M29" i="42" s="1"/>
  <c r="L5" i="42"/>
  <c r="K5" i="42"/>
  <c r="N5" i="42" s="1"/>
  <c r="O5" i="42" s="1"/>
  <c r="J5" i="42"/>
  <c r="I5" i="42"/>
  <c r="I29" i="42" s="1"/>
  <c r="H5" i="42"/>
  <c r="H29" i="42" s="1"/>
  <c r="G5" i="42"/>
  <c r="G29" i="42" s="1"/>
  <c r="F5" i="42"/>
  <c r="F29" i="42" s="1"/>
  <c r="E5" i="42"/>
  <c r="D5" i="42"/>
  <c r="D29" i="42" s="1"/>
  <c r="N28" i="41"/>
  <c r="O28" i="41"/>
  <c r="N27" i="41"/>
  <c r="O27" i="41"/>
  <c r="M26" i="41"/>
  <c r="L26" i="41"/>
  <c r="K26" i="41"/>
  <c r="N26" i="41" s="1"/>
  <c r="O26" i="41" s="1"/>
  <c r="J26" i="41"/>
  <c r="I26" i="41"/>
  <c r="H26" i="41"/>
  <c r="G26" i="41"/>
  <c r="F26" i="41"/>
  <c r="E26" i="41"/>
  <c r="D26" i="41"/>
  <c r="N25" i="41"/>
  <c r="O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N21" i="41" s="1"/>
  <c r="O21" i="41" s="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/>
  <c r="M17" i="41"/>
  <c r="M29" i="41" s="1"/>
  <c r="L17" i="41"/>
  <c r="L29" i="41" s="1"/>
  <c r="K17" i="41"/>
  <c r="J17" i="41"/>
  <c r="I17" i="41"/>
  <c r="H17" i="41"/>
  <c r="G17" i="41"/>
  <c r="F17" i="41"/>
  <c r="E17" i="41"/>
  <c r="N17" i="41" s="1"/>
  <c r="O17" i="41" s="1"/>
  <c r="D17" i="41"/>
  <c r="N16" i="41"/>
  <c r="O16" i="41"/>
  <c r="N15" i="41"/>
  <c r="O15" i="41" s="1"/>
  <c r="N14" i="41"/>
  <c r="O14" i="41"/>
  <c r="N13" i="41"/>
  <c r="O13" i="41"/>
  <c r="M12" i="41"/>
  <c r="L12" i="41"/>
  <c r="K12" i="41"/>
  <c r="N12" i="41" s="1"/>
  <c r="O12" i="41" s="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K5" i="41"/>
  <c r="K29" i="41" s="1"/>
  <c r="J5" i="41"/>
  <c r="J29" i="41" s="1"/>
  <c r="I5" i="41"/>
  <c r="N5" i="41" s="1"/>
  <c r="O5" i="41" s="1"/>
  <c r="H5" i="41"/>
  <c r="H29" i="41" s="1"/>
  <c r="G5" i="41"/>
  <c r="G29" i="41" s="1"/>
  <c r="F5" i="41"/>
  <c r="F29" i="41" s="1"/>
  <c r="E5" i="41"/>
  <c r="E29" i="41" s="1"/>
  <c r="D5" i="41"/>
  <c r="D29" i="41" s="1"/>
  <c r="F29" i="40"/>
  <c r="K29" i="40"/>
  <c r="N28" i="40"/>
  <c r="O28" i="40" s="1"/>
  <c r="M27" i="40"/>
  <c r="L27" i="40"/>
  <c r="K27" i="40"/>
  <c r="J27" i="40"/>
  <c r="I27" i="40"/>
  <c r="H27" i="40"/>
  <c r="G27" i="40"/>
  <c r="N27" i="40" s="1"/>
  <c r="O27" i="40" s="1"/>
  <c r="F27" i="40"/>
  <c r="E27" i="40"/>
  <c r="D27" i="40"/>
  <c r="N26" i="40"/>
  <c r="O26" i="40" s="1"/>
  <c r="N25" i="40"/>
  <c r="O25" i="40"/>
  <c r="M24" i="40"/>
  <c r="L24" i="40"/>
  <c r="K24" i="40"/>
  <c r="J24" i="40"/>
  <c r="I24" i="40"/>
  <c r="N24" i="40" s="1"/>
  <c r="O24" i="40" s="1"/>
  <c r="H24" i="40"/>
  <c r="G24" i="40"/>
  <c r="F24" i="40"/>
  <c r="E24" i="40"/>
  <c r="D24" i="40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/>
  <c r="M20" i="40"/>
  <c r="L20" i="40"/>
  <c r="K20" i="40"/>
  <c r="J20" i="40"/>
  <c r="I20" i="40"/>
  <c r="N20" i="40" s="1"/>
  <c r="O20" i="40" s="1"/>
  <c r="H20" i="40"/>
  <c r="G20" i="40"/>
  <c r="F20" i="40"/>
  <c r="E20" i="40"/>
  <c r="D20" i="40"/>
  <c r="N19" i="40"/>
  <c r="O19" i="40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/>
  <c r="N12" i="40"/>
  <c r="O12" i="40" s="1"/>
  <c r="M11" i="40"/>
  <c r="L11" i="40"/>
  <c r="K11" i="40"/>
  <c r="J11" i="40"/>
  <c r="I11" i="40"/>
  <c r="H11" i="40"/>
  <c r="G11" i="40"/>
  <c r="N11" i="40" s="1"/>
  <c r="O11" i="40" s="1"/>
  <c r="F11" i="40"/>
  <c r="E11" i="40"/>
  <c r="D11" i="40"/>
  <c r="D29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29" i="40" s="1"/>
  <c r="L5" i="40"/>
  <c r="L29" i="40" s="1"/>
  <c r="K5" i="40"/>
  <c r="J5" i="40"/>
  <c r="J29" i="40" s="1"/>
  <c r="I5" i="40"/>
  <c r="I29" i="40" s="1"/>
  <c r="H5" i="40"/>
  <c r="H29" i="40" s="1"/>
  <c r="G5" i="40"/>
  <c r="G29" i="40" s="1"/>
  <c r="F5" i="40"/>
  <c r="E5" i="40"/>
  <c r="E29" i="40" s="1"/>
  <c r="D5" i="40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/>
  <c r="N22" i="39"/>
  <c r="O22" i="39" s="1"/>
  <c r="M21" i="39"/>
  <c r="L21" i="39"/>
  <c r="K21" i="39"/>
  <c r="J21" i="39"/>
  <c r="I21" i="39"/>
  <c r="H21" i="39"/>
  <c r="N21" i="39" s="1"/>
  <c r="O21" i="39" s="1"/>
  <c r="G21" i="39"/>
  <c r="F21" i="39"/>
  <c r="E21" i="39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N19" i="39" s="1"/>
  <c r="O19" i="39" s="1"/>
  <c r="D19" i="39"/>
  <c r="N18" i="39"/>
  <c r="O18" i="39" s="1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F26" i="39" s="1"/>
  <c r="E11" i="39"/>
  <c r="N11" i="39" s="1"/>
  <c r="O11" i="39" s="1"/>
  <c r="D11" i="39"/>
  <c r="N10" i="39"/>
  <c r="O10" i="39" s="1"/>
  <c r="N9" i="39"/>
  <c r="O9" i="39"/>
  <c r="N8" i="39"/>
  <c r="O8" i="39" s="1"/>
  <c r="N7" i="39"/>
  <c r="O7" i="39"/>
  <c r="N6" i="39"/>
  <c r="O6" i="39" s="1"/>
  <c r="M5" i="39"/>
  <c r="M26" i="39" s="1"/>
  <c r="L5" i="39"/>
  <c r="L26" i="39" s="1"/>
  <c r="K5" i="39"/>
  <c r="K26" i="39"/>
  <c r="J5" i="39"/>
  <c r="J26" i="39" s="1"/>
  <c r="I5" i="39"/>
  <c r="I26" i="39"/>
  <c r="H5" i="39"/>
  <c r="H26" i="39" s="1"/>
  <c r="G5" i="39"/>
  <c r="G26" i="39" s="1"/>
  <c r="F5" i="39"/>
  <c r="E5" i="39"/>
  <c r="E26" i="39"/>
  <c r="D5" i="39"/>
  <c r="N26" i="38"/>
  <c r="O26" i="38"/>
  <c r="M25" i="38"/>
  <c r="L25" i="38"/>
  <c r="K25" i="38"/>
  <c r="J25" i="38"/>
  <c r="I25" i="38"/>
  <c r="H25" i="38"/>
  <c r="G25" i="38"/>
  <c r="F25" i="38"/>
  <c r="E25" i="38"/>
  <c r="E27" i="38" s="1"/>
  <c r="D25" i="38"/>
  <c r="N24" i="38"/>
  <c r="O24" i="38"/>
  <c r="N23" i="38"/>
  <c r="O23" i="38" s="1"/>
  <c r="M22" i="38"/>
  <c r="L22" i="38"/>
  <c r="K22" i="38"/>
  <c r="J22" i="38"/>
  <c r="I22" i="38"/>
  <c r="H22" i="38"/>
  <c r="G22" i="38"/>
  <c r="N22" i="38" s="1"/>
  <c r="O22" i="38" s="1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N20" i="38" s="1"/>
  <c r="O20" i="38" s="1"/>
  <c r="F20" i="38"/>
  <c r="E20" i="38"/>
  <c r="D20" i="38"/>
  <c r="N19" i="38"/>
  <c r="O19" i="38"/>
  <c r="N18" i="38"/>
  <c r="O18" i="38" s="1"/>
  <c r="N17" i="38"/>
  <c r="O17" i="38" s="1"/>
  <c r="M16" i="38"/>
  <c r="M27" i="38" s="1"/>
  <c r="L16" i="38"/>
  <c r="K16" i="38"/>
  <c r="J16" i="38"/>
  <c r="I16" i="38"/>
  <c r="I27" i="38" s="1"/>
  <c r="H16" i="38"/>
  <c r="G16" i="38"/>
  <c r="F16" i="38"/>
  <c r="N16" i="38" s="1"/>
  <c r="O16" i="38" s="1"/>
  <c r="E16" i="38"/>
  <c r="D16" i="38"/>
  <c r="N15" i="38"/>
  <c r="O15" i="38" s="1"/>
  <c r="N14" i="38"/>
  <c r="O14" i="38"/>
  <c r="N13" i="38"/>
  <c r="O13" i="38" s="1"/>
  <c r="M12" i="38"/>
  <c r="L12" i="38"/>
  <c r="L27" i="38" s="1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 s="1"/>
  <c r="N9" i="38"/>
  <c r="O9" i="38"/>
  <c r="N8" i="38"/>
  <c r="O8" i="38" s="1"/>
  <c r="N7" i="38"/>
  <c r="O7" i="38"/>
  <c r="N6" i="38"/>
  <c r="O6" i="38" s="1"/>
  <c r="M5" i="38"/>
  <c r="L5" i="38"/>
  <c r="K5" i="38"/>
  <c r="K27" i="38"/>
  <c r="J5" i="38"/>
  <c r="J27" i="38" s="1"/>
  <c r="I5" i="38"/>
  <c r="H5" i="38"/>
  <c r="H27" i="38"/>
  <c r="G5" i="38"/>
  <c r="G27" i="38" s="1"/>
  <c r="F5" i="38"/>
  <c r="F27" i="38" s="1"/>
  <c r="E5" i="38"/>
  <c r="D5" i="38"/>
  <c r="N5" i="38" s="1"/>
  <c r="O5" i="38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/>
  <c r="N22" i="37"/>
  <c r="O22" i="37" s="1"/>
  <c r="M21" i="37"/>
  <c r="L21" i="37"/>
  <c r="K21" i="37"/>
  <c r="J21" i="37"/>
  <c r="I21" i="37"/>
  <c r="H21" i="37"/>
  <c r="H26" i="37" s="1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N19" i="37" s="1"/>
  <c r="O19" i="37" s="1"/>
  <c r="I19" i="37"/>
  <c r="H19" i="37"/>
  <c r="G19" i="37"/>
  <c r="F19" i="37"/>
  <c r="E19" i="37"/>
  <c r="E26" i="37" s="1"/>
  <c r="D19" i="37"/>
  <c r="N18" i="37"/>
  <c r="O18" i="37" s="1"/>
  <c r="N17" i="37"/>
  <c r="O17" i="37"/>
  <c r="N16" i="37"/>
  <c r="O16" i="37" s="1"/>
  <c r="M15" i="37"/>
  <c r="L15" i="37"/>
  <c r="L26" i="37" s="1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/>
  <c r="N12" i="37"/>
  <c r="O12" i="37" s="1"/>
  <c r="M11" i="37"/>
  <c r="L11" i="37"/>
  <c r="K11" i="37"/>
  <c r="J11" i="37"/>
  <c r="I11" i="37"/>
  <c r="I26" i="37" s="1"/>
  <c r="H11" i="37"/>
  <c r="G11" i="37"/>
  <c r="F11" i="37"/>
  <c r="E11" i="37"/>
  <c r="D11" i="37"/>
  <c r="N11" i="37" s="1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M26" i="37"/>
  <c r="L5" i="37"/>
  <c r="K5" i="37"/>
  <c r="K26" i="37" s="1"/>
  <c r="J5" i="37"/>
  <c r="J26" i="37"/>
  <c r="I5" i="37"/>
  <c r="H5" i="37"/>
  <c r="G5" i="37"/>
  <c r="G26" i="37" s="1"/>
  <c r="F5" i="37"/>
  <c r="F26" i="37"/>
  <c r="E5" i="37"/>
  <c r="D5" i="37"/>
  <c r="D26" i="37" s="1"/>
  <c r="N26" i="37" s="1"/>
  <c r="O26" i="37" s="1"/>
  <c r="N25" i="36"/>
  <c r="O25" i="36" s="1"/>
  <c r="M24" i="36"/>
  <c r="L24" i="36"/>
  <c r="K24" i="36"/>
  <c r="J24" i="36"/>
  <c r="I24" i="36"/>
  <c r="H24" i="36"/>
  <c r="G24" i="36"/>
  <c r="F24" i="36"/>
  <c r="E24" i="36"/>
  <c r="N24" i="36" s="1"/>
  <c r="O24" i="36" s="1"/>
  <c r="D24" i="36"/>
  <c r="N23" i="36"/>
  <c r="O23" i="36"/>
  <c r="N22" i="36"/>
  <c r="O22" i="36" s="1"/>
  <c r="M21" i="36"/>
  <c r="L21" i="36"/>
  <c r="K21" i="36"/>
  <c r="J21" i="36"/>
  <c r="I21" i="36"/>
  <c r="H21" i="36"/>
  <c r="G21" i="36"/>
  <c r="N21" i="36" s="1"/>
  <c r="O21" i="36" s="1"/>
  <c r="F21" i="36"/>
  <c r="E21" i="36"/>
  <c r="D21" i="36"/>
  <c r="D26" i="36" s="1"/>
  <c r="N20" i="36"/>
  <c r="O20" i="36"/>
  <c r="M19" i="36"/>
  <c r="L19" i="36"/>
  <c r="K19" i="36"/>
  <c r="J19" i="36"/>
  <c r="I19" i="36"/>
  <c r="H19" i="36"/>
  <c r="G19" i="36"/>
  <c r="F19" i="36"/>
  <c r="N19" i="36" s="1"/>
  <c r="O19" i="36" s="1"/>
  <c r="E19" i="36"/>
  <c r="D19" i="36"/>
  <c r="N18" i="36"/>
  <c r="O18" i="36" s="1"/>
  <c r="N17" i="36"/>
  <c r="O17" i="36"/>
  <c r="N16" i="36"/>
  <c r="O16" i="36" s="1"/>
  <c r="M15" i="36"/>
  <c r="L15" i="36"/>
  <c r="K15" i="36"/>
  <c r="J15" i="36"/>
  <c r="I15" i="36"/>
  <c r="I26" i="36" s="1"/>
  <c r="H15" i="36"/>
  <c r="G15" i="36"/>
  <c r="F15" i="36"/>
  <c r="E15" i="36"/>
  <c r="D15" i="36"/>
  <c r="N15" i="36" s="1"/>
  <c r="O15" i="36" s="1"/>
  <c r="N14" i="36"/>
  <c r="O14" i="36"/>
  <c r="N13" i="36"/>
  <c r="O13" i="36" s="1"/>
  <c r="N12" i="36"/>
  <c r="O12" i="36" s="1"/>
  <c r="M11" i="36"/>
  <c r="L11" i="36"/>
  <c r="K11" i="36"/>
  <c r="K26" i="36"/>
  <c r="J11" i="36"/>
  <c r="I11" i="36"/>
  <c r="H11" i="36"/>
  <c r="G11" i="36"/>
  <c r="F11" i="36"/>
  <c r="N11" i="36" s="1"/>
  <c r="O11" i="36" s="1"/>
  <c r="E11" i="36"/>
  <c r="D11" i="36"/>
  <c r="N10" i="36"/>
  <c r="O10" i="36" s="1"/>
  <c r="N9" i="36"/>
  <c r="O9" i="36" s="1"/>
  <c r="N8" i="36"/>
  <c r="O8" i="36"/>
  <c r="N7" i="36"/>
  <c r="O7" i="36" s="1"/>
  <c r="N6" i="36"/>
  <c r="O6" i="36"/>
  <c r="M5" i="36"/>
  <c r="M26" i="36" s="1"/>
  <c r="L5" i="36"/>
  <c r="L26" i="36" s="1"/>
  <c r="K5" i="36"/>
  <c r="J5" i="36"/>
  <c r="J26" i="36" s="1"/>
  <c r="I5" i="36"/>
  <c r="H5" i="36"/>
  <c r="H26" i="36" s="1"/>
  <c r="G5" i="36"/>
  <c r="F5" i="36"/>
  <c r="E5" i="36"/>
  <c r="D5" i="36"/>
  <c r="N5" i="36" s="1"/>
  <c r="O5" i="36" s="1"/>
  <c r="N25" i="35"/>
  <c r="O25" i="35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N22" i="35"/>
  <c r="O22" i="35" s="1"/>
  <c r="M21" i="35"/>
  <c r="L21" i="35"/>
  <c r="K21" i="35"/>
  <c r="J21" i="35"/>
  <c r="N21" i="35" s="1"/>
  <c r="O21" i="35" s="1"/>
  <c r="I21" i="35"/>
  <c r="H21" i="35"/>
  <c r="G21" i="35"/>
  <c r="F21" i="35"/>
  <c r="E21" i="35"/>
  <c r="D21" i="35"/>
  <c r="N20" i="35"/>
  <c r="O20" i="35" s="1"/>
  <c r="M19" i="35"/>
  <c r="L19" i="35"/>
  <c r="N19" i="35" s="1"/>
  <c r="O19" i="35" s="1"/>
  <c r="K19" i="35"/>
  <c r="J19" i="35"/>
  <c r="I19" i="35"/>
  <c r="H19" i="35"/>
  <c r="H26" i="35" s="1"/>
  <c r="G19" i="35"/>
  <c r="F19" i="35"/>
  <c r="E19" i="35"/>
  <c r="D19" i="35"/>
  <c r="N18" i="35"/>
  <c r="O18" i="35" s="1"/>
  <c r="N17" i="35"/>
  <c r="O17" i="35"/>
  <c r="N16" i="35"/>
  <c r="O16" i="35" s="1"/>
  <c r="M15" i="35"/>
  <c r="L15" i="35"/>
  <c r="L26" i="35" s="1"/>
  <c r="K15" i="35"/>
  <c r="J15" i="35"/>
  <c r="I15" i="35"/>
  <c r="H15" i="35"/>
  <c r="G15" i="35"/>
  <c r="F15" i="35"/>
  <c r="E15" i="35"/>
  <c r="E26" i="35" s="1"/>
  <c r="D15" i="35"/>
  <c r="N15" i="35" s="1"/>
  <c r="O15" i="35" s="1"/>
  <c r="N14" i="35"/>
  <c r="O14" i="35" s="1"/>
  <c r="N13" i="35"/>
  <c r="O13" i="35" s="1"/>
  <c r="N12" i="35"/>
  <c r="O12" i="35"/>
  <c r="M11" i="35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M26" i="35"/>
  <c r="L5" i="35"/>
  <c r="K5" i="35"/>
  <c r="K26" i="35"/>
  <c r="J5" i="35"/>
  <c r="J26" i="35" s="1"/>
  <c r="I5" i="35"/>
  <c r="I26" i="35"/>
  <c r="H5" i="35"/>
  <c r="G5" i="35"/>
  <c r="G26" i="35" s="1"/>
  <c r="F5" i="35"/>
  <c r="F26" i="35"/>
  <c r="E5" i="35"/>
  <c r="D5" i="35"/>
  <c r="N25" i="34"/>
  <c r="O25" i="34" s="1"/>
  <c r="M24" i="34"/>
  <c r="L24" i="34"/>
  <c r="K24" i="34"/>
  <c r="J24" i="34"/>
  <c r="I24" i="34"/>
  <c r="H24" i="34"/>
  <c r="G24" i="34"/>
  <c r="N24" i="34" s="1"/>
  <c r="O24" i="34" s="1"/>
  <c r="F24" i="34"/>
  <c r="E24" i="34"/>
  <c r="D24" i="34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E21" i="34"/>
  <c r="E26" i="34" s="1"/>
  <c r="D21" i="34"/>
  <c r="N20" i="34"/>
  <c r="O20" i="34"/>
  <c r="M19" i="34"/>
  <c r="L19" i="34"/>
  <c r="K19" i="34"/>
  <c r="J19" i="34"/>
  <c r="I19" i="34"/>
  <c r="H19" i="34"/>
  <c r="H26" i="34" s="1"/>
  <c r="G19" i="34"/>
  <c r="F19" i="34"/>
  <c r="E19" i="34"/>
  <c r="D19" i="34"/>
  <c r="D26" i="34" s="1"/>
  <c r="N18" i="34"/>
  <c r="O18" i="34"/>
  <c r="N17" i="34"/>
  <c r="O17" i="34" s="1"/>
  <c r="N16" i="34"/>
  <c r="O16" i="34" s="1"/>
  <c r="M15" i="34"/>
  <c r="L15" i="34"/>
  <c r="K15" i="34"/>
  <c r="J15" i="34"/>
  <c r="J26" i="34" s="1"/>
  <c r="I15" i="34"/>
  <c r="H15" i="34"/>
  <c r="G15" i="34"/>
  <c r="F15" i="34"/>
  <c r="E15" i="34"/>
  <c r="D15" i="34"/>
  <c r="N15" i="34" s="1"/>
  <c r="O15" i="34" s="1"/>
  <c r="N14" i="34"/>
  <c r="O14" i="34" s="1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M26" i="34" s="1"/>
  <c r="L5" i="34"/>
  <c r="L26" i="34"/>
  <c r="K5" i="34"/>
  <c r="K26" i="34" s="1"/>
  <c r="J5" i="34"/>
  <c r="I5" i="34"/>
  <c r="I26" i="34" s="1"/>
  <c r="H5" i="34"/>
  <c r="G5" i="34"/>
  <c r="G26" i="34"/>
  <c r="F5" i="34"/>
  <c r="F26" i="34" s="1"/>
  <c r="E5" i="34"/>
  <c r="D5" i="34"/>
  <c r="N5" i="34" s="1"/>
  <c r="O5" i="34" s="1"/>
  <c r="E23" i="33"/>
  <c r="N23" i="33" s="1"/>
  <c r="O23" i="33" s="1"/>
  <c r="F23" i="33"/>
  <c r="G23" i="33"/>
  <c r="H23" i="33"/>
  <c r="I23" i="33"/>
  <c r="J23" i="33"/>
  <c r="K23" i="33"/>
  <c r="L23" i="33"/>
  <c r="M23" i="33"/>
  <c r="D23" i="33"/>
  <c r="E20" i="33"/>
  <c r="F20" i="33"/>
  <c r="G20" i="33"/>
  <c r="H20" i="33"/>
  <c r="I20" i="33"/>
  <c r="J20" i="33"/>
  <c r="K20" i="33"/>
  <c r="L20" i="33"/>
  <c r="M20" i="33"/>
  <c r="M26" i="33" s="1"/>
  <c r="E18" i="33"/>
  <c r="F18" i="33"/>
  <c r="G18" i="33"/>
  <c r="H18" i="33"/>
  <c r="I18" i="33"/>
  <c r="J18" i="33"/>
  <c r="K18" i="33"/>
  <c r="K26" i="33" s="1"/>
  <c r="L18" i="33"/>
  <c r="M18" i="33"/>
  <c r="E14" i="33"/>
  <c r="F14" i="33"/>
  <c r="G14" i="33"/>
  <c r="H14" i="33"/>
  <c r="I14" i="33"/>
  <c r="J14" i="33"/>
  <c r="K14" i="33"/>
  <c r="L14" i="33"/>
  <c r="M14" i="33"/>
  <c r="E10" i="33"/>
  <c r="F10" i="33"/>
  <c r="G10" i="33"/>
  <c r="G26" i="33"/>
  <c r="H10" i="33"/>
  <c r="I10" i="33"/>
  <c r="J10" i="33"/>
  <c r="K10" i="33"/>
  <c r="L10" i="33"/>
  <c r="M10" i="33"/>
  <c r="E5" i="33"/>
  <c r="E26" i="33" s="1"/>
  <c r="F5" i="33"/>
  <c r="F26" i="33" s="1"/>
  <c r="G5" i="33"/>
  <c r="H5" i="33"/>
  <c r="H26" i="33"/>
  <c r="I5" i="33"/>
  <c r="I26" i="33" s="1"/>
  <c r="J5" i="33"/>
  <c r="J26" i="33" s="1"/>
  <c r="K5" i="33"/>
  <c r="L5" i="33"/>
  <c r="L26" i="33"/>
  <c r="M5" i="33"/>
  <c r="D20" i="33"/>
  <c r="N20" i="33" s="1"/>
  <c r="O20" i="33" s="1"/>
  <c r="D18" i="33"/>
  <c r="N18" i="33" s="1"/>
  <c r="O18" i="33" s="1"/>
  <c r="D14" i="33"/>
  <c r="N14" i="33" s="1"/>
  <c r="O14" i="33" s="1"/>
  <c r="D10" i="33"/>
  <c r="N10" i="33" s="1"/>
  <c r="O10" i="33" s="1"/>
  <c r="D5" i="33"/>
  <c r="N5" i="33"/>
  <c r="O5" i="33" s="1"/>
  <c r="N25" i="33"/>
  <c r="O25" i="33"/>
  <c r="N24" i="33"/>
  <c r="O24" i="33" s="1"/>
  <c r="N21" i="33"/>
  <c r="O21" i="33"/>
  <c r="N22" i="33"/>
  <c r="O22" i="33" s="1"/>
  <c r="N19" i="33"/>
  <c r="O19" i="33" s="1"/>
  <c r="N12" i="33"/>
  <c r="O12" i="33" s="1"/>
  <c r="N13" i="33"/>
  <c r="O13" i="33"/>
  <c r="N7" i="33"/>
  <c r="O7" i="33" s="1"/>
  <c r="N8" i="33"/>
  <c r="O8" i="33"/>
  <c r="N9" i="33"/>
  <c r="O9" i="33" s="1"/>
  <c r="N6" i="33"/>
  <c r="O6" i="33" s="1"/>
  <c r="N15" i="33"/>
  <c r="O15" i="33" s="1"/>
  <c r="N16" i="33"/>
  <c r="O16" i="33"/>
  <c r="N17" i="33"/>
  <c r="O17" i="33" s="1"/>
  <c r="N11" i="33"/>
  <c r="O11" i="33"/>
  <c r="E26" i="36"/>
  <c r="N5" i="35"/>
  <c r="O5" i="35"/>
  <c r="D27" i="38"/>
  <c r="N27" i="38" s="1"/>
  <c r="O27" i="38" s="1"/>
  <c r="N22" i="40"/>
  <c r="O22" i="40" s="1"/>
  <c r="N15" i="40"/>
  <c r="O15" i="40"/>
  <c r="N5" i="40"/>
  <c r="O5" i="40" s="1"/>
  <c r="N23" i="41"/>
  <c r="O23" i="41" s="1"/>
  <c r="N27" i="42"/>
  <c r="O27" i="42"/>
  <c r="N11" i="42"/>
  <c r="O11" i="42" s="1"/>
  <c r="N21" i="43"/>
  <c r="O21" i="43" s="1"/>
  <c r="N11" i="43"/>
  <c r="O11" i="43" s="1"/>
  <c r="N27" i="44"/>
  <c r="O27" i="44" s="1"/>
  <c r="N19" i="44"/>
  <c r="O19" i="44" s="1"/>
  <c r="N21" i="44"/>
  <c r="O21" i="44" s="1"/>
  <c r="N11" i="44"/>
  <c r="O11" i="44" s="1"/>
  <c r="N27" i="45"/>
  <c r="O27" i="45" s="1"/>
  <c r="N11" i="45"/>
  <c r="O11" i="45" s="1"/>
  <c r="N27" i="46"/>
  <c r="O27" i="46"/>
  <c r="N23" i="46"/>
  <c r="O23" i="46" s="1"/>
  <c r="N11" i="46"/>
  <c r="O11" i="46" s="1"/>
  <c r="O20" i="47"/>
  <c r="P20" i="47" s="1"/>
  <c r="O22" i="47"/>
  <c r="P22" i="47" s="1"/>
  <c r="O15" i="47"/>
  <c r="P15" i="47"/>
  <c r="O22" i="48"/>
  <c r="P22" i="48" s="1"/>
  <c r="O15" i="48"/>
  <c r="P15" i="48" s="1"/>
  <c r="O11" i="48"/>
  <c r="P11" i="48" s="1"/>
  <c r="O27" i="49" l="1"/>
  <c r="P27" i="49" s="1"/>
  <c r="N29" i="44"/>
  <c r="O29" i="44" s="1"/>
  <c r="N29" i="46"/>
  <c r="O29" i="46" s="1"/>
  <c r="N26" i="34"/>
  <c r="O26" i="34" s="1"/>
  <c r="N29" i="40"/>
  <c r="O29" i="40" s="1"/>
  <c r="O28" i="47"/>
  <c r="P28" i="47" s="1"/>
  <c r="N26" i="39"/>
  <c r="O26" i="39" s="1"/>
  <c r="N29" i="41"/>
  <c r="O29" i="41" s="1"/>
  <c r="O28" i="48"/>
  <c r="P28" i="48" s="1"/>
  <c r="D26" i="35"/>
  <c r="N26" i="35" s="1"/>
  <c r="O26" i="35" s="1"/>
  <c r="N25" i="38"/>
  <c r="O25" i="38" s="1"/>
  <c r="N19" i="34"/>
  <c r="O19" i="34" s="1"/>
  <c r="N5" i="37"/>
  <c r="O5" i="37" s="1"/>
  <c r="I29" i="41"/>
  <c r="O5" i="47"/>
  <c r="P5" i="47" s="1"/>
  <c r="N5" i="44"/>
  <c r="O5" i="44" s="1"/>
  <c r="N21" i="34"/>
  <c r="O21" i="34" s="1"/>
  <c r="F26" i="36"/>
  <c r="N26" i="36" s="1"/>
  <c r="O26" i="36" s="1"/>
  <c r="O11" i="47"/>
  <c r="P11" i="47" s="1"/>
  <c r="N5" i="39"/>
  <c r="O5" i="39" s="1"/>
  <c r="D26" i="33"/>
  <c r="N26" i="33" s="1"/>
  <c r="O26" i="33" s="1"/>
  <c r="K29" i="42"/>
  <c r="N29" i="42" s="1"/>
  <c r="O29" i="42" s="1"/>
  <c r="E29" i="43"/>
  <c r="N29" i="43" s="1"/>
  <c r="O29" i="43" s="1"/>
  <c r="E29" i="45"/>
  <c r="N29" i="45" s="1"/>
  <c r="O29" i="45" s="1"/>
  <c r="K29" i="46"/>
  <c r="G26" i="36"/>
  <c r="O5" i="48"/>
  <c r="P5" i="48" s="1"/>
</calcChain>
</file>

<file path=xl/sharedStrings.xml><?xml version="1.0" encoding="utf-8"?>
<sst xmlns="http://schemas.openxmlformats.org/spreadsheetml/2006/main" count="744" uniqueCount="93">
  <si>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</si>
  <si>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</si>
  <si>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</si>
  <si>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</si>
  <si>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</si>
  <si>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</si>
  <si>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</si>
  <si>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</si>
  <si>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</si>
  <si>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</si>
  <si>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</si>
  <si>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</si>
  <si>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</si>
  <si>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</si>
  <si>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</si>
  <si>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</si>
  <si>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</si>
  <si>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</si>
  <si>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</si>
  <si>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</si>
  <si>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</si>
  <si>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</si>
  <si>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</si>
  <si>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</si>
  <si>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</si>
  <si>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</si>
  <si>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</si>
  <si>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</si>
  <si>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</si>
  <si>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</si>
  <si>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</si>
  <si>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</si>
  <si>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</si>
  <si>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</si>
  <si>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</si>
  <si>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</si>
  <si>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</si>
  <si>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</si>
  <si>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</si>
  <si>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</si>
  <si>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Cape Canaveral Expenditures Reported by Account Code and Fund Type</t>
  </si>
  <si>
    <t>Local Fiscal Year Ended September 30, 2010</t>
  </si>
  <si>
    <t>Other General Government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</si>
  <si>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</si>
  <si>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</si>
  <si>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</si>
  <si>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</si>
  <si>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</si>
  <si>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</si>
  <si>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</si>
  <si>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</si>
  <si>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</si>
  <si>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Debt Service Payments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</si>
  <si>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</si>
  <si>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</si>
  <si>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</si>
  <si>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</si>
  <si>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</si>
  <si>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</si>
  <si>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</si>
  <si>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</si>
  <si>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</si>
  <si>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</si>
  <si>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</si>
  <si>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Water / Sewer Services</t>
  </si>
  <si>
    <t>Economic Environment</t>
  </si>
  <si>
    <t>Other Economic Environment</t>
  </si>
  <si>
    <t>2015 Municipal Population:</t>
  </si>
  <si>
    <t>Local Fiscal Year Ended September 30, 2007</t>
  </si>
  <si>
    <t>Other Public Safety</t>
  </si>
  <si>
    <t>2007 Municipal Population:</t>
  </si>
  <si>
    <t>Local Fiscal Year Ended September 30, 2016</t>
  </si>
  <si>
    <t>Industry Development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</si>
  <si>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</si>
  <si>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</si>
  <si>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</si>
  <si>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</si>
  <si>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</si>
  <si>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</si>
  <si>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</si>
  <si>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</si>
  <si>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Cultural Services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</si>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</sst>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SUM(D6:D10)</f>
        <v>4890227</v>
      </c>
      <c r="E5" s="24">
        <f>SUM(E6:E10)</f>
        <v>0</v>
      </c>
      <c r="F5" s="24">
        <f>SUM(F6:F10)</f>
        <v>0</v>
      </c>
      <c r="G5" s="24">
        <f>SUM(G6:G10)</f>
        <v>0</v>
      </c>
      <c r="H5" s="24">
        <f>SUM(H6:H10)</f>
        <v>0</v>
      </c>
      <c r="I5" s="24">
        <f>SUM(I6:I10)</f>
        <v>0</v>
      </c>
      <c r="J5" s="24">
        <f>SUM(J6:J10)</f>
        <v>0</v>
      </c>
      <c r="K5" s="24">
        <f>SUM(K6:K10)</f>
        <v>0</v>
      </c>
      <c r="L5" s="24">
        <f>SUM(L6:L10)</f>
        <v>0</v>
      </c>
      <c r="M5" s="24">
        <f>SUM(M6:M10)</f>
        <v>0</v>
      </c>
      <c r="N5" s="24">
        <f>SUM(N6:N10)</f>
        <v>0</v>
      </c>
      <c r="O5" s="25">
        <f>SUM(D5:N5)</f>
        <v>4890227</v>
      </c>
      <c r="P5" s="30">
        <f>(O5/P$29)</f>
        <v>488.97380261973802</v>
      </c>
      <c r="Q5" s="6"/>
    </row>
    <row r="6" spans="1:134">
      <c r="A6" s="12"/>
      <c r="B6" s="42">
        <v>511</v>
      </c>
      <c r="C6" s="19" t="s">
        <v>19</v>
      </c>
      <c r="D6" s="43">
        <v>70636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70636</v>
      </c>
      <c r="P6" s="44">
        <f>(O6/P$29)</f>
        <v>7.0628937106289369</v>
      </c>
      <c r="Q6" s="9"/>
    </row>
    <row r="7" spans="1:134">
      <c r="A7" s="12"/>
      <c r="B7" s="42">
        <v>513</v>
      </c>
      <c r="C7" s="19" t="s">
        <v>20</v>
      </c>
      <c r="D7" s="43">
        <v>592302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0">SUM(D7:N7)</f>
        <v>592302</v>
      </c>
      <c r="P7" s="44">
        <f>(O7/P$29)</f>
        <v>59.224277572242777</v>
      </c>
      <c r="Q7" s="9"/>
    </row>
    <row r="8" spans="1:134">
      <c r="A8" s="12"/>
      <c r="B8" s="42">
        <v>514</v>
      </c>
      <c r="C8" s="19" t="s">
        <v>21</v>
      </c>
      <c r="D8" s="43">
        <v>187685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187685</v>
      </c>
      <c r="P8" s="44">
        <f>(O8/P$29)</f>
        <v>18.766623337666232</v>
      </c>
      <c r="Q8" s="9"/>
    </row>
    <row r="9" spans="1:134">
      <c r="A9" s="12"/>
      <c r="B9" s="42">
        <v>515</v>
      </c>
      <c r="C9" s="19" t="s">
        <v>22</v>
      </c>
      <c r="D9" s="43">
        <v>863168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863168</v>
      </c>
      <c r="P9" s="44">
        <f>(O9/P$29)</f>
        <v>86.308169183081688</v>
      </c>
      <c r="Q9" s="9"/>
    </row>
    <row r="10" spans="1:134">
      <c r="A10" s="12"/>
      <c r="B10" s="42">
        <v>519</v>
      </c>
      <c r="C10" s="19" t="s">
        <v>42</v>
      </c>
      <c r="D10" s="43">
        <v>3176436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3176436</v>
      </c>
      <c r="P10" s="44">
        <f>(O10/P$29)</f>
        <v>317.61183881611839</v>
      </c>
      <c r="Q10" s="9"/>
    </row>
    <row r="11" spans="1:134" ht="15.75">
      <c r="A11" s="26" t="s">
        <v>23</v>
      </c>
      <c r="B11" s="27"/>
      <c r="C11" s="28"/>
      <c r="D11" s="29">
        <f>SUM(D12:D14)</f>
        <v>7288678</v>
      </c>
      <c r="E11" s="29">
        <f>SUM(E12:E14)</f>
        <v>39633</v>
      </c>
      <c r="F11" s="29">
        <f>SUM(F12:F14)</f>
        <v>0</v>
      </c>
      <c r="G11" s="29">
        <f>SUM(G12:G14)</f>
        <v>0</v>
      </c>
      <c r="H11" s="29">
        <f>SUM(H12:H14)</f>
        <v>0</v>
      </c>
      <c r="I11" s="29">
        <f>SUM(I12:I14)</f>
        <v>0</v>
      </c>
      <c r="J11" s="29">
        <f>SUM(J12:J14)</f>
        <v>0</v>
      </c>
      <c r="K11" s="29">
        <f>SUM(K12:K14)</f>
        <v>0</v>
      </c>
      <c r="L11" s="29">
        <f>SUM(L12:L14)</f>
        <v>0</v>
      </c>
      <c r="M11" s="29">
        <f>SUM(M12:M14)</f>
        <v>0</v>
      </c>
      <c r="N11" s="29">
        <f>SUM(N12:N14)</f>
        <v>0</v>
      </c>
      <c r="O11" s="40">
        <f>SUM(D11:N11)</f>
        <v>7328311</v>
      </c>
      <c r="P11" s="41">
        <f>(O11/P$29)</f>
        <v>732.75782421757822</v>
      </c>
      <c r="Q11" s="10"/>
    </row>
    <row r="12" spans="1:134">
      <c r="A12" s="12"/>
      <c r="B12" s="42">
        <v>521</v>
      </c>
      <c r="C12" s="19" t="s">
        <v>24</v>
      </c>
      <c r="D12" s="43">
        <v>3513186</v>
      </c>
      <c r="E12" s="43">
        <v>6924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3520110</v>
      </c>
      <c r="P12" s="44">
        <f>(O12/P$29)</f>
        <v>351.975802419758</v>
      </c>
      <c r="Q12" s="9"/>
    </row>
    <row r="13" spans="1:134">
      <c r="A13" s="12"/>
      <c r="B13" s="42">
        <v>522</v>
      </c>
      <c r="C13" s="19" t="s">
        <v>25</v>
      </c>
      <c r="D13" s="43">
        <v>3413892</v>
      </c>
      <c r="E13" s="43">
        <v>32709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1">SUM(D13:N13)</f>
        <v>3446601</v>
      </c>
      <c r="P13" s="44">
        <f>(O13/P$29)</f>
        <v>344.6256374362564</v>
      </c>
      <c r="Q13" s="9"/>
    </row>
    <row r="14" spans="1:134">
      <c r="A14" s="12"/>
      <c r="B14" s="42">
        <v>524</v>
      </c>
      <c r="C14" s="19" t="s">
        <v>26</v>
      </c>
      <c r="D14" s="43">
        <v>361600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361600</v>
      </c>
      <c r="P14" s="44">
        <f>(O14/P$29)</f>
        <v>36.156384361563845</v>
      </c>
      <c r="Q14" s="9"/>
    </row>
    <row r="15" spans="1:134" ht="15.75">
      <c r="A15" s="26" t="s">
        <v>27</v>
      </c>
      <c r="B15" s="27"/>
      <c r="C15" s="28"/>
      <c r="D15" s="29">
        <f>SUM(D16:D17)</f>
        <v>1573381</v>
      </c>
      <c r="E15" s="29">
        <f>SUM(E16:E17)</f>
        <v>0</v>
      </c>
      <c r="F15" s="29">
        <f>SUM(F16:F17)</f>
        <v>0</v>
      </c>
      <c r="G15" s="29">
        <f>SUM(G16:G17)</f>
        <v>0</v>
      </c>
      <c r="H15" s="29">
        <f>SUM(H16:H17)</f>
        <v>0</v>
      </c>
      <c r="I15" s="29">
        <f>SUM(I16:I17)</f>
        <v>5579402</v>
      </c>
      <c r="J15" s="29">
        <f>SUM(J16:J17)</f>
        <v>0</v>
      </c>
      <c r="K15" s="29">
        <f>SUM(K16:K17)</f>
        <v>0</v>
      </c>
      <c r="L15" s="29">
        <f>SUM(L16:L17)</f>
        <v>0</v>
      </c>
      <c r="M15" s="29">
        <f>SUM(M16:M17)</f>
        <v>0</v>
      </c>
      <c r="N15" s="29">
        <f>SUM(N16:N17)</f>
        <v>0</v>
      </c>
      <c r="O15" s="40">
        <f>SUM(D15:N15)</f>
        <v>7152783</v>
      </c>
      <c r="P15" s="41">
        <f>(O15/P$29)</f>
        <v>715.20677932206775</v>
      </c>
      <c r="Q15" s="10"/>
    </row>
    <row r="16" spans="1:134">
      <c r="A16" s="12"/>
      <c r="B16" s="42">
        <v>534</v>
      </c>
      <c r="C16" s="19" t="s">
        <v>28</v>
      </c>
      <c r="D16" s="43">
        <v>1573381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4" si="2">SUM(D16:N16)</f>
        <v>1573381</v>
      </c>
      <c r="P16" s="44">
        <f>(O16/P$29)</f>
        <v>157.32236776322367</v>
      </c>
      <c r="Q16" s="9"/>
    </row>
    <row r="17" spans="1:120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5579402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5579402</v>
      </c>
      <c r="P17" s="44">
        <f>(O17/P$29)</f>
        <v>557.88441155884414</v>
      </c>
      <c r="Q17" s="9"/>
    </row>
    <row r="18" spans="1:120" ht="15.75">
      <c r="A18" s="26" t="s">
        <v>31</v>
      </c>
      <c r="B18" s="27"/>
      <c r="C18" s="28"/>
      <c r="D18" s="29">
        <f>SUM(D19:D19)</f>
        <v>1180198</v>
      </c>
      <c r="E18" s="29">
        <f>SUM(E19:E19)</f>
        <v>0</v>
      </c>
      <c r="F18" s="29">
        <f>SUM(F19:F19)</f>
        <v>0</v>
      </c>
      <c r="G18" s="29">
        <f>SUM(G19:G19)</f>
        <v>0</v>
      </c>
      <c r="H18" s="29">
        <f>SUM(H19:H19)</f>
        <v>0</v>
      </c>
      <c r="I18" s="29">
        <f>SUM(I19:I19)</f>
        <v>0</v>
      </c>
      <c r="J18" s="29">
        <f>SUM(J19:J19)</f>
        <v>0</v>
      </c>
      <c r="K18" s="29">
        <f>SUM(K19:K19)</f>
        <v>0</v>
      </c>
      <c r="L18" s="29">
        <f>SUM(L19:L19)</f>
        <v>0</v>
      </c>
      <c r="M18" s="29">
        <f>SUM(M19:M19)</f>
        <v>0</v>
      </c>
      <c r="N18" s="29">
        <f>SUM(N19:N19)</f>
        <v>0</v>
      </c>
      <c r="O18" s="29">
        <f t="shared" si="2"/>
        <v>1180198</v>
      </c>
      <c r="P18" s="41">
        <f>(O18/P$29)</f>
        <v>118.00799920007999</v>
      </c>
      <c r="Q18" s="10"/>
    </row>
    <row r="19" spans="1:120">
      <c r="A19" s="12"/>
      <c r="B19" s="42">
        <v>541</v>
      </c>
      <c r="C19" s="19" t="s">
        <v>32</v>
      </c>
      <c r="D19" s="43">
        <v>1180198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1180198</v>
      </c>
      <c r="P19" s="44">
        <f>(O19/P$29)</f>
        <v>118.00799920007999</v>
      </c>
      <c r="Q19" s="9"/>
    </row>
    <row r="20" spans="1:120" ht="15.75">
      <c r="A20" s="26" t="s">
        <v>65</v>
      </c>
      <c r="B20" s="27"/>
      <c r="C20" s="28"/>
      <c r="D20" s="29">
        <f>SUM(D21:D21)</f>
        <v>0</v>
      </c>
      <c r="E20" s="29">
        <f>SUM(E21:E21)</f>
        <v>1273616</v>
      </c>
      <c r="F20" s="29">
        <f>SUM(F21:F21)</f>
        <v>0</v>
      </c>
      <c r="G20" s="29">
        <f>SUM(G21:G21)</f>
        <v>0</v>
      </c>
      <c r="H20" s="29">
        <f>SUM(H21:H21)</f>
        <v>0</v>
      </c>
      <c r="I20" s="29">
        <f>SUM(I21:I21)</f>
        <v>0</v>
      </c>
      <c r="J20" s="29">
        <f>SUM(J21:J21)</f>
        <v>0</v>
      </c>
      <c r="K20" s="29">
        <f>SUM(K21:K21)</f>
        <v>0</v>
      </c>
      <c r="L20" s="29">
        <f>SUM(L21:L21)</f>
        <v>0</v>
      </c>
      <c r="M20" s="29">
        <f>SUM(M21:M21)</f>
        <v>0</v>
      </c>
      <c r="N20" s="29">
        <f>SUM(N21:N21)</f>
        <v>0</v>
      </c>
      <c r="O20" s="29">
        <f t="shared" si="2"/>
        <v>1273616</v>
      </c>
      <c r="P20" s="41">
        <f>(O20/P$29)</f>
        <v>127.34886511348866</v>
      </c>
      <c r="Q20" s="10"/>
    </row>
    <row r="21" spans="1:120">
      <c r="A21" s="90"/>
      <c r="B21" s="91">
        <v>559</v>
      </c>
      <c r="C21" s="92" t="s">
        <v>66</v>
      </c>
      <c r="D21" s="43">
        <v>0</v>
      </c>
      <c r="E21" s="43">
        <v>1273616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1273616</v>
      </c>
      <c r="P21" s="44">
        <f>(O21/P$29)</f>
        <v>127.34886511348866</v>
      </c>
      <c r="Q21" s="9"/>
    </row>
    <row r="22" spans="1:120" ht="15.75">
      <c r="A22" s="26" t="s">
        <v>33</v>
      </c>
      <c r="B22" s="27"/>
      <c r="C22" s="28"/>
      <c r="D22" s="29">
        <f>SUM(D23:D24)</f>
        <v>1351236</v>
      </c>
      <c r="E22" s="29">
        <f>SUM(E23:E24)</f>
        <v>51927</v>
      </c>
      <c r="F22" s="29">
        <f>SUM(F23:F24)</f>
        <v>0</v>
      </c>
      <c r="G22" s="29">
        <f>SUM(G23:G24)</f>
        <v>0</v>
      </c>
      <c r="H22" s="29">
        <f>SUM(H23:H24)</f>
        <v>0</v>
      </c>
      <c r="I22" s="29">
        <f>SUM(I23:I24)</f>
        <v>0</v>
      </c>
      <c r="J22" s="29">
        <f>SUM(J23:J24)</f>
        <v>0</v>
      </c>
      <c r="K22" s="29">
        <f>SUM(K23:K24)</f>
        <v>0</v>
      </c>
      <c r="L22" s="29">
        <f>SUM(L23:L24)</f>
        <v>0</v>
      </c>
      <c r="M22" s="29">
        <f>SUM(M23:M24)</f>
        <v>0</v>
      </c>
      <c r="N22" s="29">
        <f>SUM(N23:N24)</f>
        <v>0</v>
      </c>
      <c r="O22" s="29">
        <f>SUM(D22:N22)</f>
        <v>1403163</v>
      </c>
      <c r="P22" s="41">
        <f>(O22/P$29)</f>
        <v>140.30226977302269</v>
      </c>
      <c r="Q22" s="9"/>
    </row>
    <row r="23" spans="1:120">
      <c r="A23" s="12"/>
      <c r="B23" s="42">
        <v>571</v>
      </c>
      <c r="C23" s="19" t="s">
        <v>34</v>
      </c>
      <c r="D23" s="43">
        <v>0</v>
      </c>
      <c r="E23" s="43">
        <v>51927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51927</v>
      </c>
      <c r="P23" s="44">
        <f>(O23/P$29)</f>
        <v>5.1921807819218078</v>
      </c>
      <c r="Q23" s="9"/>
    </row>
    <row r="24" spans="1:120">
      <c r="A24" s="12"/>
      <c r="B24" s="42">
        <v>572</v>
      </c>
      <c r="C24" s="19" t="s">
        <v>35</v>
      </c>
      <c r="D24" s="43">
        <v>1351236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1351236</v>
      </c>
      <c r="P24" s="44">
        <f>(O24/P$29)</f>
        <v>135.11008899110089</v>
      </c>
      <c r="Q24" s="9"/>
    </row>
    <row r="25" spans="1:120" ht="15.75">
      <c r="A25" s="26" t="s">
        <v>38</v>
      </c>
      <c r="B25" s="27"/>
      <c r="C25" s="28"/>
      <c r="D25" s="29">
        <f>SUM(D26:D26)</f>
        <v>1012881</v>
      </c>
      <c r="E25" s="29">
        <f>SUM(E26:E26)</f>
        <v>817822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740222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>SUM(D25:N25)</f>
        <v>2570925</v>
      </c>
      <c r="P25" s="41">
        <f>(O25/P$29)</f>
        <v>257.06679332066795</v>
      </c>
      <c r="Q25" s="9"/>
    </row>
    <row r="26" spans="1:120" ht="15.75" thickBot="1">
      <c r="A26" s="12"/>
      <c r="B26" s="42">
        <v>581</v>
      </c>
      <c r="C26" s="19" t="s">
        <v>87</v>
      </c>
      <c r="D26" s="43">
        <v>1012881</v>
      </c>
      <c r="E26" s="43">
        <v>817822</v>
      </c>
      <c r="F26" s="43">
        <v>0</v>
      </c>
      <c r="G26" s="43">
        <v>0</v>
      </c>
      <c r="H26" s="43">
        <v>0</v>
      </c>
      <c r="I26" s="43">
        <v>740222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2570925</v>
      </c>
      <c r="P26" s="44">
        <f>(O26/P$29)</f>
        <v>257.06679332066795</v>
      </c>
      <c r="Q26" s="9"/>
    </row>
    <row r="27" spans="1:120" ht="16.5" thickBot="1">
      <c r="A27" s="13" t="s">
        <v>10</v>
      </c>
      <c r="B27" s="21"/>
      <c r="C27" s="20"/>
      <c r="D27" s="14">
        <f>SUM(D5,D11,D15,D18,D20,D22,D25)</f>
        <v>17296601</v>
      </c>
      <c r="E27" s="14">
        <f t="shared" ref="E27:N27" si="3">SUM(E5,E11,E15,E18,E20,E22,E25)</f>
        <v>2182998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6319624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>SUM(D27:N27)</f>
        <v>25799223</v>
      </c>
      <c r="P27" s="35">
        <f>(O27/P$29)</f>
        <v>2579.6643335666431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3" t="s">
        <v>92</v>
      </c>
      <c r="N29" s="93"/>
      <c r="O29" s="93"/>
      <c r="P29" s="39">
        <v>10001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1225774</v>
      </c>
      <c r="E5" s="56">
        <f t="shared" si="0"/>
        <v>0</v>
      </c>
      <c r="F5" s="56">
        <f t="shared" si="0"/>
        <v>0</v>
      </c>
      <c r="G5" s="56">
        <f t="shared" si="0"/>
        <v>338978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6" si="1">SUM(D5:M5)</f>
        <v>1564752</v>
      </c>
      <c r="O5" s="58">
        <f t="shared" ref="O5:O26" si="2">(N5/O$28)</f>
        <v>156.13171023747756</v>
      </c>
      <c r="P5" s="59"/>
    </row>
    <row r="6" spans="1:133">
      <c r="A6" s="61"/>
      <c r="B6" s="62">
        <v>511</v>
      </c>
      <c r="C6" s="63" t="s">
        <v>19</v>
      </c>
      <c r="D6" s="64">
        <v>22084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22084</v>
      </c>
      <c r="O6" s="65">
        <f t="shared" si="2"/>
        <v>2.2035521851925761</v>
      </c>
      <c r="P6" s="66"/>
    </row>
    <row r="7" spans="1:133">
      <c r="A7" s="61"/>
      <c r="B7" s="62">
        <v>513</v>
      </c>
      <c r="C7" s="63" t="s">
        <v>20</v>
      </c>
      <c r="D7" s="64">
        <v>382724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382724</v>
      </c>
      <c r="O7" s="65">
        <f t="shared" si="2"/>
        <v>38.18838555178607</v>
      </c>
      <c r="P7" s="66"/>
    </row>
    <row r="8" spans="1:133">
      <c r="A8" s="61"/>
      <c r="B8" s="62">
        <v>514</v>
      </c>
      <c r="C8" s="63" t="s">
        <v>21</v>
      </c>
      <c r="D8" s="64">
        <v>147102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147102</v>
      </c>
      <c r="O8" s="65">
        <f t="shared" si="2"/>
        <v>14.677908601077629</v>
      </c>
      <c r="P8" s="66"/>
    </row>
    <row r="9" spans="1:133">
      <c r="A9" s="61"/>
      <c r="B9" s="62">
        <v>515</v>
      </c>
      <c r="C9" s="63" t="s">
        <v>22</v>
      </c>
      <c r="D9" s="64">
        <v>311676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311676</v>
      </c>
      <c r="O9" s="65">
        <f t="shared" si="2"/>
        <v>31.099181800039911</v>
      </c>
      <c r="P9" s="66"/>
    </row>
    <row r="10" spans="1:133">
      <c r="A10" s="61"/>
      <c r="B10" s="62">
        <v>519</v>
      </c>
      <c r="C10" s="63" t="s">
        <v>55</v>
      </c>
      <c r="D10" s="64">
        <v>362188</v>
      </c>
      <c r="E10" s="64">
        <v>0</v>
      </c>
      <c r="F10" s="64">
        <v>0</v>
      </c>
      <c r="G10" s="64">
        <v>338978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701166</v>
      </c>
      <c r="O10" s="65">
        <f t="shared" si="2"/>
        <v>69.962682099381368</v>
      </c>
      <c r="P10" s="66"/>
    </row>
    <row r="11" spans="1:133" ht="15.75">
      <c r="A11" s="67" t="s">
        <v>23</v>
      </c>
      <c r="B11" s="68"/>
      <c r="C11" s="69"/>
      <c r="D11" s="70">
        <f t="shared" ref="D11:M11" si="3">SUM(D12:D14)</f>
        <v>4752712</v>
      </c>
      <c r="E11" s="70">
        <f t="shared" si="3"/>
        <v>2972</v>
      </c>
      <c r="F11" s="70">
        <f t="shared" si="3"/>
        <v>0</v>
      </c>
      <c r="G11" s="70">
        <f t="shared" si="3"/>
        <v>2280287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7035971</v>
      </c>
      <c r="O11" s="72">
        <f t="shared" si="2"/>
        <v>702.05258431450807</v>
      </c>
      <c r="P11" s="73"/>
    </row>
    <row r="12" spans="1:133">
      <c r="A12" s="61"/>
      <c r="B12" s="62">
        <v>521</v>
      </c>
      <c r="C12" s="63" t="s">
        <v>24</v>
      </c>
      <c r="D12" s="64">
        <v>2666548</v>
      </c>
      <c r="E12" s="64">
        <v>2972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2669520</v>
      </c>
      <c r="O12" s="65">
        <f t="shared" si="2"/>
        <v>266.36599481141491</v>
      </c>
      <c r="P12" s="66"/>
    </row>
    <row r="13" spans="1:133">
      <c r="A13" s="61"/>
      <c r="B13" s="62">
        <v>522</v>
      </c>
      <c r="C13" s="63" t="s">
        <v>25</v>
      </c>
      <c r="D13" s="64">
        <v>1756747</v>
      </c>
      <c r="E13" s="64">
        <v>0</v>
      </c>
      <c r="F13" s="64">
        <v>0</v>
      </c>
      <c r="G13" s="64">
        <v>2280287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4037034</v>
      </c>
      <c r="O13" s="65">
        <f t="shared" si="2"/>
        <v>402.81720215525843</v>
      </c>
      <c r="P13" s="66"/>
    </row>
    <row r="14" spans="1:133">
      <c r="A14" s="61"/>
      <c r="B14" s="62">
        <v>524</v>
      </c>
      <c r="C14" s="63" t="s">
        <v>26</v>
      </c>
      <c r="D14" s="64">
        <v>329417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329417</v>
      </c>
      <c r="O14" s="65">
        <f t="shared" si="2"/>
        <v>32.869387347834767</v>
      </c>
      <c r="P14" s="66"/>
    </row>
    <row r="15" spans="1:133" ht="15.75">
      <c r="A15" s="67" t="s">
        <v>27</v>
      </c>
      <c r="B15" s="68"/>
      <c r="C15" s="69"/>
      <c r="D15" s="70">
        <f t="shared" ref="D15:M15" si="4">SUM(D16:D18)</f>
        <v>971376</v>
      </c>
      <c r="E15" s="70">
        <f t="shared" si="4"/>
        <v>0</v>
      </c>
      <c r="F15" s="70">
        <f t="shared" si="4"/>
        <v>0</v>
      </c>
      <c r="G15" s="70">
        <f t="shared" si="4"/>
        <v>1771029</v>
      </c>
      <c r="H15" s="70">
        <f t="shared" si="4"/>
        <v>0</v>
      </c>
      <c r="I15" s="70">
        <f t="shared" si="4"/>
        <v>3323240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6065645</v>
      </c>
      <c r="O15" s="72">
        <f t="shared" si="2"/>
        <v>605.23298742765917</v>
      </c>
      <c r="P15" s="73"/>
    </row>
    <row r="16" spans="1:133">
      <c r="A16" s="61"/>
      <c r="B16" s="62">
        <v>534</v>
      </c>
      <c r="C16" s="63" t="s">
        <v>56</v>
      </c>
      <c r="D16" s="64">
        <v>971376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971376</v>
      </c>
      <c r="O16" s="65">
        <f t="shared" si="2"/>
        <v>96.92436639393334</v>
      </c>
      <c r="P16" s="66"/>
    </row>
    <row r="17" spans="1:119">
      <c r="A17" s="61"/>
      <c r="B17" s="62">
        <v>535</v>
      </c>
      <c r="C17" s="63" t="s">
        <v>29</v>
      </c>
      <c r="D17" s="64">
        <v>0</v>
      </c>
      <c r="E17" s="64">
        <v>0</v>
      </c>
      <c r="F17" s="64">
        <v>0</v>
      </c>
      <c r="G17" s="64">
        <v>1540004</v>
      </c>
      <c r="H17" s="64">
        <v>0</v>
      </c>
      <c r="I17" s="64">
        <v>2859962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4399966</v>
      </c>
      <c r="O17" s="65">
        <f t="shared" si="2"/>
        <v>439.03073238874475</v>
      </c>
      <c r="P17" s="66"/>
    </row>
    <row r="18" spans="1:119">
      <c r="A18" s="61"/>
      <c r="B18" s="62">
        <v>538</v>
      </c>
      <c r="C18" s="63" t="s">
        <v>57</v>
      </c>
      <c r="D18" s="64">
        <v>0</v>
      </c>
      <c r="E18" s="64">
        <v>0</v>
      </c>
      <c r="F18" s="64">
        <v>0</v>
      </c>
      <c r="G18" s="64">
        <v>231025</v>
      </c>
      <c r="H18" s="64">
        <v>0</v>
      </c>
      <c r="I18" s="64">
        <v>463278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694303</v>
      </c>
      <c r="O18" s="65">
        <f t="shared" si="2"/>
        <v>69.277888644981047</v>
      </c>
      <c r="P18" s="66"/>
    </row>
    <row r="19" spans="1:119" ht="15.75">
      <c r="A19" s="67" t="s">
        <v>31</v>
      </c>
      <c r="B19" s="68"/>
      <c r="C19" s="69"/>
      <c r="D19" s="70">
        <f t="shared" ref="D19:M19" si="5">SUM(D20:D20)</f>
        <v>780103</v>
      </c>
      <c r="E19" s="70">
        <f t="shared" si="5"/>
        <v>0</v>
      </c>
      <c r="F19" s="70">
        <f t="shared" si="5"/>
        <v>0</v>
      </c>
      <c r="G19" s="70">
        <f t="shared" si="5"/>
        <v>293680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1073783</v>
      </c>
      <c r="O19" s="72">
        <f t="shared" si="2"/>
        <v>107.14258631011774</v>
      </c>
      <c r="P19" s="73"/>
    </row>
    <row r="20" spans="1:119">
      <c r="A20" s="61"/>
      <c r="B20" s="62">
        <v>541</v>
      </c>
      <c r="C20" s="63" t="s">
        <v>58</v>
      </c>
      <c r="D20" s="64">
        <v>780103</v>
      </c>
      <c r="E20" s="64">
        <v>0</v>
      </c>
      <c r="F20" s="64">
        <v>0</v>
      </c>
      <c r="G20" s="64">
        <v>293680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1073783</v>
      </c>
      <c r="O20" s="65">
        <f t="shared" si="2"/>
        <v>107.14258631011774</v>
      </c>
      <c r="P20" s="66"/>
    </row>
    <row r="21" spans="1:119" ht="15.75">
      <c r="A21" s="67" t="s">
        <v>33</v>
      </c>
      <c r="B21" s="68"/>
      <c r="C21" s="69"/>
      <c r="D21" s="70">
        <f t="shared" ref="D21:M21" si="6">SUM(D22:D23)</f>
        <v>696562</v>
      </c>
      <c r="E21" s="70">
        <f t="shared" si="6"/>
        <v>156412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852974</v>
      </c>
      <c r="O21" s="72">
        <f t="shared" si="2"/>
        <v>85.110157653163043</v>
      </c>
      <c r="P21" s="66"/>
    </row>
    <row r="22" spans="1:119">
      <c r="A22" s="61"/>
      <c r="B22" s="62">
        <v>571</v>
      </c>
      <c r="C22" s="63" t="s">
        <v>34</v>
      </c>
      <c r="D22" s="64">
        <v>0</v>
      </c>
      <c r="E22" s="64">
        <v>156412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156412</v>
      </c>
      <c r="O22" s="65">
        <f t="shared" si="2"/>
        <v>15.606864897226103</v>
      </c>
      <c r="P22" s="66"/>
    </row>
    <row r="23" spans="1:119">
      <c r="A23" s="61"/>
      <c r="B23" s="62">
        <v>572</v>
      </c>
      <c r="C23" s="63" t="s">
        <v>59</v>
      </c>
      <c r="D23" s="64">
        <v>696562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696562</v>
      </c>
      <c r="O23" s="65">
        <f t="shared" si="2"/>
        <v>69.50329275593694</v>
      </c>
      <c r="P23" s="66"/>
    </row>
    <row r="24" spans="1:119" ht="15.75">
      <c r="A24" s="67" t="s">
        <v>60</v>
      </c>
      <c r="B24" s="68"/>
      <c r="C24" s="69"/>
      <c r="D24" s="70">
        <f t="shared" ref="D24:M24" si="7">SUM(D25:D25)</f>
        <v>3484815</v>
      </c>
      <c r="E24" s="70">
        <f t="shared" si="7"/>
        <v>2973</v>
      </c>
      <c r="F24" s="70">
        <f t="shared" si="7"/>
        <v>0</v>
      </c>
      <c r="G24" s="70">
        <f t="shared" si="7"/>
        <v>386848</v>
      </c>
      <c r="H24" s="70">
        <f t="shared" si="7"/>
        <v>0</v>
      </c>
      <c r="I24" s="70">
        <f t="shared" si="7"/>
        <v>1560424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1"/>
        <v>5435060</v>
      </c>
      <c r="O24" s="72">
        <f t="shared" si="2"/>
        <v>542.31291159449211</v>
      </c>
      <c r="P24" s="66"/>
    </row>
    <row r="25" spans="1:119" ht="15.75" thickBot="1">
      <c r="A25" s="61"/>
      <c r="B25" s="62">
        <v>581</v>
      </c>
      <c r="C25" s="63" t="s">
        <v>61</v>
      </c>
      <c r="D25" s="64">
        <v>3484815</v>
      </c>
      <c r="E25" s="64">
        <v>2973</v>
      </c>
      <c r="F25" s="64">
        <v>0</v>
      </c>
      <c r="G25" s="64">
        <v>386848</v>
      </c>
      <c r="H25" s="64">
        <v>0</v>
      </c>
      <c r="I25" s="64">
        <v>1560424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5435060</v>
      </c>
      <c r="O25" s="65">
        <f t="shared" si="2"/>
        <v>542.31291159449211</v>
      </c>
      <c r="P25" s="66"/>
    </row>
    <row r="26" spans="1:119" ht="16.5" thickBot="1">
      <c r="A26" s="74" t="s">
        <v>10</v>
      </c>
      <c r="B26" s="75"/>
      <c r="C26" s="76"/>
      <c r="D26" s="77">
        <f>SUM(D5,D11,D15,D19,D21,D24)</f>
        <v>11911342</v>
      </c>
      <c r="E26" s="77">
        <f t="shared" ref="E26:M26" si="8">SUM(E5,E11,E15,E19,E21,E24)</f>
        <v>162357</v>
      </c>
      <c r="F26" s="77">
        <f t="shared" si="8"/>
        <v>0</v>
      </c>
      <c r="G26" s="77">
        <f t="shared" si="8"/>
        <v>5070822</v>
      </c>
      <c r="H26" s="77">
        <f t="shared" si="8"/>
        <v>0</v>
      </c>
      <c r="I26" s="77">
        <f t="shared" si="8"/>
        <v>4883664</v>
      </c>
      <c r="J26" s="77">
        <f t="shared" si="8"/>
        <v>0</v>
      </c>
      <c r="K26" s="77">
        <f t="shared" si="8"/>
        <v>0</v>
      </c>
      <c r="L26" s="77">
        <f t="shared" si="8"/>
        <v>0</v>
      </c>
      <c r="M26" s="77">
        <f t="shared" si="8"/>
        <v>0</v>
      </c>
      <c r="N26" s="77">
        <f t="shared" si="1"/>
        <v>22028185</v>
      </c>
      <c r="O26" s="78">
        <f t="shared" si="2"/>
        <v>2197.9829375374175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17" t="s">
        <v>62</v>
      </c>
      <c r="M28" s="117"/>
      <c r="N28" s="117"/>
      <c r="O28" s="88">
        <v>10022</v>
      </c>
    </row>
    <row r="29" spans="1:119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  <row r="30" spans="1:119" ht="15.75" customHeight="1" thickBot="1">
      <c r="A30" s="121" t="s">
        <v>44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1178628</v>
      </c>
      <c r="E5" s="24">
        <f t="shared" si="0"/>
        <v>0</v>
      </c>
      <c r="F5" s="24">
        <f t="shared" si="0"/>
        <v>0</v>
      </c>
      <c r="G5" s="24">
        <f t="shared" si="0"/>
        <v>10000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1188628</v>
      </c>
      <c r="O5" s="30">
        <f t="shared" ref="O5:O26" si="2">(N5/O$28)</f>
        <v>119.0175227796135</v>
      </c>
      <c r="P5" s="6"/>
    </row>
    <row r="6" spans="1:133">
      <c r="A6" s="12"/>
      <c r="B6" s="42">
        <v>511</v>
      </c>
      <c r="C6" s="19" t="s">
        <v>19</v>
      </c>
      <c r="D6" s="43">
        <v>23112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23112</v>
      </c>
      <c r="O6" s="44">
        <f t="shared" si="2"/>
        <v>2.3142084710123161</v>
      </c>
      <c r="P6" s="9"/>
    </row>
    <row r="7" spans="1:133">
      <c r="A7" s="12"/>
      <c r="B7" s="42">
        <v>513</v>
      </c>
      <c r="C7" s="19" t="s">
        <v>20</v>
      </c>
      <c r="D7" s="43">
        <v>316978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316978</v>
      </c>
      <c r="O7" s="44">
        <f t="shared" si="2"/>
        <v>31.739060779012718</v>
      </c>
      <c r="P7" s="9"/>
    </row>
    <row r="8" spans="1:133">
      <c r="A8" s="12"/>
      <c r="B8" s="42">
        <v>514</v>
      </c>
      <c r="C8" s="19" t="s">
        <v>21</v>
      </c>
      <c r="D8" s="43">
        <v>114741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114741</v>
      </c>
      <c r="O8" s="44">
        <f t="shared" si="2"/>
        <v>11.489035746470412</v>
      </c>
      <c r="P8" s="9"/>
    </row>
    <row r="9" spans="1:133">
      <c r="A9" s="12"/>
      <c r="B9" s="42">
        <v>515</v>
      </c>
      <c r="C9" s="19" t="s">
        <v>22</v>
      </c>
      <c r="D9" s="43">
        <v>310078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310078</v>
      </c>
      <c r="O9" s="44">
        <f t="shared" si="2"/>
        <v>31.048162611394812</v>
      </c>
      <c r="P9" s="9"/>
    </row>
    <row r="10" spans="1:133">
      <c r="A10" s="12"/>
      <c r="B10" s="42">
        <v>519</v>
      </c>
      <c r="C10" s="19" t="s">
        <v>42</v>
      </c>
      <c r="D10" s="43">
        <v>413719</v>
      </c>
      <c r="E10" s="43">
        <v>0</v>
      </c>
      <c r="F10" s="43">
        <v>0</v>
      </c>
      <c r="G10" s="43">
        <v>10000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423719</v>
      </c>
      <c r="O10" s="44">
        <f t="shared" si="2"/>
        <v>42.427055171723239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4597145</v>
      </c>
      <c r="E11" s="29">
        <f t="shared" si="3"/>
        <v>3179</v>
      </c>
      <c r="F11" s="29">
        <f t="shared" si="3"/>
        <v>0</v>
      </c>
      <c r="G11" s="29">
        <f t="shared" si="3"/>
        <v>103273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4703597</v>
      </c>
      <c r="O11" s="41">
        <f t="shared" si="2"/>
        <v>470.97196355261838</v>
      </c>
      <c r="P11" s="10"/>
    </row>
    <row r="12" spans="1:133">
      <c r="A12" s="12"/>
      <c r="B12" s="42">
        <v>521</v>
      </c>
      <c r="C12" s="19" t="s">
        <v>24</v>
      </c>
      <c r="D12" s="43">
        <v>2623352</v>
      </c>
      <c r="E12" s="43">
        <v>3179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2626531</v>
      </c>
      <c r="O12" s="44">
        <f t="shared" si="2"/>
        <v>262.99499349153899</v>
      </c>
      <c r="P12" s="9"/>
    </row>
    <row r="13" spans="1:133">
      <c r="A13" s="12"/>
      <c r="B13" s="42">
        <v>522</v>
      </c>
      <c r="C13" s="19" t="s">
        <v>25</v>
      </c>
      <c r="D13" s="43">
        <v>1713036</v>
      </c>
      <c r="E13" s="43">
        <v>0</v>
      </c>
      <c r="F13" s="43">
        <v>0</v>
      </c>
      <c r="G13" s="43">
        <v>103273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1816309</v>
      </c>
      <c r="O13" s="44">
        <f t="shared" si="2"/>
        <v>181.86732752578351</v>
      </c>
      <c r="P13" s="9"/>
    </row>
    <row r="14" spans="1:133">
      <c r="A14" s="12"/>
      <c r="B14" s="42">
        <v>524</v>
      </c>
      <c r="C14" s="19" t="s">
        <v>26</v>
      </c>
      <c r="D14" s="43">
        <v>260757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260757</v>
      </c>
      <c r="O14" s="44">
        <f t="shared" si="2"/>
        <v>26.109642535295883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958346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3380744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4339090</v>
      </c>
      <c r="O15" s="41">
        <f t="shared" si="2"/>
        <v>434.47381596074899</v>
      </c>
      <c r="P15" s="10"/>
    </row>
    <row r="16" spans="1:133">
      <c r="A16" s="12"/>
      <c r="B16" s="42">
        <v>534</v>
      </c>
      <c r="C16" s="19" t="s">
        <v>28</v>
      </c>
      <c r="D16" s="43">
        <v>958346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958346</v>
      </c>
      <c r="O16" s="44">
        <f t="shared" si="2"/>
        <v>95.959347151296683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2952563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2952563</v>
      </c>
      <c r="O17" s="44">
        <f t="shared" si="2"/>
        <v>295.64063282266949</v>
      </c>
      <c r="P17" s="9"/>
    </row>
    <row r="18" spans="1:119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428181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428181</v>
      </c>
      <c r="O18" s="44">
        <f t="shared" si="2"/>
        <v>42.873835986782815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787445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787445</v>
      </c>
      <c r="O19" s="41">
        <f t="shared" si="2"/>
        <v>78.847001101431857</v>
      </c>
      <c r="P19" s="10"/>
    </row>
    <row r="20" spans="1:119">
      <c r="A20" s="12"/>
      <c r="B20" s="42">
        <v>541</v>
      </c>
      <c r="C20" s="19" t="s">
        <v>32</v>
      </c>
      <c r="D20" s="43">
        <v>787445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787445</v>
      </c>
      <c r="O20" s="44">
        <f t="shared" si="2"/>
        <v>78.847001101431857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500699</v>
      </c>
      <c r="E21" s="29">
        <f t="shared" si="6"/>
        <v>29587</v>
      </c>
      <c r="F21" s="29">
        <f t="shared" si="6"/>
        <v>0</v>
      </c>
      <c r="G21" s="29">
        <f t="shared" si="6"/>
        <v>29069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559355</v>
      </c>
      <c r="O21" s="41">
        <f t="shared" si="2"/>
        <v>56.008310804045259</v>
      </c>
      <c r="P21" s="9"/>
    </row>
    <row r="22" spans="1:119">
      <c r="A22" s="12"/>
      <c r="B22" s="42">
        <v>571</v>
      </c>
      <c r="C22" s="19" t="s">
        <v>34</v>
      </c>
      <c r="D22" s="43">
        <v>0</v>
      </c>
      <c r="E22" s="43">
        <v>29587</v>
      </c>
      <c r="F22" s="43">
        <v>0</v>
      </c>
      <c r="G22" s="43">
        <v>29069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58656</v>
      </c>
      <c r="O22" s="44">
        <f t="shared" si="2"/>
        <v>5.8732352057674975</v>
      </c>
      <c r="P22" s="9"/>
    </row>
    <row r="23" spans="1:119">
      <c r="A23" s="12"/>
      <c r="B23" s="42">
        <v>572</v>
      </c>
      <c r="C23" s="19" t="s">
        <v>35</v>
      </c>
      <c r="D23" s="43">
        <v>500699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500699</v>
      </c>
      <c r="O23" s="44">
        <f t="shared" si="2"/>
        <v>50.135075598277759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225000</v>
      </c>
      <c r="E24" s="29">
        <f t="shared" si="7"/>
        <v>3120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125000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353120</v>
      </c>
      <c r="O24" s="41">
        <f t="shared" si="2"/>
        <v>35.357965354961451</v>
      </c>
      <c r="P24" s="9"/>
    </row>
    <row r="25" spans="1:119" ht="15.75" thickBot="1">
      <c r="A25" s="12"/>
      <c r="B25" s="42">
        <v>581</v>
      </c>
      <c r="C25" s="19" t="s">
        <v>36</v>
      </c>
      <c r="D25" s="43">
        <v>225000</v>
      </c>
      <c r="E25" s="43">
        <v>3120</v>
      </c>
      <c r="F25" s="43">
        <v>0</v>
      </c>
      <c r="G25" s="43">
        <v>0</v>
      </c>
      <c r="H25" s="43">
        <v>0</v>
      </c>
      <c r="I25" s="43">
        <v>125000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353120</v>
      </c>
      <c r="O25" s="44">
        <f t="shared" si="2"/>
        <v>35.357965354961451</v>
      </c>
      <c r="P25" s="9"/>
    </row>
    <row r="26" spans="1:119" ht="16.5" thickBot="1">
      <c r="A26" s="13" t="s">
        <v>10</v>
      </c>
      <c r="B26" s="21"/>
      <c r="C26" s="20"/>
      <c r="D26" s="14">
        <f>SUM(D5,D11,D15,D19,D21,D24)</f>
        <v>8247263</v>
      </c>
      <c r="E26" s="14">
        <f t="shared" ref="E26:M26" si="8">SUM(E5,E11,E15,E19,E21,E24)</f>
        <v>35886</v>
      </c>
      <c r="F26" s="14">
        <f t="shared" si="8"/>
        <v>0</v>
      </c>
      <c r="G26" s="14">
        <f t="shared" si="8"/>
        <v>142342</v>
      </c>
      <c r="H26" s="14">
        <f t="shared" si="8"/>
        <v>0</v>
      </c>
      <c r="I26" s="14">
        <f t="shared" si="8"/>
        <v>3505744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11931235</v>
      </c>
      <c r="O26" s="35">
        <f t="shared" si="2"/>
        <v>1194.6765795534195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50</v>
      </c>
      <c r="M28" s="93"/>
      <c r="N28" s="93"/>
      <c r="O28" s="39">
        <v>9987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1391426</v>
      </c>
      <c r="E5" s="24">
        <f t="shared" si="0"/>
        <v>0</v>
      </c>
      <c r="F5" s="24">
        <f t="shared" si="0"/>
        <v>0</v>
      </c>
      <c r="G5" s="24">
        <f t="shared" si="0"/>
        <v>149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1391575</v>
      </c>
      <c r="O5" s="30">
        <f t="shared" ref="O5:O26" si="2">(N5/O$28)</f>
        <v>140.19494257505542</v>
      </c>
      <c r="P5" s="6"/>
    </row>
    <row r="6" spans="1:133">
      <c r="A6" s="12"/>
      <c r="B6" s="42">
        <v>511</v>
      </c>
      <c r="C6" s="19" t="s">
        <v>19</v>
      </c>
      <c r="D6" s="43">
        <v>34151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34151</v>
      </c>
      <c r="O6" s="44">
        <f t="shared" si="2"/>
        <v>3.4405601450735444</v>
      </c>
      <c r="P6" s="9"/>
    </row>
    <row r="7" spans="1:133">
      <c r="A7" s="12"/>
      <c r="B7" s="42">
        <v>513</v>
      </c>
      <c r="C7" s="19" t="s">
        <v>20</v>
      </c>
      <c r="D7" s="43">
        <v>339636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339636</v>
      </c>
      <c r="O7" s="44">
        <f t="shared" si="2"/>
        <v>34.216804352206324</v>
      </c>
      <c r="P7" s="9"/>
    </row>
    <row r="8" spans="1:133">
      <c r="A8" s="12"/>
      <c r="B8" s="42">
        <v>514</v>
      </c>
      <c r="C8" s="19" t="s">
        <v>21</v>
      </c>
      <c r="D8" s="43">
        <v>108622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108622</v>
      </c>
      <c r="O8" s="44">
        <f t="shared" si="2"/>
        <v>10.943179528510981</v>
      </c>
      <c r="P8" s="9"/>
    </row>
    <row r="9" spans="1:133">
      <c r="A9" s="12"/>
      <c r="B9" s="42">
        <v>515</v>
      </c>
      <c r="C9" s="19" t="s">
        <v>22</v>
      </c>
      <c r="D9" s="43">
        <v>214826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214826</v>
      </c>
      <c r="O9" s="44">
        <f t="shared" si="2"/>
        <v>21.642756397340317</v>
      </c>
      <c r="P9" s="9"/>
    </row>
    <row r="10" spans="1:133">
      <c r="A10" s="12"/>
      <c r="B10" s="42">
        <v>519</v>
      </c>
      <c r="C10" s="19" t="s">
        <v>42</v>
      </c>
      <c r="D10" s="43">
        <v>694191</v>
      </c>
      <c r="E10" s="43">
        <v>0</v>
      </c>
      <c r="F10" s="43">
        <v>0</v>
      </c>
      <c r="G10" s="43">
        <v>149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694340</v>
      </c>
      <c r="O10" s="44">
        <f t="shared" si="2"/>
        <v>69.951642151924233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4630128</v>
      </c>
      <c r="E11" s="29">
        <f t="shared" si="3"/>
        <v>5973</v>
      </c>
      <c r="F11" s="29">
        <f t="shared" si="3"/>
        <v>0</v>
      </c>
      <c r="G11" s="29">
        <f t="shared" si="3"/>
        <v>122072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4758173</v>
      </c>
      <c r="O11" s="41">
        <f t="shared" si="2"/>
        <v>479.36459802538786</v>
      </c>
      <c r="P11" s="10"/>
    </row>
    <row r="12" spans="1:133">
      <c r="A12" s="12"/>
      <c r="B12" s="42">
        <v>521</v>
      </c>
      <c r="C12" s="19" t="s">
        <v>24</v>
      </c>
      <c r="D12" s="43">
        <v>2605991</v>
      </c>
      <c r="E12" s="43">
        <v>5973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2611964</v>
      </c>
      <c r="O12" s="44">
        <f t="shared" si="2"/>
        <v>263.14366310699177</v>
      </c>
      <c r="P12" s="9"/>
    </row>
    <row r="13" spans="1:133">
      <c r="A13" s="12"/>
      <c r="B13" s="42">
        <v>522</v>
      </c>
      <c r="C13" s="19" t="s">
        <v>25</v>
      </c>
      <c r="D13" s="43">
        <v>1653840</v>
      </c>
      <c r="E13" s="43">
        <v>0</v>
      </c>
      <c r="F13" s="43">
        <v>0</v>
      </c>
      <c r="G13" s="43">
        <v>122072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1775912</v>
      </c>
      <c r="O13" s="44">
        <f t="shared" si="2"/>
        <v>178.91517227483376</v>
      </c>
      <c r="P13" s="9"/>
    </row>
    <row r="14" spans="1:133">
      <c r="A14" s="12"/>
      <c r="B14" s="42">
        <v>524</v>
      </c>
      <c r="C14" s="19" t="s">
        <v>26</v>
      </c>
      <c r="D14" s="43">
        <v>370297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370297</v>
      </c>
      <c r="O14" s="44">
        <f t="shared" si="2"/>
        <v>37.30576264356236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886445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3352139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4238584</v>
      </c>
      <c r="O15" s="41">
        <f t="shared" si="2"/>
        <v>427.01833568406204</v>
      </c>
      <c r="P15" s="10"/>
    </row>
    <row r="16" spans="1:133">
      <c r="A16" s="12"/>
      <c r="B16" s="42">
        <v>534</v>
      </c>
      <c r="C16" s="19" t="s">
        <v>28</v>
      </c>
      <c r="D16" s="43">
        <v>886445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886445</v>
      </c>
      <c r="O16" s="44">
        <f t="shared" si="2"/>
        <v>89.305359661495061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3015636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3015636</v>
      </c>
      <c r="O17" s="44">
        <f t="shared" si="2"/>
        <v>303.81180737457186</v>
      </c>
      <c r="P17" s="9"/>
    </row>
    <row r="18" spans="1:119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336503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336503</v>
      </c>
      <c r="O18" s="44">
        <f t="shared" si="2"/>
        <v>33.901168647995163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819511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819511</v>
      </c>
      <c r="O19" s="41">
        <f t="shared" si="2"/>
        <v>82.562059238363886</v>
      </c>
      <c r="P19" s="10"/>
    </row>
    <row r="20" spans="1:119">
      <c r="A20" s="12"/>
      <c r="B20" s="42">
        <v>541</v>
      </c>
      <c r="C20" s="19" t="s">
        <v>32</v>
      </c>
      <c r="D20" s="43">
        <v>819511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819511</v>
      </c>
      <c r="O20" s="44">
        <f t="shared" si="2"/>
        <v>82.562059238363886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475252</v>
      </c>
      <c r="E21" s="29">
        <f t="shared" si="6"/>
        <v>39923</v>
      </c>
      <c r="F21" s="29">
        <f t="shared" si="6"/>
        <v>0</v>
      </c>
      <c r="G21" s="29">
        <f t="shared" si="6"/>
        <v>14094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529269</v>
      </c>
      <c r="O21" s="41">
        <f t="shared" si="2"/>
        <v>53.321478944186985</v>
      </c>
      <c r="P21" s="9"/>
    </row>
    <row r="22" spans="1:119">
      <c r="A22" s="12"/>
      <c r="B22" s="42">
        <v>571</v>
      </c>
      <c r="C22" s="19" t="s">
        <v>34</v>
      </c>
      <c r="D22" s="43">
        <v>0</v>
      </c>
      <c r="E22" s="43">
        <v>39923</v>
      </c>
      <c r="F22" s="43">
        <v>0</v>
      </c>
      <c r="G22" s="43">
        <v>14094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54017</v>
      </c>
      <c r="O22" s="44">
        <f t="shared" si="2"/>
        <v>5.4419705823090876</v>
      </c>
      <c r="P22" s="9"/>
    </row>
    <row r="23" spans="1:119">
      <c r="A23" s="12"/>
      <c r="B23" s="42">
        <v>572</v>
      </c>
      <c r="C23" s="19" t="s">
        <v>35</v>
      </c>
      <c r="D23" s="43">
        <v>475252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475252</v>
      </c>
      <c r="O23" s="44">
        <f t="shared" si="2"/>
        <v>47.879508361877896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0</v>
      </c>
      <c r="E24" s="29">
        <f t="shared" si="7"/>
        <v>336642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125000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461642</v>
      </c>
      <c r="O24" s="41">
        <f t="shared" si="2"/>
        <v>46.508361877896434</v>
      </c>
      <c r="P24" s="9"/>
    </row>
    <row r="25" spans="1:119" ht="15.75" thickBot="1">
      <c r="A25" s="12"/>
      <c r="B25" s="42">
        <v>581</v>
      </c>
      <c r="C25" s="19" t="s">
        <v>36</v>
      </c>
      <c r="D25" s="43">
        <v>0</v>
      </c>
      <c r="E25" s="43">
        <v>336642</v>
      </c>
      <c r="F25" s="43">
        <v>0</v>
      </c>
      <c r="G25" s="43">
        <v>0</v>
      </c>
      <c r="H25" s="43">
        <v>0</v>
      </c>
      <c r="I25" s="43">
        <v>125000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461642</v>
      </c>
      <c r="O25" s="44">
        <f t="shared" si="2"/>
        <v>46.508361877896434</v>
      </c>
      <c r="P25" s="9"/>
    </row>
    <row r="26" spans="1:119" ht="16.5" thickBot="1">
      <c r="A26" s="13" t="s">
        <v>10</v>
      </c>
      <c r="B26" s="21"/>
      <c r="C26" s="20"/>
      <c r="D26" s="14">
        <f>SUM(D5,D11,D15,D19,D21,D24)</f>
        <v>8202762</v>
      </c>
      <c r="E26" s="14">
        <f t="shared" ref="E26:M26" si="8">SUM(E5,E11,E15,E19,E21,E24)</f>
        <v>382538</v>
      </c>
      <c r="F26" s="14">
        <f t="shared" si="8"/>
        <v>0</v>
      </c>
      <c r="G26" s="14">
        <f t="shared" si="8"/>
        <v>136315</v>
      </c>
      <c r="H26" s="14">
        <f t="shared" si="8"/>
        <v>0</v>
      </c>
      <c r="I26" s="14">
        <f t="shared" si="8"/>
        <v>3477139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12198754</v>
      </c>
      <c r="O26" s="35">
        <f t="shared" si="2"/>
        <v>1228.9697763449526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48</v>
      </c>
      <c r="M28" s="93"/>
      <c r="N28" s="93"/>
      <c r="O28" s="39">
        <v>9926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2031177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2031177</v>
      </c>
      <c r="O5" s="30">
        <f t="shared" ref="O5:O26" si="2">(N5/O$28)</f>
        <v>204.42602657004832</v>
      </c>
      <c r="P5" s="6"/>
    </row>
    <row r="6" spans="1:133">
      <c r="A6" s="12"/>
      <c r="B6" s="42">
        <v>511</v>
      </c>
      <c r="C6" s="19" t="s">
        <v>19</v>
      </c>
      <c r="D6" s="43">
        <v>52823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52823</v>
      </c>
      <c r="O6" s="44">
        <f t="shared" si="2"/>
        <v>5.3163244766505633</v>
      </c>
      <c r="P6" s="9"/>
    </row>
    <row r="7" spans="1:133">
      <c r="A7" s="12"/>
      <c r="B7" s="42">
        <v>513</v>
      </c>
      <c r="C7" s="19" t="s">
        <v>20</v>
      </c>
      <c r="D7" s="43">
        <v>486410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486410</v>
      </c>
      <c r="O7" s="44">
        <f t="shared" si="2"/>
        <v>48.954307568438004</v>
      </c>
      <c r="P7" s="9"/>
    </row>
    <row r="8" spans="1:133">
      <c r="A8" s="12"/>
      <c r="B8" s="42">
        <v>514</v>
      </c>
      <c r="C8" s="19" t="s">
        <v>21</v>
      </c>
      <c r="D8" s="43">
        <v>57980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57980</v>
      </c>
      <c r="O8" s="44">
        <f t="shared" si="2"/>
        <v>5.8353462157809988</v>
      </c>
      <c r="P8" s="9"/>
    </row>
    <row r="9" spans="1:133">
      <c r="A9" s="12"/>
      <c r="B9" s="42">
        <v>515</v>
      </c>
      <c r="C9" s="19" t="s">
        <v>22</v>
      </c>
      <c r="D9" s="43">
        <v>1182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1182</v>
      </c>
      <c r="O9" s="44">
        <f t="shared" si="2"/>
        <v>0.11896135265700483</v>
      </c>
      <c r="P9" s="9"/>
    </row>
    <row r="10" spans="1:133">
      <c r="A10" s="12"/>
      <c r="B10" s="42">
        <v>519</v>
      </c>
      <c r="C10" s="19" t="s">
        <v>42</v>
      </c>
      <c r="D10" s="43">
        <v>1432782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1432782</v>
      </c>
      <c r="O10" s="44">
        <f t="shared" si="2"/>
        <v>144.20108695652175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4795570</v>
      </c>
      <c r="E11" s="29">
        <f t="shared" si="3"/>
        <v>7661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4803231</v>
      </c>
      <c r="O11" s="41">
        <f t="shared" si="2"/>
        <v>483.41696859903379</v>
      </c>
      <c r="P11" s="10"/>
    </row>
    <row r="12" spans="1:133">
      <c r="A12" s="12"/>
      <c r="B12" s="42">
        <v>521</v>
      </c>
      <c r="C12" s="19" t="s">
        <v>24</v>
      </c>
      <c r="D12" s="43">
        <v>2511144</v>
      </c>
      <c r="E12" s="43">
        <v>7661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2518805</v>
      </c>
      <c r="O12" s="44">
        <f t="shared" si="2"/>
        <v>253.50291867954911</v>
      </c>
      <c r="P12" s="9"/>
    </row>
    <row r="13" spans="1:133">
      <c r="A13" s="12"/>
      <c r="B13" s="42">
        <v>522</v>
      </c>
      <c r="C13" s="19" t="s">
        <v>25</v>
      </c>
      <c r="D13" s="43">
        <v>1716841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1716841</v>
      </c>
      <c r="O13" s="44">
        <f t="shared" si="2"/>
        <v>172.78995571658615</v>
      </c>
      <c r="P13" s="9"/>
    </row>
    <row r="14" spans="1:133">
      <c r="A14" s="12"/>
      <c r="B14" s="42">
        <v>524</v>
      </c>
      <c r="C14" s="19" t="s">
        <v>26</v>
      </c>
      <c r="D14" s="43">
        <v>567585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567585</v>
      </c>
      <c r="O14" s="44">
        <f t="shared" si="2"/>
        <v>57.124094202898547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855189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3213942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4069131</v>
      </c>
      <c r="O15" s="41">
        <f t="shared" si="2"/>
        <v>409.5341183574879</v>
      </c>
      <c r="P15" s="10"/>
    </row>
    <row r="16" spans="1:133">
      <c r="A16" s="12"/>
      <c r="B16" s="42">
        <v>534</v>
      </c>
      <c r="C16" s="19" t="s">
        <v>28</v>
      </c>
      <c r="D16" s="43">
        <v>855189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855189</v>
      </c>
      <c r="O16" s="44">
        <f t="shared" si="2"/>
        <v>86.069746376811594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2934729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2934729</v>
      </c>
      <c r="O17" s="44">
        <f t="shared" si="2"/>
        <v>295.36322463768118</v>
      </c>
      <c r="P17" s="9"/>
    </row>
    <row r="18" spans="1:119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279213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279213</v>
      </c>
      <c r="O18" s="44">
        <f t="shared" si="2"/>
        <v>28.101147342995169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616148</v>
      </c>
      <c r="E19" s="29">
        <f t="shared" si="5"/>
        <v>766181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1382329</v>
      </c>
      <c r="O19" s="41">
        <f t="shared" si="2"/>
        <v>139.12328904991949</v>
      </c>
      <c r="P19" s="10"/>
    </row>
    <row r="20" spans="1:119">
      <c r="A20" s="12"/>
      <c r="B20" s="42">
        <v>541</v>
      </c>
      <c r="C20" s="19" t="s">
        <v>32</v>
      </c>
      <c r="D20" s="43">
        <v>616148</v>
      </c>
      <c r="E20" s="43">
        <v>766181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1382329</v>
      </c>
      <c r="O20" s="44">
        <f t="shared" si="2"/>
        <v>139.12328904991949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371758</v>
      </c>
      <c r="E21" s="29">
        <f t="shared" si="6"/>
        <v>52464</v>
      </c>
      <c r="F21" s="29">
        <f t="shared" si="6"/>
        <v>0</v>
      </c>
      <c r="G21" s="29">
        <f t="shared" si="6"/>
        <v>72141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496363</v>
      </c>
      <c r="O21" s="41">
        <f t="shared" si="2"/>
        <v>49.956018518518519</v>
      </c>
      <c r="P21" s="9"/>
    </row>
    <row r="22" spans="1:119">
      <c r="A22" s="12"/>
      <c r="B22" s="42">
        <v>571</v>
      </c>
      <c r="C22" s="19" t="s">
        <v>34</v>
      </c>
      <c r="D22" s="43">
        <v>0</v>
      </c>
      <c r="E22" s="43">
        <v>52464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52464</v>
      </c>
      <c r="O22" s="44">
        <f t="shared" si="2"/>
        <v>5.2801932367149762</v>
      </c>
      <c r="P22" s="9"/>
    </row>
    <row r="23" spans="1:119">
      <c r="A23" s="12"/>
      <c r="B23" s="42">
        <v>572</v>
      </c>
      <c r="C23" s="19" t="s">
        <v>35</v>
      </c>
      <c r="D23" s="43">
        <v>371758</v>
      </c>
      <c r="E23" s="43">
        <v>0</v>
      </c>
      <c r="F23" s="43">
        <v>0</v>
      </c>
      <c r="G23" s="43">
        <v>72141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443899</v>
      </c>
      <c r="O23" s="44">
        <f t="shared" si="2"/>
        <v>44.67582528180354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125000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125000</v>
      </c>
      <c r="O24" s="41">
        <f t="shared" si="2"/>
        <v>12.580515297906603</v>
      </c>
      <c r="P24" s="9"/>
    </row>
    <row r="25" spans="1:119" ht="15.75" thickBot="1">
      <c r="A25" s="12"/>
      <c r="B25" s="42">
        <v>581</v>
      </c>
      <c r="C25" s="19" t="s">
        <v>36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125000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125000</v>
      </c>
      <c r="O25" s="44">
        <f t="shared" si="2"/>
        <v>12.580515297906603</v>
      </c>
      <c r="P25" s="9"/>
    </row>
    <row r="26" spans="1:119" ht="16.5" thickBot="1">
      <c r="A26" s="13" t="s">
        <v>10</v>
      </c>
      <c r="B26" s="21"/>
      <c r="C26" s="20"/>
      <c r="D26" s="14">
        <f>SUM(D5,D11,D15,D19,D21,D24)</f>
        <v>8669842</v>
      </c>
      <c r="E26" s="14">
        <f t="shared" ref="E26:M26" si="8">SUM(E5,E11,E15,E19,E21,E24)</f>
        <v>826306</v>
      </c>
      <c r="F26" s="14">
        <f t="shared" si="8"/>
        <v>0</v>
      </c>
      <c r="G26" s="14">
        <f t="shared" si="8"/>
        <v>72141</v>
      </c>
      <c r="H26" s="14">
        <f t="shared" si="8"/>
        <v>0</v>
      </c>
      <c r="I26" s="14">
        <f t="shared" si="8"/>
        <v>3338942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12907231</v>
      </c>
      <c r="O26" s="35">
        <f t="shared" si="2"/>
        <v>1299.0369363929146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46</v>
      </c>
      <c r="M28" s="93"/>
      <c r="N28" s="93"/>
      <c r="O28" s="39">
        <v>9936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1251051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1251051</v>
      </c>
      <c r="O5" s="30">
        <f t="shared" ref="O5:O26" si="2">(N5/O$28)</f>
        <v>126.215799031477</v>
      </c>
      <c r="P5" s="6"/>
    </row>
    <row r="6" spans="1:133">
      <c r="A6" s="12"/>
      <c r="B6" s="42">
        <v>511</v>
      </c>
      <c r="C6" s="19" t="s">
        <v>19</v>
      </c>
      <c r="D6" s="43">
        <v>79495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79495</v>
      </c>
      <c r="O6" s="44">
        <f t="shared" si="2"/>
        <v>8.020076674737691</v>
      </c>
      <c r="P6" s="9"/>
    </row>
    <row r="7" spans="1:133">
      <c r="A7" s="12"/>
      <c r="B7" s="42">
        <v>513</v>
      </c>
      <c r="C7" s="19" t="s">
        <v>20</v>
      </c>
      <c r="D7" s="43">
        <v>487345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487345</v>
      </c>
      <c r="O7" s="44">
        <f t="shared" si="2"/>
        <v>49.167171105730425</v>
      </c>
      <c r="P7" s="9"/>
    </row>
    <row r="8" spans="1:133">
      <c r="A8" s="12"/>
      <c r="B8" s="42">
        <v>514</v>
      </c>
      <c r="C8" s="19" t="s">
        <v>21</v>
      </c>
      <c r="D8" s="43">
        <v>75745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75745</v>
      </c>
      <c r="O8" s="44">
        <f t="shared" si="2"/>
        <v>7.641747376916868</v>
      </c>
      <c r="P8" s="9"/>
    </row>
    <row r="9" spans="1:133">
      <c r="A9" s="12"/>
      <c r="B9" s="42">
        <v>515</v>
      </c>
      <c r="C9" s="19" t="s">
        <v>22</v>
      </c>
      <c r="D9" s="43">
        <v>18749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18749</v>
      </c>
      <c r="O9" s="44">
        <f t="shared" si="2"/>
        <v>1.8915456012913641</v>
      </c>
      <c r="P9" s="9"/>
    </row>
    <row r="10" spans="1:133">
      <c r="A10" s="12"/>
      <c r="B10" s="42">
        <v>519</v>
      </c>
      <c r="C10" s="19" t="s">
        <v>42</v>
      </c>
      <c r="D10" s="43">
        <v>589717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589717</v>
      </c>
      <c r="O10" s="44">
        <f t="shared" si="2"/>
        <v>59.495258272800648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4503805</v>
      </c>
      <c r="E11" s="29">
        <f t="shared" si="3"/>
        <v>41000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4544805</v>
      </c>
      <c r="O11" s="41">
        <f t="shared" si="2"/>
        <v>458.51543583535107</v>
      </c>
      <c r="P11" s="10"/>
    </row>
    <row r="12" spans="1:133">
      <c r="A12" s="12"/>
      <c r="B12" s="42">
        <v>521</v>
      </c>
      <c r="C12" s="19" t="s">
        <v>24</v>
      </c>
      <c r="D12" s="43">
        <v>2469802</v>
      </c>
      <c r="E12" s="43">
        <v>41000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2510802</v>
      </c>
      <c r="O12" s="44">
        <f t="shared" si="2"/>
        <v>253.3093220338983</v>
      </c>
      <c r="P12" s="9"/>
    </row>
    <row r="13" spans="1:133">
      <c r="A13" s="12"/>
      <c r="B13" s="42">
        <v>522</v>
      </c>
      <c r="C13" s="19" t="s">
        <v>25</v>
      </c>
      <c r="D13" s="43">
        <v>1407865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1407865</v>
      </c>
      <c r="O13" s="44">
        <f t="shared" si="2"/>
        <v>142.03642050040355</v>
      </c>
      <c r="P13" s="9"/>
    </row>
    <row r="14" spans="1:133">
      <c r="A14" s="12"/>
      <c r="B14" s="42">
        <v>524</v>
      </c>
      <c r="C14" s="19" t="s">
        <v>26</v>
      </c>
      <c r="D14" s="43">
        <v>626138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626138</v>
      </c>
      <c r="O14" s="44">
        <f t="shared" si="2"/>
        <v>63.169693301049236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827054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3152498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3979552</v>
      </c>
      <c r="O15" s="41">
        <f t="shared" si="2"/>
        <v>401.48829701372074</v>
      </c>
      <c r="P15" s="10"/>
    </row>
    <row r="16" spans="1:133">
      <c r="A16" s="12"/>
      <c r="B16" s="42">
        <v>534</v>
      </c>
      <c r="C16" s="19" t="s">
        <v>28</v>
      </c>
      <c r="D16" s="43">
        <v>827054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827054</v>
      </c>
      <c r="O16" s="44">
        <f t="shared" si="2"/>
        <v>83.439669087974167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2911651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2911651</v>
      </c>
      <c r="O17" s="44">
        <f t="shared" si="2"/>
        <v>293.75010088781278</v>
      </c>
      <c r="P17" s="9"/>
    </row>
    <row r="18" spans="1:119">
      <c r="A18" s="12"/>
      <c r="B18" s="42">
        <v>538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240847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240847</v>
      </c>
      <c r="O18" s="44">
        <f t="shared" si="2"/>
        <v>24.298527037933816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625296</v>
      </c>
      <c r="E19" s="29">
        <f t="shared" si="5"/>
        <v>540840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1166136</v>
      </c>
      <c r="O19" s="41">
        <f t="shared" si="2"/>
        <v>117.64891041162228</v>
      </c>
      <c r="P19" s="10"/>
    </row>
    <row r="20" spans="1:119">
      <c r="A20" s="12"/>
      <c r="B20" s="42">
        <v>541</v>
      </c>
      <c r="C20" s="19" t="s">
        <v>32</v>
      </c>
      <c r="D20" s="43">
        <v>625296</v>
      </c>
      <c r="E20" s="43">
        <v>540840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1166136</v>
      </c>
      <c r="O20" s="44">
        <f t="shared" si="2"/>
        <v>117.64891041162228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355791</v>
      </c>
      <c r="E21" s="29">
        <f t="shared" si="6"/>
        <v>38029</v>
      </c>
      <c r="F21" s="29">
        <f t="shared" si="6"/>
        <v>0</v>
      </c>
      <c r="G21" s="29">
        <f t="shared" si="6"/>
        <v>12733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406553</v>
      </c>
      <c r="O21" s="41">
        <f t="shared" si="2"/>
        <v>41.016242937853107</v>
      </c>
      <c r="P21" s="9"/>
    </row>
    <row r="22" spans="1:119">
      <c r="A22" s="12"/>
      <c r="B22" s="42">
        <v>571</v>
      </c>
      <c r="C22" s="19" t="s">
        <v>34</v>
      </c>
      <c r="D22" s="43">
        <v>0</v>
      </c>
      <c r="E22" s="43">
        <v>38029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38029</v>
      </c>
      <c r="O22" s="44">
        <f t="shared" si="2"/>
        <v>3.8366626311541565</v>
      </c>
      <c r="P22" s="9"/>
    </row>
    <row r="23" spans="1:119">
      <c r="A23" s="12"/>
      <c r="B23" s="42">
        <v>572</v>
      </c>
      <c r="C23" s="19" t="s">
        <v>35</v>
      </c>
      <c r="D23" s="43">
        <v>355791</v>
      </c>
      <c r="E23" s="43">
        <v>0</v>
      </c>
      <c r="F23" s="43">
        <v>0</v>
      </c>
      <c r="G23" s="43">
        <v>12733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368524</v>
      </c>
      <c r="O23" s="44">
        <f t="shared" si="2"/>
        <v>37.179580306698952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125000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125000</v>
      </c>
      <c r="O24" s="41">
        <f t="shared" si="2"/>
        <v>12.610976594027441</v>
      </c>
      <c r="P24" s="9"/>
    </row>
    <row r="25" spans="1:119" ht="15.75" thickBot="1">
      <c r="A25" s="12"/>
      <c r="B25" s="42">
        <v>581</v>
      </c>
      <c r="C25" s="19" t="s">
        <v>36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125000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125000</v>
      </c>
      <c r="O25" s="44">
        <f t="shared" si="2"/>
        <v>12.610976594027441</v>
      </c>
      <c r="P25" s="9"/>
    </row>
    <row r="26" spans="1:119" ht="16.5" thickBot="1">
      <c r="A26" s="13" t="s">
        <v>10</v>
      </c>
      <c r="B26" s="21"/>
      <c r="C26" s="20"/>
      <c r="D26" s="14">
        <f>SUM(D5,D11,D15,D19,D21,D24)</f>
        <v>7562997</v>
      </c>
      <c r="E26" s="14">
        <f t="shared" ref="E26:M26" si="8">SUM(E5,E11,E15,E19,E21,E24)</f>
        <v>619869</v>
      </c>
      <c r="F26" s="14">
        <f t="shared" si="8"/>
        <v>0</v>
      </c>
      <c r="G26" s="14">
        <f t="shared" si="8"/>
        <v>12733</v>
      </c>
      <c r="H26" s="14">
        <f t="shared" si="8"/>
        <v>0</v>
      </c>
      <c r="I26" s="14">
        <f t="shared" si="8"/>
        <v>3277498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11473097</v>
      </c>
      <c r="O26" s="35">
        <f t="shared" si="2"/>
        <v>1157.4956618240517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43</v>
      </c>
      <c r="M28" s="93"/>
      <c r="N28" s="93"/>
      <c r="O28" s="39">
        <v>9912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thickBot="1">
      <c r="A30" s="97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708970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708970</v>
      </c>
      <c r="O5" s="30">
        <f t="shared" ref="O5:O26" si="2">(N5/O$28)</f>
        <v>67.527383560339075</v>
      </c>
      <c r="P5" s="6"/>
    </row>
    <row r="6" spans="1:133">
      <c r="A6" s="12"/>
      <c r="B6" s="42">
        <v>511</v>
      </c>
      <c r="C6" s="19" t="s">
        <v>19</v>
      </c>
      <c r="D6" s="43">
        <v>87649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87649</v>
      </c>
      <c r="O6" s="44">
        <f t="shared" si="2"/>
        <v>8.3483188875130967</v>
      </c>
      <c r="P6" s="9"/>
    </row>
    <row r="7" spans="1:133">
      <c r="A7" s="12"/>
      <c r="B7" s="42">
        <v>513</v>
      </c>
      <c r="C7" s="19" t="s">
        <v>20</v>
      </c>
      <c r="D7" s="43">
        <v>485007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485007</v>
      </c>
      <c r="O7" s="44">
        <f t="shared" si="2"/>
        <v>46.195542432612626</v>
      </c>
      <c r="P7" s="9"/>
    </row>
    <row r="8" spans="1:133">
      <c r="A8" s="12"/>
      <c r="B8" s="42">
        <v>514</v>
      </c>
      <c r="C8" s="19" t="s">
        <v>21</v>
      </c>
      <c r="D8" s="43">
        <v>129550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129550</v>
      </c>
      <c r="O8" s="44">
        <f t="shared" si="2"/>
        <v>12.339270406705401</v>
      </c>
      <c r="P8" s="9"/>
    </row>
    <row r="9" spans="1:133">
      <c r="A9" s="12"/>
      <c r="B9" s="42">
        <v>515</v>
      </c>
      <c r="C9" s="19" t="s">
        <v>22</v>
      </c>
      <c r="D9" s="43">
        <v>6764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6764</v>
      </c>
      <c r="O9" s="44">
        <f t="shared" si="2"/>
        <v>0.64425183350795312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SUM(D11:D13)</f>
        <v>4689578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5730</v>
      </c>
      <c r="M10" s="29">
        <f t="shared" si="3"/>
        <v>0</v>
      </c>
      <c r="N10" s="40">
        <f t="shared" si="1"/>
        <v>4695308</v>
      </c>
      <c r="O10" s="41">
        <f t="shared" si="2"/>
        <v>447.21478236022477</v>
      </c>
      <c r="P10" s="10"/>
    </row>
    <row r="11" spans="1:133">
      <c r="A11" s="12"/>
      <c r="B11" s="42">
        <v>521</v>
      </c>
      <c r="C11" s="19" t="s">
        <v>24</v>
      </c>
      <c r="D11" s="43">
        <v>2560293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5730</v>
      </c>
      <c r="M11" s="43">
        <v>0</v>
      </c>
      <c r="N11" s="43">
        <f t="shared" si="1"/>
        <v>2566023</v>
      </c>
      <c r="O11" s="44">
        <f t="shared" si="2"/>
        <v>244.40641965901514</v>
      </c>
      <c r="P11" s="9"/>
    </row>
    <row r="12" spans="1:133">
      <c r="A12" s="12"/>
      <c r="B12" s="42">
        <v>522</v>
      </c>
      <c r="C12" s="19" t="s">
        <v>25</v>
      </c>
      <c r="D12" s="43">
        <v>1456777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1456777</v>
      </c>
      <c r="O12" s="44">
        <f t="shared" si="2"/>
        <v>138.75388132203068</v>
      </c>
      <c r="P12" s="9"/>
    </row>
    <row r="13" spans="1:133">
      <c r="A13" s="12"/>
      <c r="B13" s="42">
        <v>524</v>
      </c>
      <c r="C13" s="19" t="s">
        <v>26</v>
      </c>
      <c r="D13" s="43">
        <v>672508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672508</v>
      </c>
      <c r="O13" s="44">
        <f t="shared" si="2"/>
        <v>64.054481379178966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872318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3214530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4086848</v>
      </c>
      <c r="O14" s="41">
        <f t="shared" si="2"/>
        <v>389.26069149442804</v>
      </c>
      <c r="P14" s="10"/>
    </row>
    <row r="15" spans="1:133">
      <c r="A15" s="12"/>
      <c r="B15" s="42">
        <v>534</v>
      </c>
      <c r="C15" s="19" t="s">
        <v>28</v>
      </c>
      <c r="D15" s="43">
        <v>872318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872318</v>
      </c>
      <c r="O15" s="44">
        <f t="shared" si="2"/>
        <v>83.085817696923513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3013820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3013820</v>
      </c>
      <c r="O16" s="44">
        <f t="shared" si="2"/>
        <v>287.05781503000287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200710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200710</v>
      </c>
      <c r="O17" s="44">
        <f t="shared" si="2"/>
        <v>19.117058767501668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576043</v>
      </c>
      <c r="E18" s="29">
        <f t="shared" si="5"/>
        <v>333011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909054</v>
      </c>
      <c r="O18" s="41">
        <f t="shared" si="2"/>
        <v>86.584817601676349</v>
      </c>
      <c r="P18" s="10"/>
    </row>
    <row r="19" spans="1:119">
      <c r="A19" s="12"/>
      <c r="B19" s="42">
        <v>541</v>
      </c>
      <c r="C19" s="19" t="s">
        <v>32</v>
      </c>
      <c r="D19" s="43">
        <v>576043</v>
      </c>
      <c r="E19" s="43">
        <v>333011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909054</v>
      </c>
      <c r="O19" s="44">
        <f t="shared" si="2"/>
        <v>86.584817601676349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343939</v>
      </c>
      <c r="E20" s="29">
        <f t="shared" si="6"/>
        <v>34853</v>
      </c>
      <c r="F20" s="29">
        <f t="shared" si="6"/>
        <v>0</v>
      </c>
      <c r="G20" s="29">
        <f t="shared" si="6"/>
        <v>3180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381972</v>
      </c>
      <c r="O20" s="41">
        <f t="shared" si="2"/>
        <v>36.381750642918377</v>
      </c>
      <c r="P20" s="9"/>
    </row>
    <row r="21" spans="1:119">
      <c r="A21" s="12"/>
      <c r="B21" s="42">
        <v>571</v>
      </c>
      <c r="C21" s="19" t="s">
        <v>34</v>
      </c>
      <c r="D21" s="43">
        <v>0</v>
      </c>
      <c r="E21" s="43">
        <v>34853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34853</v>
      </c>
      <c r="O21" s="44">
        <f t="shared" si="2"/>
        <v>3.3196494904276599</v>
      </c>
      <c r="P21" s="9"/>
    </row>
    <row r="22" spans="1:119">
      <c r="A22" s="12"/>
      <c r="B22" s="42">
        <v>572</v>
      </c>
      <c r="C22" s="19" t="s">
        <v>35</v>
      </c>
      <c r="D22" s="43">
        <v>343939</v>
      </c>
      <c r="E22" s="43">
        <v>0</v>
      </c>
      <c r="F22" s="43">
        <v>0</v>
      </c>
      <c r="G22" s="43">
        <v>3180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347119</v>
      </c>
      <c r="O22" s="44">
        <f t="shared" si="2"/>
        <v>33.062101152490712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SUM(D24:D25)</f>
        <v>173498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125000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298498</v>
      </c>
      <c r="O23" s="41">
        <f t="shared" si="2"/>
        <v>28.431088675111916</v>
      </c>
      <c r="P23" s="9"/>
    </row>
    <row r="24" spans="1:119">
      <c r="A24" s="12"/>
      <c r="B24" s="42">
        <v>581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125000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125000</v>
      </c>
      <c r="O24" s="44">
        <f t="shared" si="2"/>
        <v>11.905895799599962</v>
      </c>
      <c r="P24" s="9"/>
    </row>
    <row r="25" spans="1:119" ht="15.75" thickBot="1">
      <c r="A25" s="12"/>
      <c r="B25" s="42">
        <v>590</v>
      </c>
      <c r="C25" s="19" t="s">
        <v>37</v>
      </c>
      <c r="D25" s="43">
        <v>173498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173498</v>
      </c>
      <c r="O25" s="44">
        <f t="shared" si="2"/>
        <v>16.525192875511955</v>
      </c>
      <c r="P25" s="9"/>
    </row>
    <row r="26" spans="1:119" ht="16.5" thickBot="1">
      <c r="A26" s="13" t="s">
        <v>10</v>
      </c>
      <c r="B26" s="21"/>
      <c r="C26" s="20"/>
      <c r="D26" s="14">
        <f>SUM(D5,D10,D14,D18,D20,D23)</f>
        <v>7364346</v>
      </c>
      <c r="E26" s="14">
        <f t="shared" ref="E26:M26" si="8">SUM(E5,E10,E14,E18,E20,E23)</f>
        <v>367864</v>
      </c>
      <c r="F26" s="14">
        <f t="shared" si="8"/>
        <v>0</v>
      </c>
      <c r="G26" s="14">
        <f t="shared" si="8"/>
        <v>3180</v>
      </c>
      <c r="H26" s="14">
        <f t="shared" si="8"/>
        <v>0</v>
      </c>
      <c r="I26" s="14">
        <f t="shared" si="8"/>
        <v>3339530</v>
      </c>
      <c r="J26" s="14">
        <f t="shared" si="8"/>
        <v>0</v>
      </c>
      <c r="K26" s="14">
        <f t="shared" si="8"/>
        <v>0</v>
      </c>
      <c r="L26" s="14">
        <f t="shared" si="8"/>
        <v>5730</v>
      </c>
      <c r="M26" s="14">
        <f t="shared" si="8"/>
        <v>0</v>
      </c>
      <c r="N26" s="14">
        <f t="shared" si="1"/>
        <v>11080650</v>
      </c>
      <c r="O26" s="35">
        <f t="shared" si="2"/>
        <v>1055.4005143346985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39</v>
      </c>
      <c r="M28" s="93"/>
      <c r="N28" s="93"/>
      <c r="O28" s="39">
        <v>10499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thickBot="1">
      <c r="A30" s="97" t="s">
        <v>44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688357</v>
      </c>
      <c r="E5" s="24">
        <f t="shared" si="0"/>
        <v>0</v>
      </c>
      <c r="F5" s="24">
        <f t="shared" si="0"/>
        <v>0</v>
      </c>
      <c r="G5" s="24">
        <f t="shared" si="0"/>
        <v>28263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716620</v>
      </c>
      <c r="O5" s="30">
        <f t="shared" ref="O5:O27" si="2">(N5/O$29)</f>
        <v>67.383168782322514</v>
      </c>
      <c r="P5" s="6"/>
    </row>
    <row r="6" spans="1:133">
      <c r="A6" s="12"/>
      <c r="B6" s="42">
        <v>511</v>
      </c>
      <c r="C6" s="19" t="s">
        <v>19</v>
      </c>
      <c r="D6" s="43">
        <v>58794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58794</v>
      </c>
      <c r="O6" s="44">
        <f t="shared" si="2"/>
        <v>5.528349788434415</v>
      </c>
      <c r="P6" s="9"/>
    </row>
    <row r="7" spans="1:133">
      <c r="A7" s="12"/>
      <c r="B7" s="42">
        <v>513</v>
      </c>
      <c r="C7" s="19" t="s">
        <v>20</v>
      </c>
      <c r="D7" s="43">
        <v>440523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440523</v>
      </c>
      <c r="O7" s="44">
        <f t="shared" si="2"/>
        <v>41.422002820874468</v>
      </c>
      <c r="P7" s="9"/>
    </row>
    <row r="8" spans="1:133">
      <c r="A8" s="12"/>
      <c r="B8" s="42">
        <v>514</v>
      </c>
      <c r="C8" s="19" t="s">
        <v>21</v>
      </c>
      <c r="D8" s="43">
        <v>114783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114783</v>
      </c>
      <c r="O8" s="44">
        <f t="shared" si="2"/>
        <v>10.792947813822284</v>
      </c>
      <c r="P8" s="9"/>
    </row>
    <row r="9" spans="1:133">
      <c r="A9" s="12"/>
      <c r="B9" s="42">
        <v>515</v>
      </c>
      <c r="C9" s="19" t="s">
        <v>22</v>
      </c>
      <c r="D9" s="43">
        <v>11882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11882</v>
      </c>
      <c r="O9" s="44">
        <f t="shared" si="2"/>
        <v>1.117254348848143</v>
      </c>
      <c r="P9" s="9"/>
    </row>
    <row r="10" spans="1:133">
      <c r="A10" s="12"/>
      <c r="B10" s="42">
        <v>517</v>
      </c>
      <c r="C10" s="19" t="s">
        <v>52</v>
      </c>
      <c r="D10" s="43">
        <v>37402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37402</v>
      </c>
      <c r="O10" s="44">
        <f t="shared" si="2"/>
        <v>3.5168782322519982</v>
      </c>
      <c r="P10" s="9"/>
    </row>
    <row r="11" spans="1:133">
      <c r="A11" s="12"/>
      <c r="B11" s="42">
        <v>519</v>
      </c>
      <c r="C11" s="19" t="s">
        <v>42</v>
      </c>
      <c r="D11" s="43">
        <v>24973</v>
      </c>
      <c r="E11" s="43">
        <v>0</v>
      </c>
      <c r="F11" s="43">
        <v>0</v>
      </c>
      <c r="G11" s="43">
        <v>28263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53236</v>
      </c>
      <c r="O11" s="44">
        <f t="shared" si="2"/>
        <v>5.005735778091208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4756254</v>
      </c>
      <c r="E12" s="29">
        <f t="shared" si="3"/>
        <v>0</v>
      </c>
      <c r="F12" s="29">
        <f t="shared" si="3"/>
        <v>0</v>
      </c>
      <c r="G12" s="29">
        <f t="shared" si="3"/>
        <v>915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4719</v>
      </c>
      <c r="M12" s="29">
        <f t="shared" si="3"/>
        <v>0</v>
      </c>
      <c r="N12" s="40">
        <f t="shared" si="1"/>
        <v>4761888</v>
      </c>
      <c r="O12" s="41">
        <f t="shared" si="2"/>
        <v>447.75627644569818</v>
      </c>
      <c r="P12" s="10"/>
    </row>
    <row r="13" spans="1:133">
      <c r="A13" s="12"/>
      <c r="B13" s="42">
        <v>521</v>
      </c>
      <c r="C13" s="19" t="s">
        <v>24</v>
      </c>
      <c r="D13" s="43">
        <v>2686302</v>
      </c>
      <c r="E13" s="43">
        <v>0</v>
      </c>
      <c r="F13" s="43">
        <v>0</v>
      </c>
      <c r="G13" s="43">
        <v>915</v>
      </c>
      <c r="H13" s="43">
        <v>0</v>
      </c>
      <c r="I13" s="43">
        <v>0</v>
      </c>
      <c r="J13" s="43">
        <v>0</v>
      </c>
      <c r="K13" s="43">
        <v>0</v>
      </c>
      <c r="L13" s="43">
        <v>4719</v>
      </c>
      <c r="M13" s="43">
        <v>0</v>
      </c>
      <c r="N13" s="43">
        <f t="shared" si="1"/>
        <v>2691936</v>
      </c>
      <c r="O13" s="44">
        <f t="shared" si="2"/>
        <v>253.12045133991538</v>
      </c>
      <c r="P13" s="9"/>
    </row>
    <row r="14" spans="1:133">
      <c r="A14" s="12"/>
      <c r="B14" s="42">
        <v>522</v>
      </c>
      <c r="C14" s="19" t="s">
        <v>25</v>
      </c>
      <c r="D14" s="43">
        <v>1363392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1363392</v>
      </c>
      <c r="O14" s="44">
        <f t="shared" si="2"/>
        <v>128.19858956276445</v>
      </c>
      <c r="P14" s="9"/>
    </row>
    <row r="15" spans="1:133">
      <c r="A15" s="12"/>
      <c r="B15" s="42">
        <v>524</v>
      </c>
      <c r="C15" s="19" t="s">
        <v>26</v>
      </c>
      <c r="D15" s="43">
        <v>706560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706560</v>
      </c>
      <c r="O15" s="44">
        <f t="shared" si="2"/>
        <v>66.437235543018332</v>
      </c>
      <c r="P15" s="9"/>
    </row>
    <row r="16" spans="1:133" ht="15.75">
      <c r="A16" s="26" t="s">
        <v>27</v>
      </c>
      <c r="B16" s="27"/>
      <c r="C16" s="28"/>
      <c r="D16" s="29">
        <f t="shared" ref="D16:M16" si="4">SUM(D17:D19)</f>
        <v>870223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3226203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4096426</v>
      </c>
      <c r="O16" s="41">
        <f t="shared" si="2"/>
        <v>385.18345086976962</v>
      </c>
      <c r="P16" s="10"/>
    </row>
    <row r="17" spans="1:119">
      <c r="A17" s="12"/>
      <c r="B17" s="42">
        <v>534</v>
      </c>
      <c r="C17" s="19" t="s">
        <v>28</v>
      </c>
      <c r="D17" s="43">
        <v>870223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870223</v>
      </c>
      <c r="O17" s="44">
        <f t="shared" si="2"/>
        <v>81.826328161730132</v>
      </c>
      <c r="P17" s="9"/>
    </row>
    <row r="18" spans="1:119">
      <c r="A18" s="12"/>
      <c r="B18" s="42">
        <v>535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3057851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3057851</v>
      </c>
      <c r="O18" s="44">
        <f t="shared" si="2"/>
        <v>287.52712740949693</v>
      </c>
      <c r="P18" s="9"/>
    </row>
    <row r="19" spans="1:119">
      <c r="A19" s="12"/>
      <c r="B19" s="42">
        <v>538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168352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168352</v>
      </c>
      <c r="O19" s="44">
        <f t="shared" si="2"/>
        <v>15.829995298542547</v>
      </c>
      <c r="P19" s="9"/>
    </row>
    <row r="20" spans="1:119" ht="15.75">
      <c r="A20" s="26" t="s">
        <v>31</v>
      </c>
      <c r="B20" s="27"/>
      <c r="C20" s="28"/>
      <c r="D20" s="29">
        <f t="shared" ref="D20:M20" si="5">SUM(D21:D21)</f>
        <v>829072</v>
      </c>
      <c r="E20" s="29">
        <f t="shared" si="5"/>
        <v>316363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1145435</v>
      </c>
      <c r="O20" s="41">
        <f t="shared" si="2"/>
        <v>107.70427832628114</v>
      </c>
      <c r="P20" s="10"/>
    </row>
    <row r="21" spans="1:119">
      <c r="A21" s="12"/>
      <c r="B21" s="42">
        <v>541</v>
      </c>
      <c r="C21" s="19" t="s">
        <v>32</v>
      </c>
      <c r="D21" s="43">
        <v>829072</v>
      </c>
      <c r="E21" s="43">
        <v>316363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1145435</v>
      </c>
      <c r="O21" s="44">
        <f t="shared" si="2"/>
        <v>107.70427832628114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SUM(D23:D24)</f>
        <v>456943</v>
      </c>
      <c r="E22" s="29">
        <f t="shared" si="6"/>
        <v>36533</v>
      </c>
      <c r="F22" s="29">
        <f t="shared" si="6"/>
        <v>0</v>
      </c>
      <c r="G22" s="29">
        <f t="shared" si="6"/>
        <v>47472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540948</v>
      </c>
      <c r="O22" s="41">
        <f t="shared" si="2"/>
        <v>50.864880112834982</v>
      </c>
      <c r="P22" s="9"/>
    </row>
    <row r="23" spans="1:119">
      <c r="A23" s="12"/>
      <c r="B23" s="42">
        <v>571</v>
      </c>
      <c r="C23" s="19" t="s">
        <v>34</v>
      </c>
      <c r="D23" s="43">
        <v>0</v>
      </c>
      <c r="E23" s="43">
        <v>36533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36533</v>
      </c>
      <c r="O23" s="44">
        <f t="shared" si="2"/>
        <v>3.4351669017395392</v>
      </c>
      <c r="P23" s="9"/>
    </row>
    <row r="24" spans="1:119">
      <c r="A24" s="12"/>
      <c r="B24" s="42">
        <v>572</v>
      </c>
      <c r="C24" s="19" t="s">
        <v>35</v>
      </c>
      <c r="D24" s="43">
        <v>456943</v>
      </c>
      <c r="E24" s="43">
        <v>0</v>
      </c>
      <c r="F24" s="43">
        <v>0</v>
      </c>
      <c r="G24" s="43">
        <v>47472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504415</v>
      </c>
      <c r="O24" s="44">
        <f t="shared" si="2"/>
        <v>47.429713211095439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125000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125000</v>
      </c>
      <c r="O25" s="41">
        <f t="shared" si="2"/>
        <v>11.753643629525152</v>
      </c>
      <c r="P25" s="9"/>
    </row>
    <row r="26" spans="1:119" ht="15.75" thickBot="1">
      <c r="A26" s="12"/>
      <c r="B26" s="42">
        <v>581</v>
      </c>
      <c r="C26" s="19" t="s">
        <v>36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125000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125000</v>
      </c>
      <c r="O26" s="44">
        <f t="shared" si="2"/>
        <v>11.753643629525152</v>
      </c>
      <c r="P26" s="9"/>
    </row>
    <row r="27" spans="1:119" ht="16.5" thickBot="1">
      <c r="A27" s="13" t="s">
        <v>10</v>
      </c>
      <c r="B27" s="21"/>
      <c r="C27" s="20"/>
      <c r="D27" s="14">
        <f>SUM(D5,D12,D16,D20,D22,D25)</f>
        <v>7600849</v>
      </c>
      <c r="E27" s="14">
        <f t="shared" ref="E27:M27" si="8">SUM(E5,E12,E16,E20,E22,E25)</f>
        <v>352896</v>
      </c>
      <c r="F27" s="14">
        <f t="shared" si="8"/>
        <v>0</v>
      </c>
      <c r="G27" s="14">
        <f t="shared" si="8"/>
        <v>76650</v>
      </c>
      <c r="H27" s="14">
        <f t="shared" si="8"/>
        <v>0</v>
      </c>
      <c r="I27" s="14">
        <f t="shared" si="8"/>
        <v>3351203</v>
      </c>
      <c r="J27" s="14">
        <f t="shared" si="8"/>
        <v>0</v>
      </c>
      <c r="K27" s="14">
        <f t="shared" si="8"/>
        <v>0</v>
      </c>
      <c r="L27" s="14">
        <f t="shared" si="8"/>
        <v>4719</v>
      </c>
      <c r="M27" s="14">
        <f t="shared" si="8"/>
        <v>0</v>
      </c>
      <c r="N27" s="14">
        <f t="shared" si="1"/>
        <v>11386317</v>
      </c>
      <c r="O27" s="35">
        <f t="shared" si="2"/>
        <v>1070.6456981664317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53</v>
      </c>
      <c r="M29" s="93"/>
      <c r="N29" s="93"/>
      <c r="O29" s="39">
        <v>10635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989949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989949</v>
      </c>
      <c r="O5" s="30">
        <f t="shared" ref="O5:O29" si="2">(N5/O$31)</f>
        <v>94.04797643929318</v>
      </c>
      <c r="P5" s="6"/>
    </row>
    <row r="6" spans="1:133">
      <c r="A6" s="12"/>
      <c r="B6" s="42">
        <v>511</v>
      </c>
      <c r="C6" s="19" t="s">
        <v>19</v>
      </c>
      <c r="D6" s="43">
        <v>59357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59357</v>
      </c>
      <c r="O6" s="44">
        <f t="shared" si="2"/>
        <v>5.6390841725251759</v>
      </c>
      <c r="P6" s="9"/>
    </row>
    <row r="7" spans="1:133">
      <c r="A7" s="12"/>
      <c r="B7" s="42">
        <v>513</v>
      </c>
      <c r="C7" s="19" t="s">
        <v>20</v>
      </c>
      <c r="D7" s="43">
        <v>495613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495613</v>
      </c>
      <c r="O7" s="44">
        <f t="shared" si="2"/>
        <v>47.084647539426186</v>
      </c>
      <c r="P7" s="9"/>
    </row>
    <row r="8" spans="1:133">
      <c r="A8" s="12"/>
      <c r="B8" s="42">
        <v>514</v>
      </c>
      <c r="C8" s="19" t="s">
        <v>21</v>
      </c>
      <c r="D8" s="43">
        <v>80603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80603</v>
      </c>
      <c r="O8" s="44">
        <f t="shared" si="2"/>
        <v>7.6575147254417635</v>
      </c>
      <c r="P8" s="9"/>
    </row>
    <row r="9" spans="1:133">
      <c r="A9" s="12"/>
      <c r="B9" s="42">
        <v>515</v>
      </c>
      <c r="C9" s="19" t="s">
        <v>22</v>
      </c>
      <c r="D9" s="43">
        <v>306271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306271</v>
      </c>
      <c r="O9" s="44">
        <f t="shared" si="2"/>
        <v>29.096617898536955</v>
      </c>
      <c r="P9" s="9"/>
    </row>
    <row r="10" spans="1:133">
      <c r="A10" s="12"/>
      <c r="B10" s="42">
        <v>517</v>
      </c>
      <c r="C10" s="19" t="s">
        <v>52</v>
      </c>
      <c r="D10" s="43">
        <v>37402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37402</v>
      </c>
      <c r="O10" s="44">
        <f t="shared" si="2"/>
        <v>3.5532965988979668</v>
      </c>
      <c r="P10" s="9"/>
    </row>
    <row r="11" spans="1:133">
      <c r="A11" s="12"/>
      <c r="B11" s="42">
        <v>519</v>
      </c>
      <c r="C11" s="19" t="s">
        <v>42</v>
      </c>
      <c r="D11" s="43">
        <v>10703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10703</v>
      </c>
      <c r="O11" s="44">
        <f t="shared" si="2"/>
        <v>1.0168155044651339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SUM(D13:D16)</f>
        <v>4254192</v>
      </c>
      <c r="E12" s="29">
        <f t="shared" si="3"/>
        <v>4170</v>
      </c>
      <c r="F12" s="29">
        <f t="shared" si="3"/>
        <v>0</v>
      </c>
      <c r="G12" s="29">
        <f t="shared" si="3"/>
        <v>71906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3414</v>
      </c>
      <c r="M12" s="29">
        <f t="shared" si="3"/>
        <v>0</v>
      </c>
      <c r="N12" s="40">
        <f t="shared" si="1"/>
        <v>4333682</v>
      </c>
      <c r="O12" s="41">
        <f t="shared" si="2"/>
        <v>411.71214136424095</v>
      </c>
      <c r="P12" s="10"/>
    </row>
    <row r="13" spans="1:133">
      <c r="A13" s="12"/>
      <c r="B13" s="42">
        <v>521</v>
      </c>
      <c r="C13" s="19" t="s">
        <v>24</v>
      </c>
      <c r="D13" s="43">
        <v>2472125</v>
      </c>
      <c r="E13" s="43">
        <v>4170</v>
      </c>
      <c r="F13" s="43">
        <v>0</v>
      </c>
      <c r="G13" s="43">
        <v>71906</v>
      </c>
      <c r="H13" s="43">
        <v>0</v>
      </c>
      <c r="I13" s="43">
        <v>0</v>
      </c>
      <c r="J13" s="43">
        <v>0</v>
      </c>
      <c r="K13" s="43">
        <v>0</v>
      </c>
      <c r="L13" s="43">
        <v>3414</v>
      </c>
      <c r="M13" s="43">
        <v>0</v>
      </c>
      <c r="N13" s="43">
        <f t="shared" si="1"/>
        <v>2551615</v>
      </c>
      <c r="O13" s="44">
        <f t="shared" si="2"/>
        <v>242.41069732091964</v>
      </c>
      <c r="P13" s="9"/>
    </row>
    <row r="14" spans="1:133">
      <c r="A14" s="12"/>
      <c r="B14" s="42">
        <v>522</v>
      </c>
      <c r="C14" s="19" t="s">
        <v>25</v>
      </c>
      <c r="D14" s="43">
        <v>1334913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1334913</v>
      </c>
      <c r="O14" s="44">
        <f t="shared" si="2"/>
        <v>126.82053961618848</v>
      </c>
      <c r="P14" s="9"/>
    </row>
    <row r="15" spans="1:133">
      <c r="A15" s="12"/>
      <c r="B15" s="42">
        <v>524</v>
      </c>
      <c r="C15" s="19" t="s">
        <v>26</v>
      </c>
      <c r="D15" s="43">
        <v>296656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296656</v>
      </c>
      <c r="O15" s="44">
        <f t="shared" si="2"/>
        <v>28.18316549496485</v>
      </c>
      <c r="P15" s="9"/>
    </row>
    <row r="16" spans="1:133">
      <c r="A16" s="12"/>
      <c r="B16" s="42">
        <v>529</v>
      </c>
      <c r="C16" s="19" t="s">
        <v>69</v>
      </c>
      <c r="D16" s="43">
        <v>150498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150498</v>
      </c>
      <c r="O16" s="44">
        <f t="shared" si="2"/>
        <v>14.297738932167965</v>
      </c>
      <c r="P16" s="9"/>
    </row>
    <row r="17" spans="1:119" ht="15.75">
      <c r="A17" s="26" t="s">
        <v>27</v>
      </c>
      <c r="B17" s="27"/>
      <c r="C17" s="28"/>
      <c r="D17" s="29">
        <f t="shared" ref="D17:M17" si="4">SUM(D18:D20)</f>
        <v>865088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3137604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4002692</v>
      </c>
      <c r="O17" s="41">
        <f t="shared" si="2"/>
        <v>380.26714801444041</v>
      </c>
      <c r="P17" s="10"/>
    </row>
    <row r="18" spans="1:119">
      <c r="A18" s="12"/>
      <c r="B18" s="42">
        <v>534</v>
      </c>
      <c r="C18" s="19" t="s">
        <v>28</v>
      </c>
      <c r="D18" s="43">
        <v>865088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865088</v>
      </c>
      <c r="O18" s="44">
        <f t="shared" si="2"/>
        <v>82.185825574767236</v>
      </c>
      <c r="P18" s="9"/>
    </row>
    <row r="19" spans="1:119">
      <c r="A19" s="12"/>
      <c r="B19" s="42">
        <v>535</v>
      </c>
      <c r="C19" s="19" t="s">
        <v>29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2988110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2988110</v>
      </c>
      <c r="O19" s="44">
        <f t="shared" si="2"/>
        <v>283.87896636899109</v>
      </c>
      <c r="P19" s="9"/>
    </row>
    <row r="20" spans="1:119">
      <c r="A20" s="12"/>
      <c r="B20" s="42">
        <v>538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149494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149494</v>
      </c>
      <c r="O20" s="44">
        <f t="shared" si="2"/>
        <v>14.20235607068212</v>
      </c>
      <c r="P20" s="9"/>
    </row>
    <row r="21" spans="1:119" ht="15.75">
      <c r="A21" s="26" t="s">
        <v>31</v>
      </c>
      <c r="B21" s="27"/>
      <c r="C21" s="28"/>
      <c r="D21" s="29">
        <f t="shared" ref="D21:M21" si="5">SUM(D22:D22)</f>
        <v>1668993</v>
      </c>
      <c r="E21" s="29">
        <f t="shared" si="5"/>
        <v>474440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2143433</v>
      </c>
      <c r="O21" s="41">
        <f t="shared" si="2"/>
        <v>203.63224396731903</v>
      </c>
      <c r="P21" s="10"/>
    </row>
    <row r="22" spans="1:119">
      <c r="A22" s="12"/>
      <c r="B22" s="42">
        <v>541</v>
      </c>
      <c r="C22" s="19" t="s">
        <v>32</v>
      </c>
      <c r="D22" s="43">
        <v>1668993</v>
      </c>
      <c r="E22" s="43">
        <v>474440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2143433</v>
      </c>
      <c r="O22" s="44">
        <f t="shared" si="2"/>
        <v>203.63224396731903</v>
      </c>
      <c r="P22" s="9"/>
    </row>
    <row r="23" spans="1:119" ht="15.75">
      <c r="A23" s="26" t="s">
        <v>33</v>
      </c>
      <c r="B23" s="27"/>
      <c r="C23" s="28"/>
      <c r="D23" s="29">
        <f t="shared" ref="D23:M23" si="6">SUM(D24:D25)</f>
        <v>439063</v>
      </c>
      <c r="E23" s="29">
        <f t="shared" si="6"/>
        <v>67323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506386</v>
      </c>
      <c r="O23" s="41">
        <f t="shared" si="2"/>
        <v>48.108113243397305</v>
      </c>
      <c r="P23" s="9"/>
    </row>
    <row r="24" spans="1:119">
      <c r="A24" s="12"/>
      <c r="B24" s="42">
        <v>571</v>
      </c>
      <c r="C24" s="19" t="s">
        <v>34</v>
      </c>
      <c r="D24" s="43">
        <v>0</v>
      </c>
      <c r="E24" s="43">
        <v>67323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67323</v>
      </c>
      <c r="O24" s="44">
        <f t="shared" si="2"/>
        <v>6.3958768763062892</v>
      </c>
      <c r="P24" s="9"/>
    </row>
    <row r="25" spans="1:119">
      <c r="A25" s="12"/>
      <c r="B25" s="42">
        <v>572</v>
      </c>
      <c r="C25" s="19" t="s">
        <v>35</v>
      </c>
      <c r="D25" s="43">
        <v>439063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439063</v>
      </c>
      <c r="O25" s="44">
        <f t="shared" si="2"/>
        <v>41.712236367091016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SUM(D27:D28)</f>
        <v>1888471</v>
      </c>
      <c r="E26" s="29">
        <f t="shared" si="7"/>
        <v>0</v>
      </c>
      <c r="F26" s="29">
        <f t="shared" si="7"/>
        <v>0</v>
      </c>
      <c r="G26" s="29">
        <f t="shared" si="7"/>
        <v>38734</v>
      </c>
      <c r="H26" s="29">
        <f t="shared" si="7"/>
        <v>0</v>
      </c>
      <c r="I26" s="29">
        <f t="shared" si="7"/>
        <v>125000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2052205</v>
      </c>
      <c r="O26" s="41">
        <f t="shared" si="2"/>
        <v>194.9653239597188</v>
      </c>
      <c r="P26" s="9"/>
    </row>
    <row r="27" spans="1:119">
      <c r="A27" s="12"/>
      <c r="B27" s="42">
        <v>581</v>
      </c>
      <c r="C27" s="19" t="s">
        <v>36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125000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125000</v>
      </c>
      <c r="O27" s="44">
        <f t="shared" si="2"/>
        <v>11.87535626068782</v>
      </c>
      <c r="P27" s="9"/>
    </row>
    <row r="28" spans="1:119" ht="15.75" thickBot="1">
      <c r="A28" s="12"/>
      <c r="B28" s="42">
        <v>590</v>
      </c>
      <c r="C28" s="19" t="s">
        <v>37</v>
      </c>
      <c r="D28" s="43">
        <v>1888471</v>
      </c>
      <c r="E28" s="43">
        <v>0</v>
      </c>
      <c r="F28" s="43">
        <v>0</v>
      </c>
      <c r="G28" s="43">
        <v>38734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1927205</v>
      </c>
      <c r="O28" s="44">
        <f t="shared" si="2"/>
        <v>183.08996769903098</v>
      </c>
      <c r="P28" s="9"/>
    </row>
    <row r="29" spans="1:119" ht="16.5" thickBot="1">
      <c r="A29" s="13" t="s">
        <v>10</v>
      </c>
      <c r="B29" s="21"/>
      <c r="C29" s="20"/>
      <c r="D29" s="14">
        <f>SUM(D5,D12,D17,D21,D23,D26)</f>
        <v>10105756</v>
      </c>
      <c r="E29" s="14">
        <f t="shared" ref="E29:M29" si="8">SUM(E5,E12,E17,E21,E23,E26)</f>
        <v>545933</v>
      </c>
      <c r="F29" s="14">
        <f t="shared" si="8"/>
        <v>0</v>
      </c>
      <c r="G29" s="14">
        <f t="shared" si="8"/>
        <v>110640</v>
      </c>
      <c r="H29" s="14">
        <f t="shared" si="8"/>
        <v>0</v>
      </c>
      <c r="I29" s="14">
        <f t="shared" si="8"/>
        <v>3262604</v>
      </c>
      <c r="J29" s="14">
        <f t="shared" si="8"/>
        <v>0</v>
      </c>
      <c r="K29" s="14">
        <f t="shared" si="8"/>
        <v>0</v>
      </c>
      <c r="L29" s="14">
        <f t="shared" si="8"/>
        <v>3414</v>
      </c>
      <c r="M29" s="14">
        <f t="shared" si="8"/>
        <v>0</v>
      </c>
      <c r="N29" s="14">
        <f t="shared" si="1"/>
        <v>14028347</v>
      </c>
      <c r="O29" s="35">
        <f t="shared" si="2"/>
        <v>1332.7329469884096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70</v>
      </c>
      <c r="M31" s="93"/>
      <c r="N31" s="93"/>
      <c r="O31" s="39">
        <v>10526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4616715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8" si="1">SUM(D5:N5)</f>
        <v>4616715</v>
      </c>
      <c r="P5" s="30">
        <f t="shared" ref="P5:P28" si="2">(O5/P$30)</f>
        <v>462.22617140568684</v>
      </c>
      <c r="Q5" s="6"/>
    </row>
    <row r="6" spans="1:134">
      <c r="A6" s="12"/>
      <c r="B6" s="42">
        <v>511</v>
      </c>
      <c r="C6" s="19" t="s">
        <v>19</v>
      </c>
      <c r="D6" s="43">
        <v>65791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65791</v>
      </c>
      <c r="P6" s="44">
        <f t="shared" si="2"/>
        <v>6.5870044052863435</v>
      </c>
      <c r="Q6" s="9"/>
    </row>
    <row r="7" spans="1:134">
      <c r="A7" s="12"/>
      <c r="B7" s="42">
        <v>513</v>
      </c>
      <c r="C7" s="19" t="s">
        <v>20</v>
      </c>
      <c r="D7" s="43">
        <v>555285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555285</v>
      </c>
      <c r="P7" s="44">
        <f t="shared" si="2"/>
        <v>55.59521425710853</v>
      </c>
      <c r="Q7" s="9"/>
    </row>
    <row r="8" spans="1:134">
      <c r="A8" s="12"/>
      <c r="B8" s="42">
        <v>514</v>
      </c>
      <c r="C8" s="19" t="s">
        <v>21</v>
      </c>
      <c r="D8" s="43">
        <v>169992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169992</v>
      </c>
      <c r="P8" s="44">
        <f t="shared" si="2"/>
        <v>17.019623548257911</v>
      </c>
      <c r="Q8" s="9"/>
    </row>
    <row r="9" spans="1:134">
      <c r="A9" s="12"/>
      <c r="B9" s="42">
        <v>515</v>
      </c>
      <c r="C9" s="19" t="s">
        <v>22</v>
      </c>
      <c r="D9" s="43">
        <v>777788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777788</v>
      </c>
      <c r="P9" s="44">
        <f t="shared" si="2"/>
        <v>77.872246696035248</v>
      </c>
      <c r="Q9" s="9"/>
    </row>
    <row r="10" spans="1:134">
      <c r="A10" s="12"/>
      <c r="B10" s="42">
        <v>519</v>
      </c>
      <c r="C10" s="19" t="s">
        <v>42</v>
      </c>
      <c r="D10" s="43">
        <v>3047859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3047859</v>
      </c>
      <c r="P10" s="44">
        <f t="shared" si="2"/>
        <v>305.15208249899882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SUM(D12:D14)</f>
        <v>5852921</v>
      </c>
      <c r="E11" s="29">
        <f t="shared" si="3"/>
        <v>6202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5859123</v>
      </c>
      <c r="P11" s="41">
        <f t="shared" si="2"/>
        <v>586.61623948738486</v>
      </c>
      <c r="Q11" s="10"/>
    </row>
    <row r="12" spans="1:134">
      <c r="A12" s="12"/>
      <c r="B12" s="42">
        <v>521</v>
      </c>
      <c r="C12" s="19" t="s">
        <v>24</v>
      </c>
      <c r="D12" s="43">
        <v>3318194</v>
      </c>
      <c r="E12" s="43">
        <v>6202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3324396</v>
      </c>
      <c r="P12" s="44">
        <f t="shared" si="2"/>
        <v>332.83900680816981</v>
      </c>
      <c r="Q12" s="9"/>
    </row>
    <row r="13" spans="1:134">
      <c r="A13" s="12"/>
      <c r="B13" s="42">
        <v>522</v>
      </c>
      <c r="C13" s="19" t="s">
        <v>25</v>
      </c>
      <c r="D13" s="43">
        <v>2265091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2265091</v>
      </c>
      <c r="P13" s="44">
        <f t="shared" si="2"/>
        <v>226.78123748498197</v>
      </c>
      <c r="Q13" s="9"/>
    </row>
    <row r="14" spans="1:134">
      <c r="A14" s="12"/>
      <c r="B14" s="42">
        <v>524</v>
      </c>
      <c r="C14" s="19" t="s">
        <v>26</v>
      </c>
      <c r="D14" s="43">
        <v>269636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269636</v>
      </c>
      <c r="P14" s="44">
        <f t="shared" si="2"/>
        <v>26.995995194233078</v>
      </c>
      <c r="Q14" s="9"/>
    </row>
    <row r="15" spans="1:134" ht="15.75">
      <c r="A15" s="26" t="s">
        <v>27</v>
      </c>
      <c r="B15" s="27"/>
      <c r="C15" s="28"/>
      <c r="D15" s="29">
        <f t="shared" ref="D15:N15" si="4">SUM(D16:D17)</f>
        <v>1248130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5337683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6585813</v>
      </c>
      <c r="P15" s="41">
        <f t="shared" si="2"/>
        <v>659.37254705646774</v>
      </c>
      <c r="Q15" s="10"/>
    </row>
    <row r="16" spans="1:134">
      <c r="A16" s="12"/>
      <c r="B16" s="42">
        <v>534</v>
      </c>
      <c r="C16" s="19" t="s">
        <v>28</v>
      </c>
      <c r="D16" s="43">
        <v>1248130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1248130</v>
      </c>
      <c r="P16" s="44">
        <f t="shared" si="2"/>
        <v>124.96295554665599</v>
      </c>
      <c r="Q16" s="9"/>
    </row>
    <row r="17" spans="1:120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5337683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5337683</v>
      </c>
      <c r="P17" s="44">
        <f t="shared" si="2"/>
        <v>534.40959150981178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SUM(D19:D19)</f>
        <v>1257251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1257251</v>
      </c>
      <c r="P18" s="41">
        <f t="shared" si="2"/>
        <v>125.87615138165799</v>
      </c>
      <c r="Q18" s="10"/>
    </row>
    <row r="19" spans="1:120">
      <c r="A19" s="12"/>
      <c r="B19" s="42">
        <v>541</v>
      </c>
      <c r="C19" s="19" t="s">
        <v>32</v>
      </c>
      <c r="D19" s="43">
        <v>1257251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1257251</v>
      </c>
      <c r="P19" s="44">
        <f t="shared" si="2"/>
        <v>125.87615138165799</v>
      </c>
      <c r="Q19" s="9"/>
    </row>
    <row r="20" spans="1:120" ht="15.75">
      <c r="A20" s="26" t="s">
        <v>65</v>
      </c>
      <c r="B20" s="27"/>
      <c r="C20" s="28"/>
      <c r="D20" s="29">
        <f t="shared" ref="D20:N20" si="6">SUM(D21:D21)</f>
        <v>0</v>
      </c>
      <c r="E20" s="29">
        <f t="shared" si="6"/>
        <v>4833843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4833843</v>
      </c>
      <c r="P20" s="41">
        <f t="shared" si="2"/>
        <v>483.96505806968361</v>
      </c>
      <c r="Q20" s="10"/>
    </row>
    <row r="21" spans="1:120">
      <c r="A21" s="90"/>
      <c r="B21" s="91">
        <v>559</v>
      </c>
      <c r="C21" s="92" t="s">
        <v>66</v>
      </c>
      <c r="D21" s="43">
        <v>0</v>
      </c>
      <c r="E21" s="43">
        <v>4833843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4833843</v>
      </c>
      <c r="P21" s="44">
        <f t="shared" si="2"/>
        <v>483.96505806968361</v>
      </c>
      <c r="Q21" s="9"/>
    </row>
    <row r="22" spans="1:120" ht="15.75">
      <c r="A22" s="26" t="s">
        <v>33</v>
      </c>
      <c r="B22" s="27"/>
      <c r="C22" s="28"/>
      <c r="D22" s="29">
        <f t="shared" ref="D22:N22" si="7">SUM(D23:D25)</f>
        <v>1131136</v>
      </c>
      <c r="E22" s="29">
        <f t="shared" si="7"/>
        <v>47940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1"/>
        <v>1179076</v>
      </c>
      <c r="P22" s="41">
        <f t="shared" si="2"/>
        <v>118.04925911093312</v>
      </c>
      <c r="Q22" s="9"/>
    </row>
    <row r="23" spans="1:120">
      <c r="A23" s="12"/>
      <c r="B23" s="42">
        <v>571</v>
      </c>
      <c r="C23" s="19" t="s">
        <v>34</v>
      </c>
      <c r="D23" s="43">
        <v>0</v>
      </c>
      <c r="E23" s="43">
        <v>47940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47940</v>
      </c>
      <c r="P23" s="44">
        <f t="shared" si="2"/>
        <v>4.7997597116539845</v>
      </c>
      <c r="Q23" s="9"/>
    </row>
    <row r="24" spans="1:120">
      <c r="A24" s="12"/>
      <c r="B24" s="42">
        <v>572</v>
      </c>
      <c r="C24" s="19" t="s">
        <v>35</v>
      </c>
      <c r="D24" s="43">
        <v>943720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943720</v>
      </c>
      <c r="P24" s="44">
        <f t="shared" si="2"/>
        <v>94.485382458950738</v>
      </c>
      <c r="Q24" s="9"/>
    </row>
    <row r="25" spans="1:120">
      <c r="A25" s="12"/>
      <c r="B25" s="42">
        <v>573</v>
      </c>
      <c r="C25" s="19" t="s">
        <v>81</v>
      </c>
      <c r="D25" s="43">
        <v>187416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187416</v>
      </c>
      <c r="P25" s="44">
        <f t="shared" si="2"/>
        <v>18.764116940328393</v>
      </c>
      <c r="Q25" s="9"/>
    </row>
    <row r="26" spans="1:120" ht="15.75">
      <c r="A26" s="26" t="s">
        <v>38</v>
      </c>
      <c r="B26" s="27"/>
      <c r="C26" s="28"/>
      <c r="D26" s="29">
        <f t="shared" ref="D26:N26" si="8">SUM(D27:D27)</f>
        <v>3995047</v>
      </c>
      <c r="E26" s="29">
        <f t="shared" si="8"/>
        <v>822082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1017072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1"/>
        <v>5834201</v>
      </c>
      <c r="P26" s="41">
        <f t="shared" si="2"/>
        <v>584.12104525430516</v>
      </c>
      <c r="Q26" s="9"/>
    </row>
    <row r="27" spans="1:120" ht="15.75" thickBot="1">
      <c r="A27" s="12"/>
      <c r="B27" s="42">
        <v>581</v>
      </c>
      <c r="C27" s="19" t="s">
        <v>87</v>
      </c>
      <c r="D27" s="43">
        <v>3995047</v>
      </c>
      <c r="E27" s="43">
        <v>822082</v>
      </c>
      <c r="F27" s="43">
        <v>0</v>
      </c>
      <c r="G27" s="43">
        <v>0</v>
      </c>
      <c r="H27" s="43">
        <v>0</v>
      </c>
      <c r="I27" s="43">
        <v>1017072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5834201</v>
      </c>
      <c r="P27" s="44">
        <f t="shared" si="2"/>
        <v>584.12104525430516</v>
      </c>
      <c r="Q27" s="9"/>
    </row>
    <row r="28" spans="1:120" ht="16.5" thickBot="1">
      <c r="A28" s="13" t="s">
        <v>10</v>
      </c>
      <c r="B28" s="21"/>
      <c r="C28" s="20"/>
      <c r="D28" s="14">
        <f>SUM(D5,D11,D15,D18,D20,D22,D26)</f>
        <v>18101200</v>
      </c>
      <c r="E28" s="14">
        <f t="shared" ref="E28:N28" si="9">SUM(E5,E11,E15,E18,E20,E22,E26)</f>
        <v>5710067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6354755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4">
        <f t="shared" si="1"/>
        <v>30166022</v>
      </c>
      <c r="P28" s="35">
        <f t="shared" si="2"/>
        <v>3020.2264717661192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3" t="s">
        <v>90</v>
      </c>
      <c r="N30" s="93"/>
      <c r="O30" s="93"/>
      <c r="P30" s="39">
        <v>9988</v>
      </c>
    </row>
    <row r="31" spans="1:120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20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3911180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8" si="1">SUM(D5:N5)</f>
        <v>3911180</v>
      </c>
      <c r="P5" s="30">
        <f t="shared" ref="P5:P28" si="2">(O5/P$30)</f>
        <v>392.72818556079926</v>
      </c>
      <c r="Q5" s="6"/>
    </row>
    <row r="6" spans="1:134">
      <c r="A6" s="12"/>
      <c r="B6" s="42">
        <v>511</v>
      </c>
      <c r="C6" s="19" t="s">
        <v>19</v>
      </c>
      <c r="D6" s="43">
        <v>22156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22156</v>
      </c>
      <c r="P6" s="44">
        <f t="shared" si="2"/>
        <v>2.2247213575660205</v>
      </c>
      <c r="Q6" s="9"/>
    </row>
    <row r="7" spans="1:134">
      <c r="A7" s="12"/>
      <c r="B7" s="42">
        <v>513</v>
      </c>
      <c r="C7" s="19" t="s">
        <v>20</v>
      </c>
      <c r="D7" s="43">
        <v>502920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502920</v>
      </c>
      <c r="P7" s="44">
        <f t="shared" si="2"/>
        <v>50.499046088964754</v>
      </c>
      <c r="Q7" s="9"/>
    </row>
    <row r="8" spans="1:134">
      <c r="A8" s="12"/>
      <c r="B8" s="42">
        <v>514</v>
      </c>
      <c r="C8" s="19" t="s">
        <v>21</v>
      </c>
      <c r="D8" s="43">
        <v>134217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134217</v>
      </c>
      <c r="P8" s="44">
        <f t="shared" si="2"/>
        <v>13.476955517622251</v>
      </c>
      <c r="Q8" s="9"/>
    </row>
    <row r="9" spans="1:134">
      <c r="A9" s="12"/>
      <c r="B9" s="42">
        <v>515</v>
      </c>
      <c r="C9" s="19" t="s">
        <v>22</v>
      </c>
      <c r="D9" s="43">
        <v>682552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682552</v>
      </c>
      <c r="P9" s="44">
        <f t="shared" si="2"/>
        <v>68.536198413495327</v>
      </c>
      <c r="Q9" s="9"/>
    </row>
    <row r="10" spans="1:134">
      <c r="A10" s="12"/>
      <c r="B10" s="42">
        <v>519</v>
      </c>
      <c r="C10" s="19" t="s">
        <v>42</v>
      </c>
      <c r="D10" s="43">
        <v>2569335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2569335</v>
      </c>
      <c r="P10" s="44">
        <f t="shared" si="2"/>
        <v>257.99126418315092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SUM(D12:D14)</f>
        <v>5600277</v>
      </c>
      <c r="E11" s="29">
        <f t="shared" si="3"/>
        <v>6595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5606872</v>
      </c>
      <c r="P11" s="41">
        <f t="shared" si="2"/>
        <v>562.99548147404357</v>
      </c>
      <c r="Q11" s="10"/>
    </row>
    <row r="12" spans="1:134">
      <c r="A12" s="12"/>
      <c r="B12" s="42">
        <v>521</v>
      </c>
      <c r="C12" s="19" t="s">
        <v>24</v>
      </c>
      <c r="D12" s="43">
        <v>3179998</v>
      </c>
      <c r="E12" s="43">
        <v>6595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3186593</v>
      </c>
      <c r="P12" s="44">
        <f t="shared" si="2"/>
        <v>319.97118184556683</v>
      </c>
      <c r="Q12" s="9"/>
    </row>
    <row r="13" spans="1:134">
      <c r="A13" s="12"/>
      <c r="B13" s="42">
        <v>522</v>
      </c>
      <c r="C13" s="19" t="s">
        <v>25</v>
      </c>
      <c r="D13" s="43">
        <v>2177130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2177130</v>
      </c>
      <c r="P13" s="44">
        <f t="shared" si="2"/>
        <v>218.60929812230142</v>
      </c>
      <c r="Q13" s="9"/>
    </row>
    <row r="14" spans="1:134">
      <c r="A14" s="12"/>
      <c r="B14" s="42">
        <v>524</v>
      </c>
      <c r="C14" s="19" t="s">
        <v>26</v>
      </c>
      <c r="D14" s="43">
        <v>243149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243149</v>
      </c>
      <c r="P14" s="44">
        <f t="shared" si="2"/>
        <v>24.415001506175319</v>
      </c>
      <c r="Q14" s="9"/>
    </row>
    <row r="15" spans="1:134" ht="15.75">
      <c r="A15" s="26" t="s">
        <v>27</v>
      </c>
      <c r="B15" s="27"/>
      <c r="C15" s="28"/>
      <c r="D15" s="29">
        <f t="shared" ref="D15:N15" si="4">SUM(D16:D17)</f>
        <v>1166439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4986805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6153244</v>
      </c>
      <c r="P15" s="41">
        <f t="shared" si="2"/>
        <v>617.85761622652876</v>
      </c>
      <c r="Q15" s="10"/>
    </row>
    <row r="16" spans="1:134">
      <c r="A16" s="12"/>
      <c r="B16" s="42">
        <v>534</v>
      </c>
      <c r="C16" s="19" t="s">
        <v>28</v>
      </c>
      <c r="D16" s="43">
        <v>1166439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1166439</v>
      </c>
      <c r="P16" s="44">
        <f t="shared" si="2"/>
        <v>117.12410884626971</v>
      </c>
      <c r="Q16" s="9"/>
    </row>
    <row r="17" spans="1:120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4986805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4986805</v>
      </c>
      <c r="P17" s="44">
        <f t="shared" si="2"/>
        <v>500.73350738025908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SUM(D19:D19)</f>
        <v>955355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955355</v>
      </c>
      <c r="P18" s="41">
        <f t="shared" si="2"/>
        <v>95.928808113264381</v>
      </c>
      <c r="Q18" s="10"/>
    </row>
    <row r="19" spans="1:120">
      <c r="A19" s="12"/>
      <c r="B19" s="42">
        <v>541</v>
      </c>
      <c r="C19" s="19" t="s">
        <v>32</v>
      </c>
      <c r="D19" s="43">
        <v>955355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955355</v>
      </c>
      <c r="P19" s="44">
        <f t="shared" si="2"/>
        <v>95.928808113264381</v>
      </c>
      <c r="Q19" s="9"/>
    </row>
    <row r="20" spans="1:120" ht="15.75">
      <c r="A20" s="26" t="s">
        <v>65</v>
      </c>
      <c r="B20" s="27"/>
      <c r="C20" s="28"/>
      <c r="D20" s="29">
        <f t="shared" ref="D20:N20" si="6">SUM(D21:D21)</f>
        <v>0</v>
      </c>
      <c r="E20" s="29">
        <f t="shared" si="6"/>
        <v>5484408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5484408</v>
      </c>
      <c r="P20" s="41">
        <f t="shared" si="2"/>
        <v>550.69866452455062</v>
      </c>
      <c r="Q20" s="10"/>
    </row>
    <row r="21" spans="1:120">
      <c r="A21" s="90"/>
      <c r="B21" s="91">
        <v>559</v>
      </c>
      <c r="C21" s="92" t="s">
        <v>66</v>
      </c>
      <c r="D21" s="43">
        <v>0</v>
      </c>
      <c r="E21" s="43">
        <v>5484408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5484408</v>
      </c>
      <c r="P21" s="44">
        <f t="shared" si="2"/>
        <v>550.69866452455062</v>
      </c>
      <c r="Q21" s="9"/>
    </row>
    <row r="22" spans="1:120" ht="15.75">
      <c r="A22" s="26" t="s">
        <v>33</v>
      </c>
      <c r="B22" s="27"/>
      <c r="C22" s="28"/>
      <c r="D22" s="29">
        <f t="shared" ref="D22:N22" si="7">SUM(D23:D25)</f>
        <v>643025</v>
      </c>
      <c r="E22" s="29">
        <f t="shared" si="7"/>
        <v>45336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1"/>
        <v>688361</v>
      </c>
      <c r="P22" s="41">
        <f t="shared" si="2"/>
        <v>69.119489908625368</v>
      </c>
      <c r="Q22" s="9"/>
    </row>
    <row r="23" spans="1:120">
      <c r="A23" s="12"/>
      <c r="B23" s="42">
        <v>571</v>
      </c>
      <c r="C23" s="19" t="s">
        <v>34</v>
      </c>
      <c r="D23" s="43">
        <v>0</v>
      </c>
      <c r="E23" s="43">
        <v>45336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45336</v>
      </c>
      <c r="P23" s="44">
        <f t="shared" si="2"/>
        <v>4.5522642835626064</v>
      </c>
      <c r="Q23" s="9"/>
    </row>
    <row r="24" spans="1:120">
      <c r="A24" s="12"/>
      <c r="B24" s="42">
        <v>572</v>
      </c>
      <c r="C24" s="19" t="s">
        <v>35</v>
      </c>
      <c r="D24" s="43">
        <v>545807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545807</v>
      </c>
      <c r="P24" s="44">
        <f t="shared" si="2"/>
        <v>54.805402148810124</v>
      </c>
      <c r="Q24" s="9"/>
    </row>
    <row r="25" spans="1:120">
      <c r="A25" s="12"/>
      <c r="B25" s="42">
        <v>573</v>
      </c>
      <c r="C25" s="19" t="s">
        <v>81</v>
      </c>
      <c r="D25" s="43">
        <v>97218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97218</v>
      </c>
      <c r="P25" s="44">
        <f t="shared" si="2"/>
        <v>9.7618234762526352</v>
      </c>
      <c r="Q25" s="9"/>
    </row>
    <row r="26" spans="1:120" ht="15.75">
      <c r="A26" s="26" t="s">
        <v>38</v>
      </c>
      <c r="B26" s="27"/>
      <c r="C26" s="28"/>
      <c r="D26" s="29">
        <f t="shared" ref="D26:N26" si="8">SUM(D27:D27)</f>
        <v>4750673</v>
      </c>
      <c r="E26" s="29">
        <f t="shared" si="8"/>
        <v>720598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709463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1"/>
        <v>6180734</v>
      </c>
      <c r="P26" s="41">
        <f t="shared" si="2"/>
        <v>620.61793352746258</v>
      </c>
      <c r="Q26" s="9"/>
    </row>
    <row r="27" spans="1:120" ht="15.75" thickBot="1">
      <c r="A27" s="12"/>
      <c r="B27" s="42">
        <v>581</v>
      </c>
      <c r="C27" s="19" t="s">
        <v>87</v>
      </c>
      <c r="D27" s="43">
        <v>4750673</v>
      </c>
      <c r="E27" s="43">
        <v>720598</v>
      </c>
      <c r="F27" s="43">
        <v>0</v>
      </c>
      <c r="G27" s="43">
        <v>0</v>
      </c>
      <c r="H27" s="43">
        <v>0</v>
      </c>
      <c r="I27" s="43">
        <v>709463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6180734</v>
      </c>
      <c r="P27" s="44">
        <f t="shared" si="2"/>
        <v>620.61793352746258</v>
      </c>
      <c r="Q27" s="9"/>
    </row>
    <row r="28" spans="1:120" ht="16.5" thickBot="1">
      <c r="A28" s="13" t="s">
        <v>10</v>
      </c>
      <c r="B28" s="21"/>
      <c r="C28" s="20"/>
      <c r="D28" s="14">
        <f>SUM(D5,D11,D15,D18,D20,D22,D26)</f>
        <v>17026949</v>
      </c>
      <c r="E28" s="14">
        <f t="shared" ref="E28:N28" si="9">SUM(E5,E11,E15,E18,E20,E22,E26)</f>
        <v>6256937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5696268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4">
        <f t="shared" si="1"/>
        <v>28980154</v>
      </c>
      <c r="P28" s="35">
        <f t="shared" si="2"/>
        <v>2909.9461793352748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>
        <v>28980154</v>
      </c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3" t="s">
        <v>88</v>
      </c>
      <c r="N30" s="93"/>
      <c r="O30" s="93"/>
      <c r="P30" s="39">
        <v>9959</v>
      </c>
    </row>
    <row r="31" spans="1:120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20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3323459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3323459</v>
      </c>
      <c r="O5" s="30">
        <f t="shared" ref="O5:O29" si="2">(N5/O$31)</f>
        <v>321.35554051440727</v>
      </c>
      <c r="P5" s="6"/>
    </row>
    <row r="6" spans="1:133">
      <c r="A6" s="12"/>
      <c r="B6" s="42">
        <v>511</v>
      </c>
      <c r="C6" s="19" t="s">
        <v>19</v>
      </c>
      <c r="D6" s="43">
        <v>37474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37474</v>
      </c>
      <c r="O6" s="44">
        <f t="shared" si="2"/>
        <v>3.6234770837362213</v>
      </c>
      <c r="P6" s="9"/>
    </row>
    <row r="7" spans="1:133">
      <c r="A7" s="12"/>
      <c r="B7" s="42">
        <v>513</v>
      </c>
      <c r="C7" s="19" t="s">
        <v>20</v>
      </c>
      <c r="D7" s="43">
        <v>318617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318617</v>
      </c>
      <c r="O7" s="44">
        <f t="shared" si="2"/>
        <v>30.808064204215817</v>
      </c>
      <c r="P7" s="9"/>
    </row>
    <row r="8" spans="1:133">
      <c r="A8" s="12"/>
      <c r="B8" s="42">
        <v>514</v>
      </c>
      <c r="C8" s="19" t="s">
        <v>21</v>
      </c>
      <c r="D8" s="43">
        <v>179675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179675</v>
      </c>
      <c r="O8" s="44">
        <f t="shared" si="2"/>
        <v>17.373332044092052</v>
      </c>
      <c r="P8" s="9"/>
    </row>
    <row r="9" spans="1:133">
      <c r="A9" s="12"/>
      <c r="B9" s="42">
        <v>515</v>
      </c>
      <c r="C9" s="19" t="s">
        <v>22</v>
      </c>
      <c r="D9" s="43">
        <v>321816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321816</v>
      </c>
      <c r="O9" s="44">
        <f t="shared" si="2"/>
        <v>31.117385418681106</v>
      </c>
      <c r="P9" s="9"/>
    </row>
    <row r="10" spans="1:133">
      <c r="A10" s="12"/>
      <c r="B10" s="42">
        <v>519</v>
      </c>
      <c r="C10" s="19" t="s">
        <v>55</v>
      </c>
      <c r="D10" s="43">
        <v>2465877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2465877</v>
      </c>
      <c r="O10" s="44">
        <f t="shared" si="2"/>
        <v>238.43328176368206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5596266</v>
      </c>
      <c r="E11" s="29">
        <f t="shared" si="3"/>
        <v>8598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5604864</v>
      </c>
      <c r="O11" s="41">
        <f t="shared" si="2"/>
        <v>541.95165345194357</v>
      </c>
      <c r="P11" s="10"/>
    </row>
    <row r="12" spans="1:133">
      <c r="A12" s="12"/>
      <c r="B12" s="42">
        <v>521</v>
      </c>
      <c r="C12" s="19" t="s">
        <v>24</v>
      </c>
      <c r="D12" s="43">
        <v>3049961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3049961</v>
      </c>
      <c r="O12" s="44">
        <f t="shared" si="2"/>
        <v>294.9101721137111</v>
      </c>
      <c r="P12" s="9"/>
    </row>
    <row r="13" spans="1:133">
      <c r="A13" s="12"/>
      <c r="B13" s="42">
        <v>522</v>
      </c>
      <c r="C13" s="19" t="s">
        <v>25</v>
      </c>
      <c r="D13" s="43">
        <v>2135783</v>
      </c>
      <c r="E13" s="43">
        <v>8598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2144381</v>
      </c>
      <c r="O13" s="44">
        <f t="shared" si="2"/>
        <v>207.34683813575711</v>
      </c>
      <c r="P13" s="9"/>
    </row>
    <row r="14" spans="1:133">
      <c r="A14" s="12"/>
      <c r="B14" s="42">
        <v>524</v>
      </c>
      <c r="C14" s="19" t="s">
        <v>26</v>
      </c>
      <c r="D14" s="43">
        <v>410522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410522</v>
      </c>
      <c r="O14" s="44">
        <f t="shared" si="2"/>
        <v>39.694643202475341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SUM(D16:D17)</f>
        <v>1232425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4771758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6004183</v>
      </c>
      <c r="O15" s="41">
        <f t="shared" si="2"/>
        <v>580.56304389866568</v>
      </c>
      <c r="P15" s="10"/>
    </row>
    <row r="16" spans="1:133">
      <c r="A16" s="12"/>
      <c r="B16" s="42">
        <v>534</v>
      </c>
      <c r="C16" s="19" t="s">
        <v>56</v>
      </c>
      <c r="D16" s="43">
        <v>1232425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1232425</v>
      </c>
      <c r="O16" s="44">
        <f t="shared" si="2"/>
        <v>119.16698897698704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4771758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4771758</v>
      </c>
      <c r="O17" s="44">
        <f t="shared" si="2"/>
        <v>461.39605492167857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808829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808829</v>
      </c>
      <c r="O18" s="41">
        <f t="shared" si="2"/>
        <v>78.208180235931152</v>
      </c>
      <c r="P18" s="10"/>
    </row>
    <row r="19" spans="1:119">
      <c r="A19" s="12"/>
      <c r="B19" s="42">
        <v>541</v>
      </c>
      <c r="C19" s="19" t="s">
        <v>58</v>
      </c>
      <c r="D19" s="43">
        <v>808829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808829</v>
      </c>
      <c r="O19" s="44">
        <f t="shared" si="2"/>
        <v>78.208180235931152</v>
      </c>
      <c r="P19" s="9"/>
    </row>
    <row r="20" spans="1:119" ht="15.75">
      <c r="A20" s="26" t="s">
        <v>65</v>
      </c>
      <c r="B20" s="27"/>
      <c r="C20" s="28"/>
      <c r="D20" s="29">
        <f t="shared" ref="D20:M20" si="6">SUM(D21:D22)</f>
        <v>153292</v>
      </c>
      <c r="E20" s="29">
        <f t="shared" si="6"/>
        <v>271484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424776</v>
      </c>
      <c r="O20" s="41">
        <f t="shared" si="2"/>
        <v>41.072906594469153</v>
      </c>
      <c r="P20" s="10"/>
    </row>
    <row r="21" spans="1:119">
      <c r="A21" s="90"/>
      <c r="B21" s="91">
        <v>552</v>
      </c>
      <c r="C21" s="92" t="s">
        <v>72</v>
      </c>
      <c r="D21" s="43">
        <v>153292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153292</v>
      </c>
      <c r="O21" s="44">
        <f t="shared" si="2"/>
        <v>14.822278089344421</v>
      </c>
      <c r="P21" s="9"/>
    </row>
    <row r="22" spans="1:119">
      <c r="A22" s="90"/>
      <c r="B22" s="91">
        <v>559</v>
      </c>
      <c r="C22" s="92" t="s">
        <v>66</v>
      </c>
      <c r="D22" s="43">
        <v>0</v>
      </c>
      <c r="E22" s="43">
        <v>271484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271484</v>
      </c>
      <c r="O22" s="44">
        <f t="shared" si="2"/>
        <v>26.250628505124734</v>
      </c>
      <c r="P22" s="9"/>
    </row>
    <row r="23" spans="1:119" ht="15.75">
      <c r="A23" s="26" t="s">
        <v>33</v>
      </c>
      <c r="B23" s="27"/>
      <c r="C23" s="28"/>
      <c r="D23" s="29">
        <f t="shared" ref="D23:M23" si="7">SUM(D24:D26)</f>
        <v>634777</v>
      </c>
      <c r="E23" s="29">
        <f t="shared" si="7"/>
        <v>51588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686365</v>
      </c>
      <c r="O23" s="41">
        <f t="shared" si="2"/>
        <v>66.366756913556372</v>
      </c>
      <c r="P23" s="9"/>
    </row>
    <row r="24" spans="1:119">
      <c r="A24" s="12"/>
      <c r="B24" s="42">
        <v>571</v>
      </c>
      <c r="C24" s="19" t="s">
        <v>34</v>
      </c>
      <c r="D24" s="43">
        <v>0</v>
      </c>
      <c r="E24" s="43">
        <v>51588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51588</v>
      </c>
      <c r="O24" s="44">
        <f t="shared" si="2"/>
        <v>4.9882034422742212</v>
      </c>
      <c r="P24" s="9"/>
    </row>
    <row r="25" spans="1:119">
      <c r="A25" s="12"/>
      <c r="B25" s="42">
        <v>572</v>
      </c>
      <c r="C25" s="19" t="s">
        <v>59</v>
      </c>
      <c r="D25" s="43">
        <v>547132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547132</v>
      </c>
      <c r="O25" s="44">
        <f t="shared" si="2"/>
        <v>52.903887062463738</v>
      </c>
      <c r="P25" s="9"/>
    </row>
    <row r="26" spans="1:119">
      <c r="A26" s="12"/>
      <c r="B26" s="42">
        <v>573</v>
      </c>
      <c r="C26" s="19" t="s">
        <v>81</v>
      </c>
      <c r="D26" s="43">
        <v>87645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87645</v>
      </c>
      <c r="O26" s="44">
        <f t="shared" si="2"/>
        <v>8.4746664088184112</v>
      </c>
      <c r="P26" s="9"/>
    </row>
    <row r="27" spans="1:119" ht="15.75">
      <c r="A27" s="26" t="s">
        <v>60</v>
      </c>
      <c r="B27" s="27"/>
      <c r="C27" s="28"/>
      <c r="D27" s="29">
        <f t="shared" ref="D27:M27" si="8">SUM(D28:D28)</f>
        <v>73809</v>
      </c>
      <c r="E27" s="29">
        <f t="shared" si="8"/>
        <v>971236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711007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1756052</v>
      </c>
      <c r="O27" s="41">
        <f t="shared" si="2"/>
        <v>169.79810481531618</v>
      </c>
      <c r="P27" s="9"/>
    </row>
    <row r="28" spans="1:119" ht="15.75" thickBot="1">
      <c r="A28" s="12"/>
      <c r="B28" s="42">
        <v>581</v>
      </c>
      <c r="C28" s="19" t="s">
        <v>61</v>
      </c>
      <c r="D28" s="43">
        <v>73809</v>
      </c>
      <c r="E28" s="43">
        <v>971236</v>
      </c>
      <c r="F28" s="43">
        <v>0</v>
      </c>
      <c r="G28" s="43">
        <v>0</v>
      </c>
      <c r="H28" s="43">
        <v>0</v>
      </c>
      <c r="I28" s="43">
        <v>711007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1756052</v>
      </c>
      <c r="O28" s="44">
        <f t="shared" si="2"/>
        <v>169.79810481531618</v>
      </c>
      <c r="P28" s="9"/>
    </row>
    <row r="29" spans="1:119" ht="16.5" thickBot="1">
      <c r="A29" s="13" t="s">
        <v>10</v>
      </c>
      <c r="B29" s="21"/>
      <c r="C29" s="20"/>
      <c r="D29" s="14">
        <f>SUM(D5,D11,D15,D18,D20,D23,D27)</f>
        <v>11822857</v>
      </c>
      <c r="E29" s="14">
        <f t="shared" ref="E29:M29" si="9">SUM(E5,E11,E15,E18,E20,E23,E27)</f>
        <v>1302906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5482765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18608528</v>
      </c>
      <c r="O29" s="35">
        <f t="shared" si="2"/>
        <v>1799.3161864242893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82</v>
      </c>
      <c r="M31" s="93"/>
      <c r="N31" s="93"/>
      <c r="O31" s="39">
        <v>10342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3598244</v>
      </c>
      <c r="E5" s="24">
        <f t="shared" si="0"/>
        <v>0</v>
      </c>
      <c r="F5" s="24">
        <f t="shared" si="0"/>
        <v>0</v>
      </c>
      <c r="G5" s="24">
        <f t="shared" si="0"/>
        <v>1823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3600067</v>
      </c>
      <c r="O5" s="30">
        <f t="shared" ref="O5:O29" si="2">(N5/O$31)</f>
        <v>351.53471340689384</v>
      </c>
      <c r="P5" s="6"/>
    </row>
    <row r="6" spans="1:133">
      <c r="A6" s="12"/>
      <c r="B6" s="42">
        <v>511</v>
      </c>
      <c r="C6" s="19" t="s">
        <v>19</v>
      </c>
      <c r="D6" s="43">
        <v>24602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24602</v>
      </c>
      <c r="O6" s="44">
        <f t="shared" si="2"/>
        <v>2.4023044624548384</v>
      </c>
      <c r="P6" s="9"/>
    </row>
    <row r="7" spans="1:133">
      <c r="A7" s="12"/>
      <c r="B7" s="42">
        <v>513</v>
      </c>
      <c r="C7" s="19" t="s">
        <v>20</v>
      </c>
      <c r="D7" s="43">
        <v>599610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599610</v>
      </c>
      <c r="O7" s="44">
        <f t="shared" si="2"/>
        <v>58.549946294307198</v>
      </c>
      <c r="P7" s="9"/>
    </row>
    <row r="8" spans="1:133">
      <c r="A8" s="12"/>
      <c r="B8" s="42">
        <v>514</v>
      </c>
      <c r="C8" s="19" t="s">
        <v>21</v>
      </c>
      <c r="D8" s="43">
        <v>228448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228448</v>
      </c>
      <c r="O8" s="44">
        <f t="shared" si="2"/>
        <v>22.30719656283566</v>
      </c>
      <c r="P8" s="9"/>
    </row>
    <row r="9" spans="1:133">
      <c r="A9" s="12"/>
      <c r="B9" s="42">
        <v>515</v>
      </c>
      <c r="C9" s="19" t="s">
        <v>22</v>
      </c>
      <c r="D9" s="43">
        <v>575653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575653</v>
      </c>
      <c r="O9" s="44">
        <f t="shared" si="2"/>
        <v>56.210623962503661</v>
      </c>
      <c r="P9" s="9"/>
    </row>
    <row r="10" spans="1:133">
      <c r="A10" s="12"/>
      <c r="B10" s="42">
        <v>519</v>
      </c>
      <c r="C10" s="19" t="s">
        <v>55</v>
      </c>
      <c r="D10" s="43">
        <v>2169931</v>
      </c>
      <c r="E10" s="43">
        <v>0</v>
      </c>
      <c r="F10" s="43">
        <v>0</v>
      </c>
      <c r="G10" s="43">
        <v>1823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2171754</v>
      </c>
      <c r="O10" s="44">
        <f t="shared" si="2"/>
        <v>212.0646421247925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5449701</v>
      </c>
      <c r="E11" s="29">
        <f t="shared" si="3"/>
        <v>8216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5457917</v>
      </c>
      <c r="O11" s="41">
        <f t="shared" si="2"/>
        <v>532.94766136119517</v>
      </c>
      <c r="P11" s="10"/>
    </row>
    <row r="12" spans="1:133">
      <c r="A12" s="12"/>
      <c r="B12" s="42">
        <v>521</v>
      </c>
      <c r="C12" s="19" t="s">
        <v>24</v>
      </c>
      <c r="D12" s="43">
        <v>2879050</v>
      </c>
      <c r="E12" s="43">
        <v>8216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2887266</v>
      </c>
      <c r="O12" s="44">
        <f t="shared" si="2"/>
        <v>281.93203788692512</v>
      </c>
      <c r="P12" s="9"/>
    </row>
    <row r="13" spans="1:133">
      <c r="A13" s="12"/>
      <c r="B13" s="42">
        <v>522</v>
      </c>
      <c r="C13" s="19" t="s">
        <v>25</v>
      </c>
      <c r="D13" s="43">
        <v>2123154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2123154</v>
      </c>
      <c r="O13" s="44">
        <f t="shared" si="2"/>
        <v>207.31901181525242</v>
      </c>
      <c r="P13" s="9"/>
    </row>
    <row r="14" spans="1:133">
      <c r="A14" s="12"/>
      <c r="B14" s="42">
        <v>524</v>
      </c>
      <c r="C14" s="19" t="s">
        <v>26</v>
      </c>
      <c r="D14" s="43">
        <v>447497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447497</v>
      </c>
      <c r="O14" s="44">
        <f t="shared" si="2"/>
        <v>43.696611659017677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1113782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4306147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5419929</v>
      </c>
      <c r="O15" s="41">
        <f t="shared" si="2"/>
        <v>529.23825798261885</v>
      </c>
      <c r="P15" s="10"/>
    </row>
    <row r="16" spans="1:133">
      <c r="A16" s="12"/>
      <c r="B16" s="42">
        <v>534</v>
      </c>
      <c r="C16" s="19" t="s">
        <v>56</v>
      </c>
      <c r="D16" s="43">
        <v>1113782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1113782</v>
      </c>
      <c r="O16" s="44">
        <f t="shared" si="2"/>
        <v>108.75715262181427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3691676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3691676</v>
      </c>
      <c r="O17" s="44">
        <f t="shared" si="2"/>
        <v>360.48003124694856</v>
      </c>
      <c r="P17" s="9"/>
    </row>
    <row r="18" spans="1:119">
      <c r="A18" s="12"/>
      <c r="B18" s="42">
        <v>538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614471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614471</v>
      </c>
      <c r="O18" s="44">
        <f t="shared" si="2"/>
        <v>60.00107411385607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1113579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1113579</v>
      </c>
      <c r="O19" s="41">
        <f t="shared" si="2"/>
        <v>108.7373303388341</v>
      </c>
      <c r="P19" s="10"/>
    </row>
    <row r="20" spans="1:119">
      <c r="A20" s="12"/>
      <c r="B20" s="42">
        <v>541</v>
      </c>
      <c r="C20" s="19" t="s">
        <v>58</v>
      </c>
      <c r="D20" s="43">
        <v>1113579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1113579</v>
      </c>
      <c r="O20" s="44">
        <f t="shared" si="2"/>
        <v>108.7373303388341</v>
      </c>
      <c r="P20" s="9"/>
    </row>
    <row r="21" spans="1:119" ht="15.75">
      <c r="A21" s="26" t="s">
        <v>65</v>
      </c>
      <c r="B21" s="27"/>
      <c r="C21" s="28"/>
      <c r="D21" s="29">
        <f t="shared" ref="D21:M21" si="6">SUM(D22:D23)</f>
        <v>135608</v>
      </c>
      <c r="E21" s="29">
        <f t="shared" si="6"/>
        <v>343365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478973</v>
      </c>
      <c r="O21" s="41">
        <f t="shared" si="2"/>
        <v>46.770139634801289</v>
      </c>
      <c r="P21" s="10"/>
    </row>
    <row r="22" spans="1:119">
      <c r="A22" s="90"/>
      <c r="B22" s="91">
        <v>552</v>
      </c>
      <c r="C22" s="92" t="s">
        <v>72</v>
      </c>
      <c r="D22" s="43">
        <v>135608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135608</v>
      </c>
      <c r="O22" s="44">
        <f t="shared" si="2"/>
        <v>13.241675617615467</v>
      </c>
      <c r="P22" s="9"/>
    </row>
    <row r="23" spans="1:119">
      <c r="A23" s="90"/>
      <c r="B23" s="91">
        <v>559</v>
      </c>
      <c r="C23" s="92" t="s">
        <v>66</v>
      </c>
      <c r="D23" s="43">
        <v>0</v>
      </c>
      <c r="E23" s="43">
        <v>343365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343365</v>
      </c>
      <c r="O23" s="44">
        <f t="shared" si="2"/>
        <v>33.528464017185819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SUM(D25:D26)</f>
        <v>683989</v>
      </c>
      <c r="E24" s="29">
        <f t="shared" si="7"/>
        <v>56488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740477</v>
      </c>
      <c r="O24" s="41">
        <f t="shared" si="2"/>
        <v>72.305145981837711</v>
      </c>
      <c r="P24" s="9"/>
    </row>
    <row r="25" spans="1:119">
      <c r="A25" s="12"/>
      <c r="B25" s="42">
        <v>571</v>
      </c>
      <c r="C25" s="19" t="s">
        <v>34</v>
      </c>
      <c r="D25" s="43">
        <v>0</v>
      </c>
      <c r="E25" s="43">
        <v>56488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56488</v>
      </c>
      <c r="O25" s="44">
        <f t="shared" si="2"/>
        <v>5.515867591055561</v>
      </c>
      <c r="P25" s="9"/>
    </row>
    <row r="26" spans="1:119">
      <c r="A26" s="12"/>
      <c r="B26" s="42">
        <v>572</v>
      </c>
      <c r="C26" s="19" t="s">
        <v>59</v>
      </c>
      <c r="D26" s="43">
        <v>683989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683989</v>
      </c>
      <c r="O26" s="44">
        <f t="shared" si="2"/>
        <v>66.789278390782144</v>
      </c>
      <c r="P26" s="9"/>
    </row>
    <row r="27" spans="1:119" ht="15.75">
      <c r="A27" s="26" t="s">
        <v>60</v>
      </c>
      <c r="B27" s="27"/>
      <c r="C27" s="28"/>
      <c r="D27" s="29">
        <f t="shared" ref="D27:M27" si="8">SUM(D28:D28)</f>
        <v>85072</v>
      </c>
      <c r="E27" s="29">
        <f t="shared" si="8"/>
        <v>688019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711096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1484187</v>
      </c>
      <c r="O27" s="41">
        <f t="shared" si="2"/>
        <v>144.92598379064543</v>
      </c>
      <c r="P27" s="9"/>
    </row>
    <row r="28" spans="1:119" ht="15.75" thickBot="1">
      <c r="A28" s="12"/>
      <c r="B28" s="42">
        <v>581</v>
      </c>
      <c r="C28" s="19" t="s">
        <v>61</v>
      </c>
      <c r="D28" s="43">
        <v>85072</v>
      </c>
      <c r="E28" s="43">
        <v>688019</v>
      </c>
      <c r="F28" s="43">
        <v>0</v>
      </c>
      <c r="G28" s="43">
        <v>0</v>
      </c>
      <c r="H28" s="43">
        <v>0</v>
      </c>
      <c r="I28" s="43">
        <v>711096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1484187</v>
      </c>
      <c r="O28" s="44">
        <f t="shared" si="2"/>
        <v>144.92598379064543</v>
      </c>
      <c r="P28" s="9"/>
    </row>
    <row r="29" spans="1:119" ht="16.5" thickBot="1">
      <c r="A29" s="13" t="s">
        <v>10</v>
      </c>
      <c r="B29" s="21"/>
      <c r="C29" s="20"/>
      <c r="D29" s="14">
        <f>SUM(D5,D11,D15,D19,D21,D24,D27)</f>
        <v>12179975</v>
      </c>
      <c r="E29" s="14">
        <f t="shared" ref="E29:M29" si="9">SUM(E5,E11,E15,E19,E21,E24,E27)</f>
        <v>1096088</v>
      </c>
      <c r="F29" s="14">
        <f t="shared" si="9"/>
        <v>0</v>
      </c>
      <c r="G29" s="14">
        <f t="shared" si="9"/>
        <v>1823</v>
      </c>
      <c r="H29" s="14">
        <f t="shared" si="9"/>
        <v>0</v>
      </c>
      <c r="I29" s="14">
        <f t="shared" si="9"/>
        <v>5017243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18295129</v>
      </c>
      <c r="O29" s="35">
        <f t="shared" si="2"/>
        <v>1786.4592324968264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79</v>
      </c>
      <c r="M31" s="93"/>
      <c r="N31" s="93"/>
      <c r="O31" s="39">
        <v>10241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3080034</v>
      </c>
      <c r="E5" s="24">
        <f t="shared" si="0"/>
        <v>0</v>
      </c>
      <c r="F5" s="24">
        <f t="shared" si="0"/>
        <v>0</v>
      </c>
      <c r="G5" s="24">
        <f t="shared" si="0"/>
        <v>277313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3357347</v>
      </c>
      <c r="O5" s="30">
        <f t="shared" ref="O5:O29" si="2">(N5/O$31)</f>
        <v>328.28268309377137</v>
      </c>
      <c r="P5" s="6"/>
    </row>
    <row r="6" spans="1:133">
      <c r="A6" s="12"/>
      <c r="B6" s="42">
        <v>511</v>
      </c>
      <c r="C6" s="19" t="s">
        <v>19</v>
      </c>
      <c r="D6" s="43">
        <v>39352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39352</v>
      </c>
      <c r="O6" s="44">
        <f t="shared" si="2"/>
        <v>3.8478537205436592</v>
      </c>
      <c r="P6" s="9"/>
    </row>
    <row r="7" spans="1:133">
      <c r="A7" s="12"/>
      <c r="B7" s="42">
        <v>513</v>
      </c>
      <c r="C7" s="19" t="s">
        <v>20</v>
      </c>
      <c r="D7" s="43">
        <v>429478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429478</v>
      </c>
      <c r="O7" s="44">
        <f t="shared" si="2"/>
        <v>41.994524298425738</v>
      </c>
      <c r="P7" s="9"/>
    </row>
    <row r="8" spans="1:133">
      <c r="A8" s="12"/>
      <c r="B8" s="42">
        <v>514</v>
      </c>
      <c r="C8" s="19" t="s">
        <v>21</v>
      </c>
      <c r="D8" s="43">
        <v>250712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250712</v>
      </c>
      <c r="O8" s="44">
        <f t="shared" si="2"/>
        <v>24.514715947980836</v>
      </c>
      <c r="P8" s="9"/>
    </row>
    <row r="9" spans="1:133">
      <c r="A9" s="12"/>
      <c r="B9" s="42">
        <v>515</v>
      </c>
      <c r="C9" s="19" t="s">
        <v>22</v>
      </c>
      <c r="D9" s="43">
        <v>197039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197039</v>
      </c>
      <c r="O9" s="44">
        <f t="shared" si="2"/>
        <v>19.266549330204359</v>
      </c>
      <c r="P9" s="9"/>
    </row>
    <row r="10" spans="1:133">
      <c r="A10" s="12"/>
      <c r="B10" s="42">
        <v>519</v>
      </c>
      <c r="C10" s="19" t="s">
        <v>55</v>
      </c>
      <c r="D10" s="43">
        <v>2163453</v>
      </c>
      <c r="E10" s="43">
        <v>0</v>
      </c>
      <c r="F10" s="43">
        <v>0</v>
      </c>
      <c r="G10" s="43">
        <v>277313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2440766</v>
      </c>
      <c r="O10" s="44">
        <f t="shared" si="2"/>
        <v>238.65903979661681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5112268</v>
      </c>
      <c r="E11" s="29">
        <f t="shared" si="3"/>
        <v>2683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5114951</v>
      </c>
      <c r="O11" s="41">
        <f t="shared" si="2"/>
        <v>500.14187933900462</v>
      </c>
      <c r="P11" s="10"/>
    </row>
    <row r="12" spans="1:133">
      <c r="A12" s="12"/>
      <c r="B12" s="42">
        <v>521</v>
      </c>
      <c r="C12" s="19" t="s">
        <v>24</v>
      </c>
      <c r="D12" s="43">
        <v>2671955</v>
      </c>
      <c r="E12" s="43">
        <v>2683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2674638</v>
      </c>
      <c r="O12" s="44">
        <f t="shared" si="2"/>
        <v>261.52713405690821</v>
      </c>
      <c r="P12" s="9"/>
    </row>
    <row r="13" spans="1:133">
      <c r="A13" s="12"/>
      <c r="B13" s="42">
        <v>522</v>
      </c>
      <c r="C13" s="19" t="s">
        <v>25</v>
      </c>
      <c r="D13" s="43">
        <v>2058098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2058098</v>
      </c>
      <c r="O13" s="44">
        <f t="shared" si="2"/>
        <v>201.2416153319644</v>
      </c>
      <c r="P13" s="9"/>
    </row>
    <row r="14" spans="1:133">
      <c r="A14" s="12"/>
      <c r="B14" s="42">
        <v>524</v>
      </c>
      <c r="C14" s="19" t="s">
        <v>26</v>
      </c>
      <c r="D14" s="43">
        <v>382215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382215</v>
      </c>
      <c r="O14" s="44">
        <f t="shared" si="2"/>
        <v>37.373129950132004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1003285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4245128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5248413</v>
      </c>
      <c r="O15" s="41">
        <f t="shared" si="2"/>
        <v>513.1918451158698</v>
      </c>
      <c r="P15" s="10"/>
    </row>
    <row r="16" spans="1:133">
      <c r="A16" s="12"/>
      <c r="B16" s="42">
        <v>534</v>
      </c>
      <c r="C16" s="19" t="s">
        <v>56</v>
      </c>
      <c r="D16" s="43">
        <v>1003285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1003285</v>
      </c>
      <c r="O16" s="44">
        <f t="shared" si="2"/>
        <v>98.101593820279646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3560124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3560124</v>
      </c>
      <c r="O17" s="44">
        <f t="shared" si="2"/>
        <v>348.1102962745673</v>
      </c>
      <c r="P17" s="9"/>
    </row>
    <row r="18" spans="1:119">
      <c r="A18" s="12"/>
      <c r="B18" s="42">
        <v>538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685004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685004</v>
      </c>
      <c r="O18" s="44">
        <f t="shared" si="2"/>
        <v>66.979955021022789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1012016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1012016</v>
      </c>
      <c r="O19" s="41">
        <f t="shared" si="2"/>
        <v>98.955314363938598</v>
      </c>
      <c r="P19" s="10"/>
    </row>
    <row r="20" spans="1:119">
      <c r="A20" s="12"/>
      <c r="B20" s="42">
        <v>541</v>
      </c>
      <c r="C20" s="19" t="s">
        <v>58</v>
      </c>
      <c r="D20" s="43">
        <v>1012016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1012016</v>
      </c>
      <c r="O20" s="44">
        <f t="shared" si="2"/>
        <v>98.955314363938598</v>
      </c>
      <c r="P20" s="9"/>
    </row>
    <row r="21" spans="1:119" ht="15.75">
      <c r="A21" s="26" t="s">
        <v>65</v>
      </c>
      <c r="B21" s="27"/>
      <c r="C21" s="28"/>
      <c r="D21" s="29">
        <f t="shared" ref="D21:M21" si="6">SUM(D22:D23)</f>
        <v>135803</v>
      </c>
      <c r="E21" s="29">
        <f t="shared" si="6"/>
        <v>63650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199453</v>
      </c>
      <c r="O21" s="41">
        <f t="shared" si="2"/>
        <v>19.502591180209251</v>
      </c>
      <c r="P21" s="10"/>
    </row>
    <row r="22" spans="1:119">
      <c r="A22" s="90"/>
      <c r="B22" s="91">
        <v>552</v>
      </c>
      <c r="C22" s="92" t="s">
        <v>72</v>
      </c>
      <c r="D22" s="43">
        <v>135803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135803</v>
      </c>
      <c r="O22" s="44">
        <f t="shared" si="2"/>
        <v>13.278869658746455</v>
      </c>
      <c r="P22" s="9"/>
    </row>
    <row r="23" spans="1:119">
      <c r="A23" s="90"/>
      <c r="B23" s="91">
        <v>559</v>
      </c>
      <c r="C23" s="92" t="s">
        <v>66</v>
      </c>
      <c r="D23" s="43">
        <v>0</v>
      </c>
      <c r="E23" s="43">
        <v>63650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63650</v>
      </c>
      <c r="O23" s="44">
        <f t="shared" si="2"/>
        <v>6.223721521462795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SUM(D25:D26)</f>
        <v>584151</v>
      </c>
      <c r="E24" s="29">
        <f t="shared" si="7"/>
        <v>53336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637487</v>
      </c>
      <c r="O24" s="41">
        <f t="shared" si="2"/>
        <v>62.33372445487435</v>
      </c>
      <c r="P24" s="9"/>
    </row>
    <row r="25" spans="1:119">
      <c r="A25" s="12"/>
      <c r="B25" s="42">
        <v>571</v>
      </c>
      <c r="C25" s="19" t="s">
        <v>34</v>
      </c>
      <c r="D25" s="43">
        <v>0</v>
      </c>
      <c r="E25" s="43">
        <v>53336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53336</v>
      </c>
      <c r="O25" s="44">
        <f t="shared" si="2"/>
        <v>5.2152146279456337</v>
      </c>
      <c r="P25" s="9"/>
    </row>
    <row r="26" spans="1:119">
      <c r="A26" s="12"/>
      <c r="B26" s="42">
        <v>572</v>
      </c>
      <c r="C26" s="19" t="s">
        <v>59</v>
      </c>
      <c r="D26" s="43">
        <v>584151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584151</v>
      </c>
      <c r="O26" s="44">
        <f t="shared" si="2"/>
        <v>57.118509826928715</v>
      </c>
      <c r="P26" s="9"/>
    </row>
    <row r="27" spans="1:119" ht="15.75">
      <c r="A27" s="26" t="s">
        <v>60</v>
      </c>
      <c r="B27" s="27"/>
      <c r="C27" s="28"/>
      <c r="D27" s="29">
        <f t="shared" ref="D27:M27" si="8">SUM(D28:D28)</f>
        <v>1123814</v>
      </c>
      <c r="E27" s="29">
        <f t="shared" si="8"/>
        <v>692083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700925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2516822</v>
      </c>
      <c r="O27" s="41">
        <f t="shared" si="2"/>
        <v>246.09582477754964</v>
      </c>
      <c r="P27" s="9"/>
    </row>
    <row r="28" spans="1:119" ht="15.75" thickBot="1">
      <c r="A28" s="12"/>
      <c r="B28" s="42">
        <v>581</v>
      </c>
      <c r="C28" s="19" t="s">
        <v>61</v>
      </c>
      <c r="D28" s="43">
        <v>1123814</v>
      </c>
      <c r="E28" s="43">
        <v>692083</v>
      </c>
      <c r="F28" s="43">
        <v>0</v>
      </c>
      <c r="G28" s="43">
        <v>0</v>
      </c>
      <c r="H28" s="43">
        <v>0</v>
      </c>
      <c r="I28" s="43">
        <v>700925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2516822</v>
      </c>
      <c r="O28" s="44">
        <f t="shared" si="2"/>
        <v>246.09582477754964</v>
      </c>
      <c r="P28" s="9"/>
    </row>
    <row r="29" spans="1:119" ht="16.5" thickBot="1">
      <c r="A29" s="13" t="s">
        <v>10</v>
      </c>
      <c r="B29" s="21"/>
      <c r="C29" s="20"/>
      <c r="D29" s="14">
        <f>SUM(D5,D11,D15,D19,D21,D24,D27)</f>
        <v>12051371</v>
      </c>
      <c r="E29" s="14">
        <f t="shared" ref="E29:M29" si="9">SUM(E5,E11,E15,E19,E21,E24,E27)</f>
        <v>811752</v>
      </c>
      <c r="F29" s="14">
        <f t="shared" si="9"/>
        <v>0</v>
      </c>
      <c r="G29" s="14">
        <f t="shared" si="9"/>
        <v>277313</v>
      </c>
      <c r="H29" s="14">
        <f t="shared" si="9"/>
        <v>0</v>
      </c>
      <c r="I29" s="14">
        <f t="shared" si="9"/>
        <v>4946053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18086489</v>
      </c>
      <c r="O29" s="35">
        <f t="shared" si="2"/>
        <v>1768.5038623252176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77</v>
      </c>
      <c r="M31" s="93"/>
      <c r="N31" s="93"/>
      <c r="O31" s="39">
        <v>10227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2103839</v>
      </c>
      <c r="E5" s="24">
        <f t="shared" si="0"/>
        <v>0</v>
      </c>
      <c r="F5" s="24">
        <f t="shared" si="0"/>
        <v>0</v>
      </c>
      <c r="G5" s="24">
        <f t="shared" si="0"/>
        <v>3393201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5497040</v>
      </c>
      <c r="O5" s="30">
        <f t="shared" ref="O5:O29" si="2">(N5/O$31)</f>
        <v>538.23949867815531</v>
      </c>
      <c r="P5" s="6"/>
    </row>
    <row r="6" spans="1:133">
      <c r="A6" s="12"/>
      <c r="B6" s="42">
        <v>511</v>
      </c>
      <c r="C6" s="19" t="s">
        <v>19</v>
      </c>
      <c r="D6" s="43">
        <v>28522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28522</v>
      </c>
      <c r="O6" s="44">
        <f t="shared" si="2"/>
        <v>2.7927151669440908</v>
      </c>
      <c r="P6" s="9"/>
    </row>
    <row r="7" spans="1:133">
      <c r="A7" s="12"/>
      <c r="B7" s="42">
        <v>513</v>
      </c>
      <c r="C7" s="19" t="s">
        <v>20</v>
      </c>
      <c r="D7" s="43">
        <v>447027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447027</v>
      </c>
      <c r="O7" s="44">
        <f t="shared" si="2"/>
        <v>43.770390678546953</v>
      </c>
      <c r="P7" s="9"/>
    </row>
    <row r="8" spans="1:133">
      <c r="A8" s="12"/>
      <c r="B8" s="42">
        <v>514</v>
      </c>
      <c r="C8" s="19" t="s">
        <v>21</v>
      </c>
      <c r="D8" s="43">
        <v>211832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211832</v>
      </c>
      <c r="O8" s="44">
        <f t="shared" si="2"/>
        <v>20.741408009399784</v>
      </c>
      <c r="P8" s="9"/>
    </row>
    <row r="9" spans="1:133">
      <c r="A9" s="12"/>
      <c r="B9" s="42">
        <v>515</v>
      </c>
      <c r="C9" s="19" t="s">
        <v>22</v>
      </c>
      <c r="D9" s="43">
        <v>195180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195180</v>
      </c>
      <c r="O9" s="44">
        <f t="shared" si="2"/>
        <v>19.110937041026144</v>
      </c>
      <c r="P9" s="9"/>
    </row>
    <row r="10" spans="1:133">
      <c r="A10" s="12"/>
      <c r="B10" s="42">
        <v>519</v>
      </c>
      <c r="C10" s="19" t="s">
        <v>55</v>
      </c>
      <c r="D10" s="43">
        <v>1221278</v>
      </c>
      <c r="E10" s="43">
        <v>0</v>
      </c>
      <c r="F10" s="43">
        <v>0</v>
      </c>
      <c r="G10" s="43">
        <v>3393201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4614479</v>
      </c>
      <c r="O10" s="44">
        <f t="shared" si="2"/>
        <v>451.82404778223832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4998574</v>
      </c>
      <c r="E11" s="29">
        <f t="shared" si="3"/>
        <v>2372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5000946</v>
      </c>
      <c r="O11" s="41">
        <f t="shared" si="2"/>
        <v>489.66474101635168</v>
      </c>
      <c r="P11" s="10"/>
    </row>
    <row r="12" spans="1:133">
      <c r="A12" s="12"/>
      <c r="B12" s="42">
        <v>521</v>
      </c>
      <c r="C12" s="19" t="s">
        <v>24</v>
      </c>
      <c r="D12" s="43">
        <v>2647700</v>
      </c>
      <c r="E12" s="43">
        <v>2372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2650072</v>
      </c>
      <c r="O12" s="44">
        <f t="shared" si="2"/>
        <v>259.4802702438069</v>
      </c>
      <c r="P12" s="9"/>
    </row>
    <row r="13" spans="1:133">
      <c r="A13" s="12"/>
      <c r="B13" s="42">
        <v>522</v>
      </c>
      <c r="C13" s="19" t="s">
        <v>25</v>
      </c>
      <c r="D13" s="43">
        <v>1992357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1992357</v>
      </c>
      <c r="O13" s="44">
        <f t="shared" si="2"/>
        <v>195.08048565553707</v>
      </c>
      <c r="P13" s="9"/>
    </row>
    <row r="14" spans="1:133">
      <c r="A14" s="12"/>
      <c r="B14" s="42">
        <v>524</v>
      </c>
      <c r="C14" s="19" t="s">
        <v>26</v>
      </c>
      <c r="D14" s="43">
        <v>358517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358517</v>
      </c>
      <c r="O14" s="44">
        <f t="shared" si="2"/>
        <v>35.103985117007738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1058069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3675458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4733527</v>
      </c>
      <c r="O15" s="41">
        <f t="shared" si="2"/>
        <v>463.4805639870753</v>
      </c>
      <c r="P15" s="10"/>
    </row>
    <row r="16" spans="1:133">
      <c r="A16" s="12"/>
      <c r="B16" s="42">
        <v>534</v>
      </c>
      <c r="C16" s="19" t="s">
        <v>56</v>
      </c>
      <c r="D16" s="43">
        <v>1058069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1058069</v>
      </c>
      <c r="O16" s="44">
        <f t="shared" si="2"/>
        <v>103.60021541173015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3149054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3149054</v>
      </c>
      <c r="O17" s="44">
        <f t="shared" si="2"/>
        <v>308.33780475864097</v>
      </c>
      <c r="P17" s="9"/>
    </row>
    <row r="18" spans="1:119">
      <c r="A18" s="12"/>
      <c r="B18" s="42">
        <v>538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526404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526404</v>
      </c>
      <c r="O18" s="44">
        <f t="shared" si="2"/>
        <v>51.542543816704203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716039</v>
      </c>
      <c r="E19" s="29">
        <f t="shared" si="5"/>
        <v>0</v>
      </c>
      <c r="F19" s="29">
        <f t="shared" si="5"/>
        <v>0</v>
      </c>
      <c r="G19" s="29">
        <f t="shared" si="5"/>
        <v>779917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1495956</v>
      </c>
      <c r="O19" s="41">
        <f t="shared" si="2"/>
        <v>146.47566826593558</v>
      </c>
      <c r="P19" s="10"/>
    </row>
    <row r="20" spans="1:119">
      <c r="A20" s="12"/>
      <c r="B20" s="42">
        <v>541</v>
      </c>
      <c r="C20" s="19" t="s">
        <v>58</v>
      </c>
      <c r="D20" s="43">
        <v>716039</v>
      </c>
      <c r="E20" s="43">
        <v>0</v>
      </c>
      <c r="F20" s="43">
        <v>0</v>
      </c>
      <c r="G20" s="43">
        <v>779917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1495956</v>
      </c>
      <c r="O20" s="44">
        <f t="shared" si="2"/>
        <v>146.47566826593558</v>
      </c>
      <c r="P20" s="9"/>
    </row>
    <row r="21" spans="1:119" ht="15.75">
      <c r="A21" s="26" t="s">
        <v>65</v>
      </c>
      <c r="B21" s="27"/>
      <c r="C21" s="28"/>
      <c r="D21" s="29">
        <f t="shared" ref="D21:M21" si="6">SUM(D22:D23)</f>
        <v>132140</v>
      </c>
      <c r="E21" s="29">
        <f t="shared" si="6"/>
        <v>348052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480192</v>
      </c>
      <c r="O21" s="41">
        <f t="shared" si="2"/>
        <v>47.0177225105258</v>
      </c>
      <c r="P21" s="10"/>
    </row>
    <row r="22" spans="1:119">
      <c r="A22" s="90"/>
      <c r="B22" s="91">
        <v>552</v>
      </c>
      <c r="C22" s="92" t="s">
        <v>72</v>
      </c>
      <c r="D22" s="43">
        <v>132140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132140</v>
      </c>
      <c r="O22" s="44">
        <f t="shared" si="2"/>
        <v>12.938411828062273</v>
      </c>
      <c r="P22" s="9"/>
    </row>
    <row r="23" spans="1:119">
      <c r="A23" s="90"/>
      <c r="B23" s="91">
        <v>559</v>
      </c>
      <c r="C23" s="92" t="s">
        <v>66</v>
      </c>
      <c r="D23" s="43">
        <v>0</v>
      </c>
      <c r="E23" s="43">
        <v>348052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348052</v>
      </c>
      <c r="O23" s="44">
        <f t="shared" si="2"/>
        <v>34.079310682463529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SUM(D25:D26)</f>
        <v>542060</v>
      </c>
      <c r="E24" s="29">
        <f t="shared" si="7"/>
        <v>58065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600125</v>
      </c>
      <c r="O24" s="41">
        <f t="shared" si="2"/>
        <v>58.760892979535889</v>
      </c>
      <c r="P24" s="9"/>
    </row>
    <row r="25" spans="1:119">
      <c r="A25" s="12"/>
      <c r="B25" s="42">
        <v>571</v>
      </c>
      <c r="C25" s="19" t="s">
        <v>34</v>
      </c>
      <c r="D25" s="43">
        <v>0</v>
      </c>
      <c r="E25" s="43">
        <v>58065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58065</v>
      </c>
      <c r="O25" s="44">
        <f t="shared" si="2"/>
        <v>5.6854009595613437</v>
      </c>
      <c r="P25" s="9"/>
    </row>
    <row r="26" spans="1:119">
      <c r="A26" s="12"/>
      <c r="B26" s="42">
        <v>572</v>
      </c>
      <c r="C26" s="19" t="s">
        <v>59</v>
      </c>
      <c r="D26" s="43">
        <v>542060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542060</v>
      </c>
      <c r="O26" s="44">
        <f t="shared" si="2"/>
        <v>53.07549201997454</v>
      </c>
      <c r="P26" s="9"/>
    </row>
    <row r="27" spans="1:119" ht="15.75">
      <c r="A27" s="26" t="s">
        <v>60</v>
      </c>
      <c r="B27" s="27"/>
      <c r="C27" s="28"/>
      <c r="D27" s="29">
        <f t="shared" ref="D27:M27" si="8">SUM(D28:D28)</f>
        <v>1793507</v>
      </c>
      <c r="E27" s="29">
        <f t="shared" si="8"/>
        <v>85742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828930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2708179</v>
      </c>
      <c r="O27" s="41">
        <f t="shared" si="2"/>
        <v>265.1697836091256</v>
      </c>
      <c r="P27" s="9"/>
    </row>
    <row r="28" spans="1:119" ht="15.75" thickBot="1">
      <c r="A28" s="12"/>
      <c r="B28" s="42">
        <v>581</v>
      </c>
      <c r="C28" s="19" t="s">
        <v>61</v>
      </c>
      <c r="D28" s="43">
        <v>1793507</v>
      </c>
      <c r="E28" s="43">
        <v>85742</v>
      </c>
      <c r="F28" s="43">
        <v>0</v>
      </c>
      <c r="G28" s="43">
        <v>0</v>
      </c>
      <c r="H28" s="43">
        <v>0</v>
      </c>
      <c r="I28" s="43">
        <v>828930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2708179</v>
      </c>
      <c r="O28" s="44">
        <f t="shared" si="2"/>
        <v>265.1697836091256</v>
      </c>
      <c r="P28" s="9"/>
    </row>
    <row r="29" spans="1:119" ht="16.5" thickBot="1">
      <c r="A29" s="13" t="s">
        <v>10</v>
      </c>
      <c r="B29" s="21"/>
      <c r="C29" s="20"/>
      <c r="D29" s="14">
        <f>SUM(D5,D11,D15,D19,D21,D24,D27)</f>
        <v>11344228</v>
      </c>
      <c r="E29" s="14">
        <f t="shared" ref="E29:M29" si="9">SUM(E5,E11,E15,E19,E21,E24,E27)</f>
        <v>494231</v>
      </c>
      <c r="F29" s="14">
        <f t="shared" si="9"/>
        <v>0</v>
      </c>
      <c r="G29" s="14">
        <f t="shared" si="9"/>
        <v>4173118</v>
      </c>
      <c r="H29" s="14">
        <f t="shared" si="9"/>
        <v>0</v>
      </c>
      <c r="I29" s="14">
        <f t="shared" si="9"/>
        <v>4504388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20515965</v>
      </c>
      <c r="O29" s="35">
        <f t="shared" si="2"/>
        <v>2008.8088710467052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75</v>
      </c>
      <c r="M31" s="93"/>
      <c r="N31" s="93"/>
      <c r="O31" s="39">
        <v>10213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1799421</v>
      </c>
      <c r="E5" s="24">
        <f t="shared" si="0"/>
        <v>0</v>
      </c>
      <c r="F5" s="24">
        <f t="shared" si="0"/>
        <v>0</v>
      </c>
      <c r="G5" s="24">
        <f t="shared" si="0"/>
        <v>1148471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2947892</v>
      </c>
      <c r="O5" s="30">
        <f t="shared" ref="O5:O29" si="2">(N5/O$31)</f>
        <v>289.83305476354343</v>
      </c>
      <c r="P5" s="6"/>
    </row>
    <row r="6" spans="1:133">
      <c r="A6" s="12"/>
      <c r="B6" s="42">
        <v>511</v>
      </c>
      <c r="C6" s="19" t="s">
        <v>19</v>
      </c>
      <c r="D6" s="43">
        <v>31196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31196</v>
      </c>
      <c r="O6" s="44">
        <f t="shared" si="2"/>
        <v>3.0671517058303017</v>
      </c>
      <c r="P6" s="9"/>
    </row>
    <row r="7" spans="1:133">
      <c r="A7" s="12"/>
      <c r="B7" s="42">
        <v>513</v>
      </c>
      <c r="C7" s="19" t="s">
        <v>20</v>
      </c>
      <c r="D7" s="43">
        <v>386661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386661</v>
      </c>
      <c r="O7" s="44">
        <f t="shared" si="2"/>
        <v>38.016025956149839</v>
      </c>
      <c r="P7" s="9"/>
    </row>
    <row r="8" spans="1:133">
      <c r="A8" s="12"/>
      <c r="B8" s="42">
        <v>514</v>
      </c>
      <c r="C8" s="19" t="s">
        <v>21</v>
      </c>
      <c r="D8" s="43">
        <v>187631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187631</v>
      </c>
      <c r="O8" s="44">
        <f t="shared" si="2"/>
        <v>18.447645265952218</v>
      </c>
      <c r="P8" s="9"/>
    </row>
    <row r="9" spans="1:133">
      <c r="A9" s="12"/>
      <c r="B9" s="42">
        <v>515</v>
      </c>
      <c r="C9" s="19" t="s">
        <v>22</v>
      </c>
      <c r="D9" s="43">
        <v>172721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172721</v>
      </c>
      <c r="O9" s="44">
        <f t="shared" si="2"/>
        <v>16.981712712614296</v>
      </c>
      <c r="P9" s="9"/>
    </row>
    <row r="10" spans="1:133">
      <c r="A10" s="12"/>
      <c r="B10" s="42">
        <v>519</v>
      </c>
      <c r="C10" s="19" t="s">
        <v>55</v>
      </c>
      <c r="D10" s="43">
        <v>1021212</v>
      </c>
      <c r="E10" s="43">
        <v>0</v>
      </c>
      <c r="F10" s="43">
        <v>0</v>
      </c>
      <c r="G10" s="43">
        <v>1148471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2169683</v>
      </c>
      <c r="O10" s="44">
        <f t="shared" si="2"/>
        <v>213.32051912299676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5189654</v>
      </c>
      <c r="E11" s="29">
        <f t="shared" si="3"/>
        <v>3484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5193138</v>
      </c>
      <c r="O11" s="41">
        <f t="shared" si="2"/>
        <v>510.58283354635728</v>
      </c>
      <c r="P11" s="10"/>
    </row>
    <row r="12" spans="1:133">
      <c r="A12" s="12"/>
      <c r="B12" s="42">
        <v>521</v>
      </c>
      <c r="C12" s="19" t="s">
        <v>24</v>
      </c>
      <c r="D12" s="43">
        <v>2645361</v>
      </c>
      <c r="E12" s="43">
        <v>3484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2648845</v>
      </c>
      <c r="O12" s="44">
        <f t="shared" si="2"/>
        <v>260.43112771605547</v>
      </c>
      <c r="P12" s="9"/>
    </row>
    <row r="13" spans="1:133">
      <c r="A13" s="12"/>
      <c r="B13" s="42">
        <v>522</v>
      </c>
      <c r="C13" s="19" t="s">
        <v>25</v>
      </c>
      <c r="D13" s="43">
        <v>2199870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2199870</v>
      </c>
      <c r="O13" s="44">
        <f t="shared" si="2"/>
        <v>216.28846721069709</v>
      </c>
      <c r="P13" s="9"/>
    </row>
    <row r="14" spans="1:133">
      <c r="A14" s="12"/>
      <c r="B14" s="42">
        <v>524</v>
      </c>
      <c r="C14" s="19" t="s">
        <v>26</v>
      </c>
      <c r="D14" s="43">
        <v>344423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344423</v>
      </c>
      <c r="O14" s="44">
        <f t="shared" si="2"/>
        <v>33.863238619604758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SUM(D16:D18)</f>
        <v>1059367</v>
      </c>
      <c r="E15" s="29">
        <f t="shared" si="4"/>
        <v>0</v>
      </c>
      <c r="F15" s="29">
        <f t="shared" si="4"/>
        <v>0</v>
      </c>
      <c r="G15" s="29">
        <f t="shared" si="4"/>
        <v>4477481</v>
      </c>
      <c r="H15" s="29">
        <f t="shared" si="4"/>
        <v>0</v>
      </c>
      <c r="I15" s="29">
        <f t="shared" si="4"/>
        <v>3446540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8983388</v>
      </c>
      <c r="O15" s="41">
        <f t="shared" si="2"/>
        <v>883.2354734047783</v>
      </c>
      <c r="P15" s="10"/>
    </row>
    <row r="16" spans="1:133">
      <c r="A16" s="12"/>
      <c r="B16" s="42">
        <v>534</v>
      </c>
      <c r="C16" s="19" t="s">
        <v>56</v>
      </c>
      <c r="D16" s="43">
        <v>1059367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1059367</v>
      </c>
      <c r="O16" s="44">
        <f t="shared" si="2"/>
        <v>104.15563858027726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3497673</v>
      </c>
      <c r="H17" s="43">
        <v>0</v>
      </c>
      <c r="I17" s="43">
        <v>2911320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6408993</v>
      </c>
      <c r="O17" s="44">
        <f t="shared" si="2"/>
        <v>630.12417658047389</v>
      </c>
      <c r="P17" s="9"/>
    </row>
    <row r="18" spans="1:119">
      <c r="A18" s="12"/>
      <c r="B18" s="42">
        <v>538</v>
      </c>
      <c r="C18" s="19" t="s">
        <v>57</v>
      </c>
      <c r="D18" s="43">
        <v>0</v>
      </c>
      <c r="E18" s="43">
        <v>0</v>
      </c>
      <c r="F18" s="43">
        <v>0</v>
      </c>
      <c r="G18" s="43">
        <v>979808</v>
      </c>
      <c r="H18" s="43">
        <v>0</v>
      </c>
      <c r="I18" s="43">
        <v>535220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1515028</v>
      </c>
      <c r="O18" s="44">
        <f t="shared" si="2"/>
        <v>148.95565824402715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860093</v>
      </c>
      <c r="E19" s="29">
        <f t="shared" si="5"/>
        <v>0</v>
      </c>
      <c r="F19" s="29">
        <f t="shared" si="5"/>
        <v>0</v>
      </c>
      <c r="G19" s="29">
        <f t="shared" si="5"/>
        <v>1979741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2839834</v>
      </c>
      <c r="O19" s="41">
        <f t="shared" si="2"/>
        <v>279.20892734244421</v>
      </c>
      <c r="P19" s="10"/>
    </row>
    <row r="20" spans="1:119">
      <c r="A20" s="12"/>
      <c r="B20" s="42">
        <v>541</v>
      </c>
      <c r="C20" s="19" t="s">
        <v>58</v>
      </c>
      <c r="D20" s="43">
        <v>860093</v>
      </c>
      <c r="E20" s="43">
        <v>0</v>
      </c>
      <c r="F20" s="43">
        <v>0</v>
      </c>
      <c r="G20" s="43">
        <v>1979741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2839834</v>
      </c>
      <c r="O20" s="44">
        <f t="shared" si="2"/>
        <v>279.20892734244421</v>
      </c>
      <c r="P20" s="9"/>
    </row>
    <row r="21" spans="1:119" ht="15.75">
      <c r="A21" s="26" t="s">
        <v>65</v>
      </c>
      <c r="B21" s="27"/>
      <c r="C21" s="28"/>
      <c r="D21" s="29">
        <f t="shared" ref="D21:M21" si="6">SUM(D22:D23)</f>
        <v>157326</v>
      </c>
      <c r="E21" s="29">
        <f t="shared" si="6"/>
        <v>286325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443651</v>
      </c>
      <c r="O21" s="41">
        <f t="shared" si="2"/>
        <v>43.619211483629925</v>
      </c>
      <c r="P21" s="10"/>
    </row>
    <row r="22" spans="1:119">
      <c r="A22" s="90"/>
      <c r="B22" s="91">
        <v>552</v>
      </c>
      <c r="C22" s="92" t="s">
        <v>72</v>
      </c>
      <c r="D22" s="43">
        <v>157326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157326</v>
      </c>
      <c r="O22" s="44">
        <f t="shared" si="2"/>
        <v>15.468095565824402</v>
      </c>
      <c r="P22" s="9"/>
    </row>
    <row r="23" spans="1:119">
      <c r="A23" s="90"/>
      <c r="B23" s="91">
        <v>559</v>
      </c>
      <c r="C23" s="92" t="s">
        <v>66</v>
      </c>
      <c r="D23" s="43">
        <v>0</v>
      </c>
      <c r="E23" s="43">
        <v>286325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286325</v>
      </c>
      <c r="O23" s="44">
        <f t="shared" si="2"/>
        <v>28.151115917805527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SUM(D25:D26)</f>
        <v>1083583</v>
      </c>
      <c r="E24" s="29">
        <f t="shared" si="7"/>
        <v>62381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1145964</v>
      </c>
      <c r="O24" s="41">
        <f t="shared" si="2"/>
        <v>112.66974732081408</v>
      </c>
      <c r="P24" s="9"/>
    </row>
    <row r="25" spans="1:119">
      <c r="A25" s="12"/>
      <c r="B25" s="42">
        <v>571</v>
      </c>
      <c r="C25" s="19" t="s">
        <v>34</v>
      </c>
      <c r="D25" s="43">
        <v>0</v>
      </c>
      <c r="E25" s="43">
        <v>62381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62381</v>
      </c>
      <c r="O25" s="44">
        <f t="shared" si="2"/>
        <v>6.1332219054173631</v>
      </c>
      <c r="P25" s="9"/>
    </row>
    <row r="26" spans="1:119">
      <c r="A26" s="12"/>
      <c r="B26" s="42">
        <v>572</v>
      </c>
      <c r="C26" s="19" t="s">
        <v>59</v>
      </c>
      <c r="D26" s="43">
        <v>1083583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1083583</v>
      </c>
      <c r="O26" s="44">
        <f t="shared" si="2"/>
        <v>106.53652541539671</v>
      </c>
      <c r="P26" s="9"/>
    </row>
    <row r="27" spans="1:119" ht="15.75">
      <c r="A27" s="26" t="s">
        <v>60</v>
      </c>
      <c r="B27" s="27"/>
      <c r="C27" s="28"/>
      <c r="D27" s="29">
        <f t="shared" ref="D27:M27" si="8">SUM(D28:D28)</f>
        <v>1658059</v>
      </c>
      <c r="E27" s="29">
        <f t="shared" si="8"/>
        <v>501387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5292737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7452183</v>
      </c>
      <c r="O27" s="41">
        <f t="shared" si="2"/>
        <v>732.68931275194177</v>
      </c>
      <c r="P27" s="9"/>
    </row>
    <row r="28" spans="1:119" ht="15.75" thickBot="1">
      <c r="A28" s="12"/>
      <c r="B28" s="42">
        <v>581</v>
      </c>
      <c r="C28" s="19" t="s">
        <v>61</v>
      </c>
      <c r="D28" s="43">
        <v>1658059</v>
      </c>
      <c r="E28" s="43">
        <v>501387</v>
      </c>
      <c r="F28" s="43">
        <v>0</v>
      </c>
      <c r="G28" s="43">
        <v>0</v>
      </c>
      <c r="H28" s="43">
        <v>0</v>
      </c>
      <c r="I28" s="43">
        <v>5292737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7452183</v>
      </c>
      <c r="O28" s="44">
        <f t="shared" si="2"/>
        <v>732.68931275194177</v>
      </c>
      <c r="P28" s="9"/>
    </row>
    <row r="29" spans="1:119" ht="16.5" thickBot="1">
      <c r="A29" s="13" t="s">
        <v>10</v>
      </c>
      <c r="B29" s="21"/>
      <c r="C29" s="20"/>
      <c r="D29" s="14">
        <f>SUM(D5,D11,D15,D19,D21,D24,D27)</f>
        <v>11807503</v>
      </c>
      <c r="E29" s="14">
        <f t="shared" ref="E29:M29" si="9">SUM(E5,E11,E15,E19,E21,E24,E27)</f>
        <v>853577</v>
      </c>
      <c r="F29" s="14">
        <f t="shared" si="9"/>
        <v>0</v>
      </c>
      <c r="G29" s="14">
        <f t="shared" si="9"/>
        <v>7605693</v>
      </c>
      <c r="H29" s="14">
        <f t="shared" si="9"/>
        <v>0</v>
      </c>
      <c r="I29" s="14">
        <f t="shared" si="9"/>
        <v>8739277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29006050</v>
      </c>
      <c r="O29" s="35">
        <f t="shared" si="2"/>
        <v>2851.8385606135089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73</v>
      </c>
      <c r="M31" s="93"/>
      <c r="N31" s="93"/>
      <c r="O31" s="39">
        <v>10171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1799952</v>
      </c>
      <c r="E5" s="24">
        <f t="shared" si="0"/>
        <v>0</v>
      </c>
      <c r="F5" s="24">
        <f t="shared" si="0"/>
        <v>0</v>
      </c>
      <c r="G5" s="24">
        <f t="shared" si="0"/>
        <v>132832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1932784</v>
      </c>
      <c r="O5" s="30">
        <f t="shared" ref="O5:O29" si="2">(N5/O$31)</f>
        <v>191.66838556128519</v>
      </c>
      <c r="P5" s="6"/>
    </row>
    <row r="6" spans="1:133">
      <c r="A6" s="12"/>
      <c r="B6" s="42">
        <v>511</v>
      </c>
      <c r="C6" s="19" t="s">
        <v>19</v>
      </c>
      <c r="D6" s="43">
        <v>22267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22267</v>
      </c>
      <c r="O6" s="44">
        <f t="shared" si="2"/>
        <v>2.2081515271717573</v>
      </c>
      <c r="P6" s="9"/>
    </row>
    <row r="7" spans="1:133">
      <c r="A7" s="12"/>
      <c r="B7" s="42">
        <v>513</v>
      </c>
      <c r="C7" s="19" t="s">
        <v>20</v>
      </c>
      <c r="D7" s="43">
        <v>370452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370452</v>
      </c>
      <c r="O7" s="44">
        <f t="shared" si="2"/>
        <v>36.736612455374853</v>
      </c>
      <c r="P7" s="9"/>
    </row>
    <row r="8" spans="1:133">
      <c r="A8" s="12"/>
      <c r="B8" s="42">
        <v>514</v>
      </c>
      <c r="C8" s="19" t="s">
        <v>21</v>
      </c>
      <c r="D8" s="43">
        <v>116887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116887</v>
      </c>
      <c r="O8" s="44">
        <f t="shared" si="2"/>
        <v>11.591332804442681</v>
      </c>
      <c r="P8" s="9"/>
    </row>
    <row r="9" spans="1:133">
      <c r="A9" s="12"/>
      <c r="B9" s="42">
        <v>515</v>
      </c>
      <c r="C9" s="19" t="s">
        <v>22</v>
      </c>
      <c r="D9" s="43">
        <v>314252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314252</v>
      </c>
      <c r="O9" s="44">
        <f t="shared" si="2"/>
        <v>31.16342721142404</v>
      </c>
      <c r="P9" s="9"/>
    </row>
    <row r="10" spans="1:133">
      <c r="A10" s="12"/>
      <c r="B10" s="42">
        <v>519</v>
      </c>
      <c r="C10" s="19" t="s">
        <v>55</v>
      </c>
      <c r="D10" s="43">
        <v>976094</v>
      </c>
      <c r="E10" s="43">
        <v>0</v>
      </c>
      <c r="F10" s="43">
        <v>0</v>
      </c>
      <c r="G10" s="43">
        <v>132832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1108926</v>
      </c>
      <c r="O10" s="44">
        <f t="shared" si="2"/>
        <v>109.96886156287188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4622943</v>
      </c>
      <c r="E11" s="29">
        <f t="shared" si="3"/>
        <v>3498</v>
      </c>
      <c r="F11" s="29">
        <f t="shared" si="3"/>
        <v>0</v>
      </c>
      <c r="G11" s="29">
        <f t="shared" si="3"/>
        <v>30054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4656495</v>
      </c>
      <c r="O11" s="41">
        <f t="shared" si="2"/>
        <v>461.77062673542247</v>
      </c>
      <c r="P11" s="10"/>
    </row>
    <row r="12" spans="1:133">
      <c r="A12" s="12"/>
      <c r="B12" s="42">
        <v>521</v>
      </c>
      <c r="C12" s="19" t="s">
        <v>24</v>
      </c>
      <c r="D12" s="43">
        <v>2490473</v>
      </c>
      <c r="E12" s="43">
        <v>3498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2493971</v>
      </c>
      <c r="O12" s="44">
        <f t="shared" si="2"/>
        <v>247.31961523205078</v>
      </c>
      <c r="P12" s="9"/>
    </row>
    <row r="13" spans="1:133">
      <c r="A13" s="12"/>
      <c r="B13" s="42">
        <v>522</v>
      </c>
      <c r="C13" s="19" t="s">
        <v>25</v>
      </c>
      <c r="D13" s="43">
        <v>1827815</v>
      </c>
      <c r="E13" s="43">
        <v>0</v>
      </c>
      <c r="F13" s="43">
        <v>0</v>
      </c>
      <c r="G13" s="43">
        <v>30054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1857869</v>
      </c>
      <c r="O13" s="44">
        <f t="shared" si="2"/>
        <v>184.23928996429987</v>
      </c>
      <c r="P13" s="9"/>
    </row>
    <row r="14" spans="1:133">
      <c r="A14" s="12"/>
      <c r="B14" s="42">
        <v>524</v>
      </c>
      <c r="C14" s="19" t="s">
        <v>26</v>
      </c>
      <c r="D14" s="43">
        <v>304655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304655</v>
      </c>
      <c r="O14" s="44">
        <f t="shared" si="2"/>
        <v>30.211721539071796</v>
      </c>
      <c r="P14" s="9"/>
    </row>
    <row r="15" spans="1:133" ht="15.75">
      <c r="A15" s="26" t="s">
        <v>27</v>
      </c>
      <c r="B15" s="27"/>
      <c r="C15" s="28"/>
      <c r="D15" s="29">
        <f t="shared" ref="D15:M15" si="4">SUM(D16:D19)</f>
        <v>1039747</v>
      </c>
      <c r="E15" s="29">
        <f t="shared" si="4"/>
        <v>0</v>
      </c>
      <c r="F15" s="29">
        <f t="shared" si="4"/>
        <v>0</v>
      </c>
      <c r="G15" s="29">
        <f t="shared" si="4"/>
        <v>3134739</v>
      </c>
      <c r="H15" s="29">
        <f t="shared" si="4"/>
        <v>0</v>
      </c>
      <c r="I15" s="29">
        <f t="shared" si="4"/>
        <v>3397353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7571839</v>
      </c>
      <c r="O15" s="41">
        <f t="shared" si="2"/>
        <v>750.87653708845698</v>
      </c>
      <c r="P15" s="10"/>
    </row>
    <row r="16" spans="1:133">
      <c r="A16" s="12"/>
      <c r="B16" s="42">
        <v>534</v>
      </c>
      <c r="C16" s="19" t="s">
        <v>56</v>
      </c>
      <c r="D16" s="43">
        <v>1039747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1039747</v>
      </c>
      <c r="O16" s="44">
        <f t="shared" si="2"/>
        <v>103.10858786195953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2837744</v>
      </c>
      <c r="H17" s="43">
        <v>0</v>
      </c>
      <c r="I17" s="43">
        <v>2871288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5709032</v>
      </c>
      <c r="O17" s="44">
        <f t="shared" si="2"/>
        <v>566.14756049186826</v>
      </c>
      <c r="P17" s="9"/>
    </row>
    <row r="18" spans="1:119">
      <c r="A18" s="12"/>
      <c r="B18" s="42">
        <v>536</v>
      </c>
      <c r="C18" s="19" t="s">
        <v>64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523694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523694</v>
      </c>
      <c r="O18" s="44">
        <f t="shared" si="2"/>
        <v>51.933161443871477</v>
      </c>
      <c r="P18" s="9"/>
    </row>
    <row r="19" spans="1:119">
      <c r="A19" s="12"/>
      <c r="B19" s="42">
        <v>538</v>
      </c>
      <c r="C19" s="19" t="s">
        <v>57</v>
      </c>
      <c r="D19" s="43">
        <v>0</v>
      </c>
      <c r="E19" s="43">
        <v>0</v>
      </c>
      <c r="F19" s="43">
        <v>0</v>
      </c>
      <c r="G19" s="43">
        <v>296995</v>
      </c>
      <c r="H19" s="43">
        <v>0</v>
      </c>
      <c r="I19" s="43">
        <v>2371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299366</v>
      </c>
      <c r="O19" s="44">
        <f t="shared" si="2"/>
        <v>29.687227290757637</v>
      </c>
      <c r="P19" s="9"/>
    </row>
    <row r="20" spans="1:119" ht="15.75">
      <c r="A20" s="26" t="s">
        <v>31</v>
      </c>
      <c r="B20" s="27"/>
      <c r="C20" s="28"/>
      <c r="D20" s="29">
        <f t="shared" ref="D20:M20" si="5">SUM(D21:D21)</f>
        <v>813424</v>
      </c>
      <c r="E20" s="29">
        <f t="shared" si="5"/>
        <v>0</v>
      </c>
      <c r="F20" s="29">
        <f t="shared" si="5"/>
        <v>0</v>
      </c>
      <c r="G20" s="29">
        <f t="shared" si="5"/>
        <v>13886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827310</v>
      </c>
      <c r="O20" s="41">
        <f t="shared" si="2"/>
        <v>82.041848472828249</v>
      </c>
      <c r="P20" s="10"/>
    </row>
    <row r="21" spans="1:119">
      <c r="A21" s="12"/>
      <c r="B21" s="42">
        <v>541</v>
      </c>
      <c r="C21" s="19" t="s">
        <v>58</v>
      </c>
      <c r="D21" s="43">
        <v>813424</v>
      </c>
      <c r="E21" s="43">
        <v>0</v>
      </c>
      <c r="F21" s="43">
        <v>0</v>
      </c>
      <c r="G21" s="43">
        <v>13886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827310</v>
      </c>
      <c r="O21" s="44">
        <f t="shared" si="2"/>
        <v>82.041848472828249</v>
      </c>
      <c r="P21" s="9"/>
    </row>
    <row r="22" spans="1:119" ht="15.75">
      <c r="A22" s="26" t="s">
        <v>65</v>
      </c>
      <c r="B22" s="27"/>
      <c r="C22" s="28"/>
      <c r="D22" s="29">
        <f t="shared" ref="D22:M22" si="6">SUM(D23:D23)</f>
        <v>0</v>
      </c>
      <c r="E22" s="29">
        <f t="shared" si="6"/>
        <v>39642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39642</v>
      </c>
      <c r="O22" s="41">
        <f t="shared" si="2"/>
        <v>3.9311781039270133</v>
      </c>
      <c r="P22" s="10"/>
    </row>
    <row r="23" spans="1:119">
      <c r="A23" s="90"/>
      <c r="B23" s="91">
        <v>559</v>
      </c>
      <c r="C23" s="92" t="s">
        <v>66</v>
      </c>
      <c r="D23" s="43">
        <v>0</v>
      </c>
      <c r="E23" s="43">
        <v>39642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39642</v>
      </c>
      <c r="O23" s="44">
        <f t="shared" si="2"/>
        <v>3.9311781039270133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SUM(D25:D26)</f>
        <v>613461</v>
      </c>
      <c r="E24" s="29">
        <f t="shared" si="7"/>
        <v>57416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670877</v>
      </c>
      <c r="O24" s="41">
        <f t="shared" si="2"/>
        <v>66.528857596191983</v>
      </c>
      <c r="P24" s="9"/>
    </row>
    <row r="25" spans="1:119">
      <c r="A25" s="12"/>
      <c r="B25" s="42">
        <v>571</v>
      </c>
      <c r="C25" s="19" t="s">
        <v>34</v>
      </c>
      <c r="D25" s="43">
        <v>0</v>
      </c>
      <c r="E25" s="43">
        <v>57416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57416</v>
      </c>
      <c r="O25" s="44">
        <f t="shared" si="2"/>
        <v>5.6937723125743753</v>
      </c>
      <c r="P25" s="9"/>
    </row>
    <row r="26" spans="1:119">
      <c r="A26" s="12"/>
      <c r="B26" s="42">
        <v>572</v>
      </c>
      <c r="C26" s="19" t="s">
        <v>59</v>
      </c>
      <c r="D26" s="43">
        <v>613461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613461</v>
      </c>
      <c r="O26" s="44">
        <f t="shared" si="2"/>
        <v>60.835085283617609</v>
      </c>
      <c r="P26" s="9"/>
    </row>
    <row r="27" spans="1:119" ht="15.75">
      <c r="A27" s="26" t="s">
        <v>60</v>
      </c>
      <c r="B27" s="27"/>
      <c r="C27" s="28"/>
      <c r="D27" s="29">
        <f t="shared" ref="D27:M27" si="8">SUM(D28:D28)</f>
        <v>1000000</v>
      </c>
      <c r="E27" s="29">
        <f t="shared" si="8"/>
        <v>3625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4039139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5042764</v>
      </c>
      <c r="O27" s="41">
        <f t="shared" si="2"/>
        <v>500.07576358587863</v>
      </c>
      <c r="P27" s="9"/>
    </row>
    <row r="28" spans="1:119" ht="15.75" thickBot="1">
      <c r="A28" s="12"/>
      <c r="B28" s="42">
        <v>581</v>
      </c>
      <c r="C28" s="19" t="s">
        <v>61</v>
      </c>
      <c r="D28" s="43">
        <v>1000000</v>
      </c>
      <c r="E28" s="43">
        <v>3625</v>
      </c>
      <c r="F28" s="43">
        <v>0</v>
      </c>
      <c r="G28" s="43">
        <v>0</v>
      </c>
      <c r="H28" s="43">
        <v>0</v>
      </c>
      <c r="I28" s="43">
        <v>4039139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5042764</v>
      </c>
      <c r="O28" s="44">
        <f t="shared" si="2"/>
        <v>500.07576358587863</v>
      </c>
      <c r="P28" s="9"/>
    </row>
    <row r="29" spans="1:119" ht="16.5" thickBot="1">
      <c r="A29" s="13" t="s">
        <v>10</v>
      </c>
      <c r="B29" s="21"/>
      <c r="C29" s="20"/>
      <c r="D29" s="14">
        <f>SUM(D5,D11,D15,D20,D22,D24,D27)</f>
        <v>9889527</v>
      </c>
      <c r="E29" s="14">
        <f t="shared" ref="E29:M29" si="9">SUM(E5,E11,E15,E20,E22,E24,E27)</f>
        <v>104181</v>
      </c>
      <c r="F29" s="14">
        <f t="shared" si="9"/>
        <v>0</v>
      </c>
      <c r="G29" s="14">
        <f t="shared" si="9"/>
        <v>3311511</v>
      </c>
      <c r="H29" s="14">
        <f t="shared" si="9"/>
        <v>0</v>
      </c>
      <c r="I29" s="14">
        <f t="shared" si="9"/>
        <v>7436492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20741711</v>
      </c>
      <c r="O29" s="35">
        <f t="shared" si="2"/>
        <v>2056.8931971439906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67</v>
      </c>
      <c r="M31" s="93"/>
      <c r="N31" s="93"/>
      <c r="O31" s="39">
        <v>10084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2024-05-15T18:48:42Z</cp:lastPrinted>
  <dcterms:created xsi:type="dcterms:W3CDTF">2000-08-31T21:26:31Z</dcterms:created>
  <dcterms:modified xsi:type="dcterms:W3CDTF">2024-05-15T18:48:58Z</dcterms:modified>
</cp:coreProperties>
</file>