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'2007'!$A$1:$O$32</definedName>
    <definedName name="_xlnm.Print_Area" localSheetId="15">'2008'!$A$1:$O$31</definedName>
    <definedName name="_xlnm.Print_Area" localSheetId="14">'2009'!$A$1:$O$31</definedName>
    <definedName name="_xlnm.Print_Area" localSheetId="13">'2010'!$A$1:$O$32</definedName>
    <definedName name="_xlnm.Print_Area" localSheetId="12">'2011'!$A$1:$O$33</definedName>
    <definedName name="_xlnm.Print_Area" localSheetId="11">'2012'!$A$1:$O$33</definedName>
    <definedName name="_xlnm.Print_Area" localSheetId="10">'2013'!$A$1:$O$31</definedName>
    <definedName name="_xlnm.Print_Area" localSheetId="9">'2014'!$A$1:$O$32</definedName>
    <definedName name="_xlnm.Print_Area" localSheetId="8">'2015'!$A$1:$O$31</definedName>
    <definedName name="_xlnm.Print_Area" localSheetId="7">'2016'!$A$1:$O$31</definedName>
    <definedName name="_xlnm.Print_Area" localSheetId="6">'2017'!$A$1:$O$30</definedName>
    <definedName name="_xlnm.Print_Area" localSheetId="5">'2018'!$A$1:$O$30</definedName>
    <definedName name="_xlnm.Print_Area" localSheetId="4">'2019'!$A$1:$O$32</definedName>
    <definedName name="_xlnm.Print_Area" localSheetId="3">'2020'!$A$1:$O$33</definedName>
    <definedName name="_xlnm.Print_Area" localSheetId="2">'2021'!$A$1:$P$31</definedName>
    <definedName name="_xlnm.Print_Area" localSheetId="1">'2022'!$A$1:$P$32</definedName>
    <definedName name="_xlnm.Print_Area" localSheetId="0">'2023'!$A$1:$P$33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 l="1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24" i="49"/>
  <c r="P24" i="49" s="1"/>
  <c r="O21" i="49"/>
  <c r="P21" i="49" s="1"/>
  <c r="O17" i="49"/>
  <c r="P17" i="49" s="1"/>
  <c r="O13" i="49"/>
  <c r="P13" i="49" s="1"/>
  <c r="O5" i="49"/>
  <c r="P5" i="49" s="1"/>
  <c r="E28" i="48"/>
  <c r="F28" i="48"/>
  <c r="G28" i="48"/>
  <c r="H28" i="48"/>
  <c r="I28" i="48"/>
  <c r="J28" i="48"/>
  <c r="K28" i="48"/>
  <c r="L28" i="48"/>
  <c r="M28" i="48"/>
  <c r="N28" i="48"/>
  <c r="D28" i="48"/>
  <c r="O29" i="49" l="1"/>
  <c r="P29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8" l="1"/>
  <c r="P26" i="48" s="1"/>
  <c r="O24" i="48"/>
  <c r="P24" i="48" s="1"/>
  <c r="O21" i="48"/>
  <c r="P21" i="48" s="1"/>
  <c r="O13" i="48"/>
  <c r="P13" i="48" s="1"/>
  <c r="O5" i="48"/>
  <c r="P5" i="48" s="1"/>
  <c r="O17" i="48"/>
  <c r="P17" i="48" s="1"/>
  <c r="O26" i="47"/>
  <c r="P26" i="47" s="1"/>
  <c r="N25" i="47"/>
  <c r="M25" i="47"/>
  <c r="L25" i="47"/>
  <c r="K25" i="47"/>
  <c r="J25" i="47"/>
  <c r="J27" i="47" s="1"/>
  <c r="I25" i="47"/>
  <c r="H25" i="47"/>
  <c r="G25" i="47"/>
  <c r="F25" i="47"/>
  <c r="E25" i="47"/>
  <c r="D25" i="47"/>
  <c r="O25" i="47" s="1"/>
  <c r="P25" i="47" s="1"/>
  <c r="O24" i="47"/>
  <c r="P24" i="47"/>
  <c r="N23" i="47"/>
  <c r="M23" i="47"/>
  <c r="L23" i="47"/>
  <c r="K23" i="47"/>
  <c r="J23" i="47"/>
  <c r="I23" i="47"/>
  <c r="H23" i="47"/>
  <c r="G23" i="47"/>
  <c r="F23" i="47"/>
  <c r="E23" i="47"/>
  <c r="O23" i="47" s="1"/>
  <c r="P23" i="47" s="1"/>
  <c r="D23" i="47"/>
  <c r="O22" i="47"/>
  <c r="P22" i="47" s="1"/>
  <c r="O21" i="47"/>
  <c r="P21" i="47"/>
  <c r="N20" i="47"/>
  <c r="M20" i="47"/>
  <c r="L20" i="47"/>
  <c r="K20" i="47"/>
  <c r="J20" i="47"/>
  <c r="I20" i="47"/>
  <c r="H20" i="47"/>
  <c r="O20" i="47" s="1"/>
  <c r="P20" i="47" s="1"/>
  <c r="G20" i="47"/>
  <c r="F20" i="47"/>
  <c r="E20" i="47"/>
  <c r="D20" i="47"/>
  <c r="O19" i="47"/>
  <c r="P19" i="47"/>
  <c r="O18" i="47"/>
  <c r="P18" i="47" s="1"/>
  <c r="O17" i="47"/>
  <c r="P17" i="47"/>
  <c r="N16" i="47"/>
  <c r="N27" i="47" s="1"/>
  <c r="M16" i="47"/>
  <c r="M27" i="47" s="1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 s="1"/>
  <c r="N12" i="47"/>
  <c r="M12" i="47"/>
  <c r="L12" i="47"/>
  <c r="L27" i="47" s="1"/>
  <c r="K12" i="47"/>
  <c r="J12" i="47"/>
  <c r="I12" i="47"/>
  <c r="H12" i="47"/>
  <c r="G12" i="47"/>
  <c r="F12" i="47"/>
  <c r="F27" i="47" s="1"/>
  <c r="E12" i="47"/>
  <c r="D12" i="47"/>
  <c r="D27" i="47" s="1"/>
  <c r="O11" i="47"/>
  <c r="P11" i="47" s="1"/>
  <c r="O10" i="47"/>
  <c r="P10" i="47"/>
  <c r="O9" i="47"/>
  <c r="P9" i="47" s="1"/>
  <c r="O8" i="47"/>
  <c r="P8" i="47"/>
  <c r="O7" i="47"/>
  <c r="P7" i="47"/>
  <c r="O6" i="47"/>
  <c r="P6" i="47"/>
  <c r="N5" i="47"/>
  <c r="M5" i="47"/>
  <c r="L5" i="47"/>
  <c r="K5" i="47"/>
  <c r="K27" i="47" s="1"/>
  <c r="J5" i="47"/>
  <c r="I5" i="47"/>
  <c r="I27" i="47" s="1"/>
  <c r="H5" i="47"/>
  <c r="H27" i="47" s="1"/>
  <c r="G5" i="47"/>
  <c r="G27" i="47" s="1"/>
  <c r="F5" i="47"/>
  <c r="E5" i="47"/>
  <c r="E27" i="47" s="1"/>
  <c r="D5" i="47"/>
  <c r="N28" i="46"/>
  <c r="O28" i="46" s="1"/>
  <c r="N27" i="46"/>
  <c r="O27" i="46" s="1"/>
  <c r="N26" i="46"/>
  <c r="O26" i="46"/>
  <c r="M25" i="46"/>
  <c r="L25" i="46"/>
  <c r="K25" i="46"/>
  <c r="J25" i="46"/>
  <c r="I25" i="46"/>
  <c r="H25" i="46"/>
  <c r="G25" i="46"/>
  <c r="N25" i="46" s="1"/>
  <c r="O25" i="46" s="1"/>
  <c r="F25" i="46"/>
  <c r="E25" i="46"/>
  <c r="D25" i="46"/>
  <c r="N24" i="46"/>
  <c r="O24" i="46"/>
  <c r="M23" i="46"/>
  <c r="L23" i="46"/>
  <c r="K23" i="46"/>
  <c r="J23" i="46"/>
  <c r="I23" i="46"/>
  <c r="H23" i="46"/>
  <c r="G23" i="46"/>
  <c r="N23" i="46" s="1"/>
  <c r="O23" i="46" s="1"/>
  <c r="F23" i="46"/>
  <c r="E23" i="46"/>
  <c r="D23" i="46"/>
  <c r="N22" i="46"/>
  <c r="O22" i="46"/>
  <c r="N21" i="46"/>
  <c r="O21" i="46" s="1"/>
  <c r="M20" i="46"/>
  <c r="L20" i="46"/>
  <c r="L29" i="46" s="1"/>
  <c r="K20" i="46"/>
  <c r="J20" i="46"/>
  <c r="I20" i="46"/>
  <c r="N20" i="46" s="1"/>
  <c r="O20" i="46" s="1"/>
  <c r="H20" i="46"/>
  <c r="G20" i="46"/>
  <c r="F20" i="46"/>
  <c r="E20" i="46"/>
  <c r="D20" i="46"/>
  <c r="N19" i="46"/>
  <c r="O19" i="46" s="1"/>
  <c r="N18" i="46"/>
  <c r="O18" i="46"/>
  <c r="N17" i="46"/>
  <c r="O17" i="46"/>
  <c r="M16" i="46"/>
  <c r="N16" i="46" s="1"/>
  <c r="O16" i="46" s="1"/>
  <c r="L16" i="46"/>
  <c r="K16" i="46"/>
  <c r="J16" i="46"/>
  <c r="I16" i="46"/>
  <c r="H16" i="46"/>
  <c r="G16" i="46"/>
  <c r="F16" i="46"/>
  <c r="E16" i="46"/>
  <c r="D16" i="46"/>
  <c r="N15" i="46"/>
  <c r="O15" i="46"/>
  <c r="N14" i="46"/>
  <c r="O14" i="46" s="1"/>
  <c r="N13" i="46"/>
  <c r="O13" i="46" s="1"/>
  <c r="M12" i="46"/>
  <c r="L12" i="46"/>
  <c r="K12" i="46"/>
  <c r="K29" i="46" s="1"/>
  <c r="J12" i="46"/>
  <c r="J29" i="46" s="1"/>
  <c r="I12" i="46"/>
  <c r="H12" i="46"/>
  <c r="G12" i="46"/>
  <c r="F12" i="46"/>
  <c r="E12" i="46"/>
  <c r="E29" i="46" s="1"/>
  <c r="D12" i="46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M29" i="46" s="1"/>
  <c r="L5" i="46"/>
  <c r="K5" i="46"/>
  <c r="J5" i="46"/>
  <c r="I5" i="46"/>
  <c r="I29" i="46" s="1"/>
  <c r="H5" i="46"/>
  <c r="H29" i="46" s="1"/>
  <c r="G5" i="46"/>
  <c r="G29" i="46" s="1"/>
  <c r="F5" i="46"/>
  <c r="F29" i="46" s="1"/>
  <c r="E5" i="46"/>
  <c r="D5" i="46"/>
  <c r="D29" i="46" s="1"/>
  <c r="E28" i="45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N16" i="45" s="1"/>
  <c r="O16" i="45" s="1"/>
  <c r="H16" i="45"/>
  <c r="G16" i="45"/>
  <c r="F16" i="45"/>
  <c r="E16" i="45"/>
  <c r="D16" i="45"/>
  <c r="N15" i="45"/>
  <c r="O15" i="45" s="1"/>
  <c r="N14" i="45"/>
  <c r="O14" i="45"/>
  <c r="N13" i="45"/>
  <c r="O13" i="45"/>
  <c r="M12" i="45"/>
  <c r="N12" i="45" s="1"/>
  <c r="O12" i="45" s="1"/>
  <c r="L12" i="45"/>
  <c r="K12" i="45"/>
  <c r="J12" i="45"/>
  <c r="I12" i="45"/>
  <c r="H12" i="45"/>
  <c r="G12" i="45"/>
  <c r="G28" i="45" s="1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M28" i="45" s="1"/>
  <c r="L5" i="45"/>
  <c r="L28" i="45" s="1"/>
  <c r="K5" i="45"/>
  <c r="K28" i="45" s="1"/>
  <c r="J5" i="45"/>
  <c r="J28" i="45" s="1"/>
  <c r="I5" i="45"/>
  <c r="I28" i="45" s="1"/>
  <c r="H5" i="45"/>
  <c r="H28" i="45" s="1"/>
  <c r="G5" i="45"/>
  <c r="F5" i="45"/>
  <c r="F28" i="45" s="1"/>
  <c r="E5" i="45"/>
  <c r="D5" i="45"/>
  <c r="D28" i="45" s="1"/>
  <c r="I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N22" i="44" s="1"/>
  <c r="O22" i="44" s="1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N19" i="44" s="1"/>
  <c r="O19" i="44" s="1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K26" i="44" s="1"/>
  <c r="J12" i="44"/>
  <c r="I12" i="44"/>
  <c r="H12" i="44"/>
  <c r="G12" i="44"/>
  <c r="F12" i="44"/>
  <c r="E12" i="44"/>
  <c r="N12" i="44" s="1"/>
  <c r="O12" i="44" s="1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M26" i="44" s="1"/>
  <c r="L5" i="44"/>
  <c r="L26" i="44" s="1"/>
  <c r="K5" i="44"/>
  <c r="J5" i="44"/>
  <c r="J26" i="44" s="1"/>
  <c r="I5" i="44"/>
  <c r="H5" i="44"/>
  <c r="H26" i="44" s="1"/>
  <c r="G5" i="44"/>
  <c r="G26" i="44" s="1"/>
  <c r="F5" i="44"/>
  <c r="F26" i="44" s="1"/>
  <c r="E5" i="44"/>
  <c r="E26" i="44" s="1"/>
  <c r="D5" i="44"/>
  <c r="D26" i="44" s="1"/>
  <c r="E26" i="43"/>
  <c r="N25" i="43"/>
  <c r="O25" i="43"/>
  <c r="M24" i="43"/>
  <c r="N24" i="43" s="1"/>
  <c r="O24" i="43" s="1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K26" i="43" s="1"/>
  <c r="J22" i="43"/>
  <c r="I22" i="43"/>
  <c r="H22" i="43"/>
  <c r="G22" i="43"/>
  <c r="F22" i="43"/>
  <c r="E22" i="43"/>
  <c r="D22" i="43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N15" i="43" s="1"/>
  <c r="O15" i="43" s="1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N12" i="43" s="1"/>
  <c r="O12" i="43" s="1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26" i="43" s="1"/>
  <c r="L5" i="43"/>
  <c r="L26" i="43" s="1"/>
  <c r="K5" i="43"/>
  <c r="J5" i="43"/>
  <c r="J26" i="43" s="1"/>
  <c r="I5" i="43"/>
  <c r="I26" i="43" s="1"/>
  <c r="H5" i="43"/>
  <c r="H26" i="43" s="1"/>
  <c r="G5" i="43"/>
  <c r="G26" i="43" s="1"/>
  <c r="F5" i="43"/>
  <c r="F26" i="43" s="1"/>
  <c r="E5" i="43"/>
  <c r="D5" i="43"/>
  <c r="D26" i="43" s="1"/>
  <c r="N26" i="42"/>
  <c r="O26" i="42" s="1"/>
  <c r="M25" i="42"/>
  <c r="L25" i="42"/>
  <c r="K25" i="42"/>
  <c r="J25" i="42"/>
  <c r="I25" i="42"/>
  <c r="H25" i="42"/>
  <c r="G25" i="42"/>
  <c r="F25" i="42"/>
  <c r="E25" i="42"/>
  <c r="N25" i="42" s="1"/>
  <c r="O25" i="42" s="1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M20" i="42"/>
  <c r="L20" i="42"/>
  <c r="K20" i="42"/>
  <c r="J20" i="42"/>
  <c r="I20" i="42"/>
  <c r="H20" i="42"/>
  <c r="G20" i="42"/>
  <c r="N20" i="42" s="1"/>
  <c r="O20" i="42" s="1"/>
  <c r="F20" i="42"/>
  <c r="E20" i="42"/>
  <c r="D20" i="42"/>
  <c r="N19" i="42"/>
  <c r="O19" i="42" s="1"/>
  <c r="N18" i="42"/>
  <c r="O18" i="42" s="1"/>
  <c r="N17" i="42"/>
  <c r="O17" i="42" s="1"/>
  <c r="M16" i="42"/>
  <c r="L16" i="42"/>
  <c r="K16" i="42"/>
  <c r="N16" i="42" s="1"/>
  <c r="O16" i="42" s="1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27" i="42" s="1"/>
  <c r="L5" i="42"/>
  <c r="L27" i="42" s="1"/>
  <c r="K5" i="42"/>
  <c r="K27" i="42" s="1"/>
  <c r="J5" i="42"/>
  <c r="J27" i="42" s="1"/>
  <c r="I5" i="42"/>
  <c r="I27" i="42" s="1"/>
  <c r="H5" i="42"/>
  <c r="H27" i="42" s="1"/>
  <c r="G5" i="42"/>
  <c r="G27" i="42" s="1"/>
  <c r="F5" i="42"/>
  <c r="F27" i="42" s="1"/>
  <c r="E5" i="42"/>
  <c r="E27" i="42" s="1"/>
  <c r="D5" i="42"/>
  <c r="D27" i="42" s="1"/>
  <c r="G28" i="41"/>
  <c r="N27" i="41"/>
  <c r="O27" i="41" s="1"/>
  <c r="N26" i="41"/>
  <c r="O26" i="41" s="1"/>
  <c r="M25" i="41"/>
  <c r="N25" i="41" s="1"/>
  <c r="O25" i="41" s="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N23" i="41" s="1"/>
  <c r="O23" i="41" s="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M16" i="41"/>
  <c r="M28" i="41" s="1"/>
  <c r="L16" i="41"/>
  <c r="K16" i="41"/>
  <c r="J16" i="41"/>
  <c r="I16" i="41"/>
  <c r="H16" i="41"/>
  <c r="G16" i="41"/>
  <c r="N16" i="41" s="1"/>
  <c r="O16" i="41" s="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28" i="41" s="1"/>
  <c r="K5" i="41"/>
  <c r="K28" i="41" s="1"/>
  <c r="J5" i="41"/>
  <c r="J28" i="41" s="1"/>
  <c r="I5" i="41"/>
  <c r="I28" i="41" s="1"/>
  <c r="H5" i="41"/>
  <c r="H28" i="41" s="1"/>
  <c r="G5" i="41"/>
  <c r="F5" i="41"/>
  <c r="F28" i="41" s="1"/>
  <c r="E5" i="41"/>
  <c r="E28" i="41" s="1"/>
  <c r="D5" i="41"/>
  <c r="D28" i="41" s="1"/>
  <c r="K27" i="40"/>
  <c r="N26" i="40"/>
  <c r="O26" i="40" s="1"/>
  <c r="M25" i="40"/>
  <c r="L25" i="40"/>
  <c r="K25" i="40"/>
  <c r="J25" i="40"/>
  <c r="I25" i="40"/>
  <c r="H25" i="40"/>
  <c r="G25" i="40"/>
  <c r="N25" i="40" s="1"/>
  <c r="O25" i="40" s="1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N23" i="40" s="1"/>
  <c r="O23" i="40" s="1"/>
  <c r="F23" i="40"/>
  <c r="E23" i="40"/>
  <c r="E27" i="40" s="1"/>
  <c r="D23" i="40"/>
  <c r="N22" i="40"/>
  <c r="O22" i="40" s="1"/>
  <c r="N21" i="40"/>
  <c r="O21" i="40" s="1"/>
  <c r="M20" i="40"/>
  <c r="L20" i="40"/>
  <c r="K20" i="40"/>
  <c r="J20" i="40"/>
  <c r="I20" i="40"/>
  <c r="N20" i="40" s="1"/>
  <c r="O20" i="40" s="1"/>
  <c r="H20" i="40"/>
  <c r="G20" i="40"/>
  <c r="F20" i="40"/>
  <c r="E20" i="40"/>
  <c r="D20" i="40"/>
  <c r="N19" i="40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/>
  <c r="N6" i="40"/>
  <c r="O6" i="40" s="1"/>
  <c r="M5" i="40"/>
  <c r="M27" i="40" s="1"/>
  <c r="L5" i="40"/>
  <c r="L27" i="40" s="1"/>
  <c r="K5" i="40"/>
  <c r="J5" i="40"/>
  <c r="J27" i="40" s="1"/>
  <c r="I5" i="40"/>
  <c r="I27" i="40" s="1"/>
  <c r="H5" i="40"/>
  <c r="H27" i="40" s="1"/>
  <c r="G5" i="40"/>
  <c r="G27" i="40" s="1"/>
  <c r="F5" i="40"/>
  <c r="F27" i="40" s="1"/>
  <c r="E5" i="40"/>
  <c r="D5" i="40"/>
  <c r="D27" i="40" s="1"/>
  <c r="N27" i="39"/>
  <c r="O27" i="39" s="1"/>
  <c r="M26" i="39"/>
  <c r="L26" i="39"/>
  <c r="K26" i="39"/>
  <c r="J26" i="39"/>
  <c r="I26" i="39"/>
  <c r="I28" i="39" s="1"/>
  <c r="H26" i="39"/>
  <c r="G26" i="39"/>
  <c r="F26" i="39"/>
  <c r="E26" i="39"/>
  <c r="D26" i="39"/>
  <c r="N26" i="39"/>
  <c r="O26" i="39" s="1"/>
  <c r="N25" i="39"/>
  <c r="O25" i="39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N21" i="39" s="1"/>
  <c r="O21" i="39" s="1"/>
  <c r="D21" i="39"/>
  <c r="N20" i="39"/>
  <c r="O20" i="39" s="1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N14" i="39" s="1"/>
  <c r="O14" i="39" s="1"/>
  <c r="D14" i="39"/>
  <c r="N13" i="39"/>
  <c r="O13" i="39"/>
  <c r="N12" i="39"/>
  <c r="O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/>
  <c r="M5" i="39"/>
  <c r="M28" i="39" s="1"/>
  <c r="L5" i="39"/>
  <c r="L28" i="39" s="1"/>
  <c r="K5" i="39"/>
  <c r="K28" i="39"/>
  <c r="J5" i="39"/>
  <c r="J28" i="39"/>
  <c r="I5" i="39"/>
  <c r="H5" i="39"/>
  <c r="H28" i="39"/>
  <c r="G5" i="39"/>
  <c r="G28" i="39" s="1"/>
  <c r="F5" i="39"/>
  <c r="F28" i="39" s="1"/>
  <c r="E5" i="39"/>
  <c r="E28" i="39"/>
  <c r="D5" i="39"/>
  <c r="N5" i="39"/>
  <c r="O5" i="39" s="1"/>
  <c r="N26" i="38"/>
  <c r="O26" i="38" s="1"/>
  <c r="M25" i="38"/>
  <c r="L25" i="38"/>
  <c r="K25" i="38"/>
  <c r="J25" i="38"/>
  <c r="I25" i="38"/>
  <c r="H25" i="38"/>
  <c r="G25" i="38"/>
  <c r="F25" i="38"/>
  <c r="E25" i="38"/>
  <c r="N25" i="38" s="1"/>
  <c r="O25" i="38" s="1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F27" i="38" s="1"/>
  <c r="E16" i="38"/>
  <c r="D16" i="38"/>
  <c r="N16" i="38" s="1"/>
  <c r="O16" i="38" s="1"/>
  <c r="N15" i="38"/>
  <c r="O15" i="38"/>
  <c r="N14" i="38"/>
  <c r="O14" i="38" s="1"/>
  <c r="M13" i="38"/>
  <c r="L13" i="38"/>
  <c r="K13" i="38"/>
  <c r="J13" i="38"/>
  <c r="J27" i="38" s="1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M27" i="38"/>
  <c r="L5" i="38"/>
  <c r="L27" i="38"/>
  <c r="K5" i="38"/>
  <c r="K27" i="38" s="1"/>
  <c r="J5" i="38"/>
  <c r="I5" i="38"/>
  <c r="I27" i="38" s="1"/>
  <c r="H5" i="38"/>
  <c r="G5" i="38"/>
  <c r="G27" i="38"/>
  <c r="F5" i="38"/>
  <c r="E5" i="38"/>
  <c r="E27" i="38" s="1"/>
  <c r="D5" i="38"/>
  <c r="N5" i="38" s="1"/>
  <c r="O5" i="38" s="1"/>
  <c r="D27" i="38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M23" i="37"/>
  <c r="L23" i="37"/>
  <c r="L27" i="37" s="1"/>
  <c r="K23" i="37"/>
  <c r="J23" i="37"/>
  <c r="J27" i="37" s="1"/>
  <c r="I23" i="37"/>
  <c r="H23" i="37"/>
  <c r="G23" i="37"/>
  <c r="F23" i="37"/>
  <c r="N23" i="37" s="1"/>
  <c r="O23" i="37" s="1"/>
  <c r="E23" i="37"/>
  <c r="D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E27" i="37" s="1"/>
  <c r="D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27" i="37" s="1"/>
  <c r="L5" i="37"/>
  <c r="K5" i="37"/>
  <c r="K27" i="37" s="1"/>
  <c r="J5" i="37"/>
  <c r="I5" i="37"/>
  <c r="I27" i="37" s="1"/>
  <c r="H5" i="37"/>
  <c r="H27" i="37" s="1"/>
  <c r="G5" i="37"/>
  <c r="G27" i="37" s="1"/>
  <c r="F5" i="37"/>
  <c r="E5" i="37"/>
  <c r="D5" i="37"/>
  <c r="D27" i="37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5" i="36" s="1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/>
  <c r="M20" i="36"/>
  <c r="L20" i="36"/>
  <c r="K20" i="36"/>
  <c r="J20" i="36"/>
  <c r="I20" i="36"/>
  <c r="H20" i="36"/>
  <c r="H29" i="36" s="1"/>
  <c r="G20" i="36"/>
  <c r="F20" i="36"/>
  <c r="E20" i="36"/>
  <c r="D20" i="36"/>
  <c r="N20" i="36" s="1"/>
  <c r="O20" i="36" s="1"/>
  <c r="N19" i="36"/>
  <c r="O19" i="36" s="1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D29" i="36" s="1"/>
  <c r="N15" i="36"/>
  <c r="O15" i="36"/>
  <c r="N14" i="36"/>
  <c r="O14" i="36" s="1"/>
  <c r="M13" i="36"/>
  <c r="L13" i="36"/>
  <c r="K13" i="36"/>
  <c r="J13" i="36"/>
  <c r="I13" i="36"/>
  <c r="H13" i="36"/>
  <c r="G13" i="36"/>
  <c r="N13" i="36" s="1"/>
  <c r="O13" i="36" s="1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29" i="36"/>
  <c r="L5" i="36"/>
  <c r="L29" i="36" s="1"/>
  <c r="K5" i="36"/>
  <c r="K29" i="36" s="1"/>
  <c r="J5" i="36"/>
  <c r="J29" i="36" s="1"/>
  <c r="I5" i="36"/>
  <c r="I29" i="36" s="1"/>
  <c r="H5" i="36"/>
  <c r="G5" i="36"/>
  <c r="G29" i="36" s="1"/>
  <c r="F5" i="36"/>
  <c r="F29" i="36" s="1"/>
  <c r="E5" i="36"/>
  <c r="E29" i="36"/>
  <c r="D5" i="36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N16" i="35" s="1"/>
  <c r="O16" i="35" s="1"/>
  <c r="D16" i="35"/>
  <c r="N15" i="35"/>
  <c r="O15" i="35" s="1"/>
  <c r="N14" i="35"/>
  <c r="O14" i="35" s="1"/>
  <c r="M13" i="35"/>
  <c r="L13" i="35"/>
  <c r="L29" i="35" s="1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M29" i="35" s="1"/>
  <c r="L5" i="35"/>
  <c r="K5" i="35"/>
  <c r="K29" i="35" s="1"/>
  <c r="J5" i="35"/>
  <c r="J29" i="35" s="1"/>
  <c r="I5" i="35"/>
  <c r="I29" i="35" s="1"/>
  <c r="H5" i="35"/>
  <c r="H29" i="35"/>
  <c r="G5" i="35"/>
  <c r="G29" i="35"/>
  <c r="F5" i="35"/>
  <c r="F29" i="35" s="1"/>
  <c r="E5" i="35"/>
  <c r="D5" i="35"/>
  <c r="D29" i="35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M24" i="34"/>
  <c r="M28" i="34" s="1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K28" i="34" s="1"/>
  <c r="J5" i="34"/>
  <c r="J28" i="34" s="1"/>
  <c r="I5" i="34"/>
  <c r="I28" i="34" s="1"/>
  <c r="H5" i="34"/>
  <c r="H28" i="34" s="1"/>
  <c r="G5" i="34"/>
  <c r="G28" i="34" s="1"/>
  <c r="F5" i="34"/>
  <c r="F28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N25" i="33" s="1"/>
  <c r="O25" i="33" s="1"/>
  <c r="E23" i="33"/>
  <c r="F23" i="33"/>
  <c r="G23" i="33"/>
  <c r="H23" i="33"/>
  <c r="I23" i="33"/>
  <c r="J23" i="33"/>
  <c r="K23" i="33"/>
  <c r="L23" i="33"/>
  <c r="N23" i="33" s="1"/>
  <c r="O23" i="33" s="1"/>
  <c r="M23" i="33"/>
  <c r="E20" i="33"/>
  <c r="F20" i="33"/>
  <c r="G20" i="33"/>
  <c r="H20" i="33"/>
  <c r="I20" i="33"/>
  <c r="J20" i="33"/>
  <c r="K20" i="33"/>
  <c r="L20" i="33"/>
  <c r="M20" i="33"/>
  <c r="E16" i="33"/>
  <c r="F16" i="33"/>
  <c r="F27" i="33" s="1"/>
  <c r="G16" i="33"/>
  <c r="G27" i="33"/>
  <c r="H16" i="33"/>
  <c r="I16" i="33"/>
  <c r="J16" i="33"/>
  <c r="K16" i="33"/>
  <c r="L16" i="33"/>
  <c r="M16" i="33"/>
  <c r="E13" i="33"/>
  <c r="F13" i="33"/>
  <c r="G13" i="33"/>
  <c r="H13" i="33"/>
  <c r="N13" i="33" s="1"/>
  <c r="O13" i="33" s="1"/>
  <c r="I13" i="33"/>
  <c r="J13" i="33"/>
  <c r="K13" i="33"/>
  <c r="L13" i="33"/>
  <c r="M13" i="33"/>
  <c r="E5" i="33"/>
  <c r="E27" i="33" s="1"/>
  <c r="F5" i="33"/>
  <c r="G5" i="33"/>
  <c r="H5" i="33"/>
  <c r="I5" i="33"/>
  <c r="I27" i="33"/>
  <c r="J5" i="33"/>
  <c r="J27" i="33" s="1"/>
  <c r="K5" i="33"/>
  <c r="K27" i="33" s="1"/>
  <c r="L5" i="33"/>
  <c r="L27" i="33" s="1"/>
  <c r="M5" i="33"/>
  <c r="M27" i="33"/>
  <c r="D23" i="33"/>
  <c r="D20" i="33"/>
  <c r="D16" i="33"/>
  <c r="N16" i="33" s="1"/>
  <c r="O16" i="33" s="1"/>
  <c r="D13" i="33"/>
  <c r="D5" i="33"/>
  <c r="D27" i="33" s="1"/>
  <c r="N26" i="33"/>
  <c r="O26" i="33" s="1"/>
  <c r="N24" i="33"/>
  <c r="O24" i="33"/>
  <c r="N22" i="33"/>
  <c r="N21" i="33"/>
  <c r="O21" i="33" s="1"/>
  <c r="O22" i="33"/>
  <c r="N15" i="33"/>
  <c r="O15" i="33" s="1"/>
  <c r="N7" i="33"/>
  <c r="O7" i="33" s="1"/>
  <c r="N8" i="33"/>
  <c r="O8" i="33" s="1"/>
  <c r="N9" i="33"/>
  <c r="O9" i="33"/>
  <c r="N10" i="33"/>
  <c r="O10" i="33"/>
  <c r="N11" i="33"/>
  <c r="O11" i="33"/>
  <c r="N12" i="33"/>
  <c r="O12" i="33" s="1"/>
  <c r="N6" i="33"/>
  <c r="O6" i="33" s="1"/>
  <c r="N17" i="33"/>
  <c r="O17" i="33" s="1"/>
  <c r="N18" i="33"/>
  <c r="O18" i="33"/>
  <c r="N19" i="33"/>
  <c r="O19" i="33"/>
  <c r="N14" i="33"/>
  <c r="O14" i="33"/>
  <c r="E28" i="34"/>
  <c r="D28" i="34"/>
  <c r="F27" i="37"/>
  <c r="N16" i="40"/>
  <c r="O16" i="40" s="1"/>
  <c r="N13" i="40"/>
  <c r="O13" i="40" s="1"/>
  <c r="N5" i="40"/>
  <c r="O5" i="40" s="1"/>
  <c r="N5" i="33"/>
  <c r="O5" i="33" s="1"/>
  <c r="N14" i="34"/>
  <c r="O14" i="34"/>
  <c r="N20" i="33"/>
  <c r="O20" i="33"/>
  <c r="L28" i="34"/>
  <c r="E29" i="35"/>
  <c r="H27" i="38"/>
  <c r="N5" i="35"/>
  <c r="O5" i="35" s="1"/>
  <c r="N20" i="41"/>
  <c r="O20" i="41" s="1"/>
  <c r="N23" i="42"/>
  <c r="O23" i="42" s="1"/>
  <c r="N22" i="43"/>
  <c r="O22" i="43" s="1"/>
  <c r="N19" i="43"/>
  <c r="O19" i="43" s="1"/>
  <c r="N24" i="44"/>
  <c r="O24" i="44" s="1"/>
  <c r="N15" i="44"/>
  <c r="O15" i="44" s="1"/>
  <c r="N5" i="44"/>
  <c r="O5" i="44"/>
  <c r="N23" i="45"/>
  <c r="O23" i="45" s="1"/>
  <c r="N25" i="45"/>
  <c r="O25" i="45" s="1"/>
  <c r="N5" i="45"/>
  <c r="O5" i="45" s="1"/>
  <c r="N12" i="46"/>
  <c r="O12" i="46" s="1"/>
  <c r="N5" i="46"/>
  <c r="O5" i="46" s="1"/>
  <c r="O16" i="47"/>
  <c r="P16" i="47" s="1"/>
  <c r="O28" i="48" l="1"/>
  <c r="P28" i="48" s="1"/>
  <c r="N29" i="36"/>
  <c r="O29" i="36" s="1"/>
  <c r="N26" i="43"/>
  <c r="O26" i="43" s="1"/>
  <c r="O27" i="47"/>
  <c r="P27" i="47" s="1"/>
  <c r="N27" i="37"/>
  <c r="O27" i="37" s="1"/>
  <c r="N29" i="46"/>
  <c r="O29" i="46" s="1"/>
  <c r="N28" i="41"/>
  <c r="O28" i="41" s="1"/>
  <c r="N28" i="45"/>
  <c r="O28" i="45" s="1"/>
  <c r="N29" i="35"/>
  <c r="O29" i="35" s="1"/>
  <c r="N27" i="40"/>
  <c r="O27" i="40" s="1"/>
  <c r="N27" i="42"/>
  <c r="O27" i="42" s="1"/>
  <c r="N26" i="44"/>
  <c r="O26" i="44" s="1"/>
  <c r="N28" i="34"/>
  <c r="O28" i="34" s="1"/>
  <c r="N27" i="38"/>
  <c r="O27" i="38" s="1"/>
  <c r="D28" i="39"/>
  <c r="N28" i="39" s="1"/>
  <c r="O28" i="39" s="1"/>
  <c r="N16" i="36"/>
  <c r="O16" i="36" s="1"/>
  <c r="N20" i="37"/>
  <c r="O20" i="37" s="1"/>
  <c r="N5" i="37"/>
  <c r="O5" i="37" s="1"/>
  <c r="N5" i="43"/>
  <c r="O5" i="43" s="1"/>
  <c r="H27" i="33"/>
  <c r="N27" i="33" s="1"/>
  <c r="O27" i="33" s="1"/>
  <c r="N5" i="42"/>
  <c r="O5" i="42" s="1"/>
  <c r="N24" i="34"/>
  <c r="O24" i="34" s="1"/>
  <c r="O5" i="47"/>
  <c r="P5" i="47" s="1"/>
  <c r="N5" i="41"/>
  <c r="O5" i="41" s="1"/>
  <c r="N5" i="34"/>
  <c r="O5" i="34" s="1"/>
  <c r="O12" i="47"/>
  <c r="P12" i="47" s="1"/>
  <c r="N5" i="36"/>
  <c r="O5" i="36" s="1"/>
</calcChain>
</file>

<file path=xl/sharedStrings.xml><?xml version="1.0" encoding="utf-8"?>
<sst xmlns="http://schemas.openxmlformats.org/spreadsheetml/2006/main" count="745" uniqueCount="94">
  <si>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</si>
  <si>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</si>
  <si>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</si>
  <si>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</si>
  <si>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</si>
  <si>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</si>
  <si>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</si>
  <si>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</si>
  <si>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</si>
  <si>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</si>
  <si>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</si>
  <si>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</si>
  <si>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</si>
  <si>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</si>
  <si>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</si>
  <si>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</si>
  <si>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</si>
  <si>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</si>
  <si>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</si>
  <si>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</si>
  <si>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</si>
  <si>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</si>
  <si>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</si>
  <si>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</si>
  <si>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</si>
  <si>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</si>
  <si>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</si>
  <si>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</si>
  <si>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</si>
  <si>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</si>
  <si>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</si>
  <si>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</si>
  <si>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</si>
  <si>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</si>
  <si>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</si>
  <si>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Other Transportation Systems /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</si>
  <si>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</si>
  <si>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</si>
  <si>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</si>
  <si>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</si>
  <si>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</si>
  <si>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Callaway Expenditures Reported by Account Code and Fund Type</t>
  </si>
  <si>
    <t>Local Fiscal Year Ended September 30, 2010</t>
  </si>
  <si>
    <t>Pension Benefits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</si>
  <si>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</si>
  <si>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</si>
  <si>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</si>
  <si>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Economic Environment</t>
  </si>
  <si>
    <t>Housing and Urban Development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</si>
  <si>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</si>
  <si>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</si>
  <si>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</si>
  <si>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</si>
  <si>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</si>
  <si>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</si>
  <si>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</si>
  <si>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</si>
  <si>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</si>
  <si>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</si>
  <si>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</si>
  <si>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Other Transportation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</si>
  <si>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</si>
  <si>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</si>
  <si>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</si>
  <si>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</si>
  <si>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</si>
  <si>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</si>
  <si>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</si>
  <si>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</si>
  <si>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</si>
  <si>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</si>
  <si>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</si>
  <si>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</si>
  <si>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</si>
  <si>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</si>
  <si>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</si>
  <si>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</si>
  <si>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Emergency and Disaster Relief Services</t>
  </si>
  <si>
    <t>Non-Operating Interest Expense</t>
  </si>
  <si>
    <t>2019 Municipal Population:</t>
  </si>
  <si>
    <t>Local Fiscal Year Ended September 30, 2020</t>
  </si>
  <si>
    <t>Other Non-Operating Disbursements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</si>
  <si>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</si>
  <si>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</si>
  <si>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</si>
  <si>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</si>
  <si>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</si>
  <si>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</si>
  <si>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</si>
  <si>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</si>
  <si>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Non-Court Information Systems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</si>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</sst>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1721305</v>
      </c>
      <c r="E5" s="24">
        <f>SUM(E6:E12)</f>
        <v>34897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1756202</v>
      </c>
      <c r="P5" s="30">
        <f>(O5/P$31)</f>
        <v>133.04560606060605</v>
      </c>
      <c r="Q5" s="6"/>
    </row>
    <row r="6" spans="1:134">
      <c r="A6" s="12"/>
      <c r="B6" s="42">
        <v>511</v>
      </c>
      <c r="C6" s="19" t="s">
        <v>19</v>
      </c>
      <c r="D6" s="43">
        <v>33631</v>
      </c>
      <c r="E6" s="43">
        <v>34897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68528</v>
      </c>
      <c r="P6" s="44">
        <f>(O6/P$31)</f>
        <v>5.1915151515151514</v>
      </c>
      <c r="Q6" s="9"/>
    </row>
    <row r="7" spans="1:134">
      <c r="A7" s="12"/>
      <c r="B7" s="42">
        <v>512</v>
      </c>
      <c r="C7" s="19" t="s">
        <v>20</v>
      </c>
      <c r="D7" s="43">
        <v>144602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144602</v>
      </c>
      <c r="P7" s="44">
        <f>(O7/P$31)</f>
        <v>10.95469696969697</v>
      </c>
      <c r="Q7" s="9"/>
    </row>
    <row r="8" spans="1:134">
      <c r="A8" s="12"/>
      <c r="B8" s="42">
        <v>513</v>
      </c>
      <c r="C8" s="19" t="s">
        <v>21</v>
      </c>
      <c r="D8" s="43">
        <v>240583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240583</v>
      </c>
      <c r="P8" s="44">
        <f>(O8/P$31)</f>
        <v>18.225984848484849</v>
      </c>
      <c r="Q8" s="9"/>
    </row>
    <row r="9" spans="1:134">
      <c r="A9" s="12"/>
      <c r="B9" s="42">
        <v>514</v>
      </c>
      <c r="C9" s="19" t="s">
        <v>22</v>
      </c>
      <c r="D9" s="43">
        <v>31751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31751</v>
      </c>
      <c r="P9" s="44">
        <f>(O9/P$31)</f>
        <v>2.4053787878787878</v>
      </c>
      <c r="Q9" s="9"/>
    </row>
    <row r="10" spans="1:134">
      <c r="A10" s="12"/>
      <c r="B10" s="42">
        <v>515</v>
      </c>
      <c r="C10" s="19" t="s">
        <v>23</v>
      </c>
      <c r="D10" s="43">
        <v>352081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352081</v>
      </c>
      <c r="P10" s="44">
        <f>(O10/P$31)</f>
        <v>26.672803030303029</v>
      </c>
      <c r="Q10" s="9"/>
    </row>
    <row r="11" spans="1:134">
      <c r="A11" s="12"/>
      <c r="B11" s="42">
        <v>516</v>
      </c>
      <c r="C11" s="19" t="s">
        <v>90</v>
      </c>
      <c r="D11" s="43">
        <v>54205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54205</v>
      </c>
      <c r="P11" s="44">
        <f>(O11/P$31)</f>
        <v>4.1064393939393939</v>
      </c>
      <c r="Q11" s="9"/>
    </row>
    <row r="12" spans="1:134">
      <c r="A12" s="12"/>
      <c r="B12" s="42">
        <v>519</v>
      </c>
      <c r="C12" s="19" t="s">
        <v>25</v>
      </c>
      <c r="D12" s="43">
        <v>864452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864452</v>
      </c>
      <c r="P12" s="44">
        <f>(O12/P$31)</f>
        <v>65.488787878787875</v>
      </c>
      <c r="Q12" s="9"/>
    </row>
    <row r="13" spans="1:134" ht="15.75">
      <c r="A13" s="26" t="s">
        <v>26</v>
      </c>
      <c r="B13" s="27"/>
      <c r="C13" s="28"/>
      <c r="D13" s="29">
        <f>SUM(D14:D16)</f>
        <v>4351512</v>
      </c>
      <c r="E13" s="29">
        <f>SUM(E14:E16)</f>
        <v>0</v>
      </c>
      <c r="F13" s="29">
        <f>SUM(F14:F16)</f>
        <v>0</v>
      </c>
      <c r="G13" s="29">
        <f>SUM(G14:G16)</f>
        <v>0</v>
      </c>
      <c r="H13" s="29">
        <f>SUM(H14:H16)</f>
        <v>0</v>
      </c>
      <c r="I13" s="29">
        <f>SUM(I14:I16)</f>
        <v>0</v>
      </c>
      <c r="J13" s="29">
        <f>SUM(J14:J16)</f>
        <v>0</v>
      </c>
      <c r="K13" s="29">
        <f>SUM(K14:K16)</f>
        <v>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4351512</v>
      </c>
      <c r="P13" s="41">
        <f>(O13/P$31)</f>
        <v>329.66</v>
      </c>
      <c r="Q13" s="10"/>
    </row>
    <row r="14" spans="1:134">
      <c r="A14" s="12"/>
      <c r="B14" s="42">
        <v>521</v>
      </c>
      <c r="C14" s="19" t="s">
        <v>27</v>
      </c>
      <c r="D14" s="43">
        <v>2166851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2166851</v>
      </c>
      <c r="P14" s="44">
        <f>(O14/P$31)</f>
        <v>164.15537878787879</v>
      </c>
      <c r="Q14" s="9"/>
    </row>
    <row r="15" spans="1:134">
      <c r="A15" s="12"/>
      <c r="B15" s="42">
        <v>522</v>
      </c>
      <c r="C15" s="19" t="s">
        <v>28</v>
      </c>
      <c r="D15" s="43">
        <v>1918322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1">SUM(D15:N15)</f>
        <v>1918322</v>
      </c>
      <c r="P15" s="44">
        <f>(O15/P$31)</f>
        <v>145.32742424242423</v>
      </c>
      <c r="Q15" s="9"/>
    </row>
    <row r="16" spans="1:134">
      <c r="A16" s="12"/>
      <c r="B16" s="42">
        <v>525</v>
      </c>
      <c r="C16" s="19" t="s">
        <v>77</v>
      </c>
      <c r="D16" s="43">
        <v>266339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266339</v>
      </c>
      <c r="P16" s="44">
        <f>(O16/P$31)</f>
        <v>20.177196969696968</v>
      </c>
      <c r="Q16" s="9"/>
    </row>
    <row r="17" spans="1:120" ht="15.75">
      <c r="A17" s="26" t="s">
        <v>29</v>
      </c>
      <c r="B17" s="27"/>
      <c r="C17" s="28"/>
      <c r="D17" s="29">
        <f>SUM(D18:D20)</f>
        <v>0</v>
      </c>
      <c r="E17" s="29">
        <f>SUM(E18:E20)</f>
        <v>0</v>
      </c>
      <c r="F17" s="29">
        <f>SUM(F18:F20)</f>
        <v>0</v>
      </c>
      <c r="G17" s="29">
        <f>SUM(G18:G20)</f>
        <v>0</v>
      </c>
      <c r="H17" s="29">
        <f>SUM(H18:H20)</f>
        <v>0</v>
      </c>
      <c r="I17" s="29">
        <f>SUM(I18:I20)</f>
        <v>7944383</v>
      </c>
      <c r="J17" s="29">
        <f>SUM(J18:J20)</f>
        <v>0</v>
      </c>
      <c r="K17" s="29">
        <f>SUM(K18:K20)</f>
        <v>0</v>
      </c>
      <c r="L17" s="29">
        <f>SUM(L18:L20)</f>
        <v>0</v>
      </c>
      <c r="M17" s="29">
        <f>SUM(M18:M20)</f>
        <v>0</v>
      </c>
      <c r="N17" s="29">
        <f>SUM(N18:N20)</f>
        <v>0</v>
      </c>
      <c r="O17" s="40">
        <f>SUM(D17:N17)</f>
        <v>7944383</v>
      </c>
      <c r="P17" s="41">
        <f>(O17/P$31)</f>
        <v>601.84719696969694</v>
      </c>
      <c r="Q17" s="10"/>
    </row>
    <row r="18" spans="1:120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3304993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5" si="2">SUM(D18:N18)</f>
        <v>3304993</v>
      </c>
      <c r="P18" s="44">
        <f>(O18/P$31)</f>
        <v>250.37825757575757</v>
      </c>
      <c r="Q18" s="9"/>
    </row>
    <row r="19" spans="1:120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605574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605574</v>
      </c>
      <c r="P19" s="44">
        <f>(O19/P$31)</f>
        <v>45.87681818181818</v>
      </c>
      <c r="Q19" s="9"/>
    </row>
    <row r="20" spans="1:120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4033816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4033816</v>
      </c>
      <c r="P20" s="44">
        <f>(O20/P$31)</f>
        <v>305.59212121212119</v>
      </c>
      <c r="Q20" s="9"/>
    </row>
    <row r="21" spans="1:120" ht="15.75">
      <c r="A21" s="26" t="s">
        <v>33</v>
      </c>
      <c r="B21" s="27"/>
      <c r="C21" s="28"/>
      <c r="D21" s="29">
        <f>SUM(D22:D23)</f>
        <v>1363420</v>
      </c>
      <c r="E21" s="29">
        <f>SUM(E22:E23)</f>
        <v>0</v>
      </c>
      <c r="F21" s="29">
        <f>SUM(F22:F23)</f>
        <v>0</v>
      </c>
      <c r="G21" s="29">
        <f>SUM(G22:G23)</f>
        <v>5784775</v>
      </c>
      <c r="H21" s="29">
        <f>SUM(H22:H23)</f>
        <v>0</v>
      </c>
      <c r="I21" s="29">
        <f>SUM(I22:I23)</f>
        <v>0</v>
      </c>
      <c r="J21" s="29">
        <f>SUM(J22:J23)</f>
        <v>0</v>
      </c>
      <c r="K21" s="29">
        <f>SUM(K22:K23)</f>
        <v>0</v>
      </c>
      <c r="L21" s="29">
        <f>SUM(L22:L23)</f>
        <v>0</v>
      </c>
      <c r="M21" s="29">
        <f>SUM(M22:M23)</f>
        <v>0</v>
      </c>
      <c r="N21" s="29">
        <f>SUM(N22:N23)</f>
        <v>0</v>
      </c>
      <c r="O21" s="29">
        <f t="shared" si="2"/>
        <v>7148195</v>
      </c>
      <c r="P21" s="41">
        <f>(O21/P$31)</f>
        <v>541.52992424242427</v>
      </c>
      <c r="Q21" s="10"/>
    </row>
    <row r="22" spans="1:120">
      <c r="A22" s="12"/>
      <c r="B22" s="42">
        <v>541</v>
      </c>
      <c r="C22" s="19" t="s">
        <v>34</v>
      </c>
      <c r="D22" s="43">
        <v>1202063</v>
      </c>
      <c r="E22" s="43">
        <v>0</v>
      </c>
      <c r="F22" s="43">
        <v>0</v>
      </c>
      <c r="G22" s="43">
        <v>5784775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6986838</v>
      </c>
      <c r="P22" s="44">
        <f>(O22/P$31)</f>
        <v>529.30590909090904</v>
      </c>
      <c r="Q22" s="9"/>
    </row>
    <row r="23" spans="1:120">
      <c r="A23" s="12"/>
      <c r="B23" s="42">
        <v>549</v>
      </c>
      <c r="C23" s="19" t="s">
        <v>35</v>
      </c>
      <c r="D23" s="43">
        <v>161357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161357</v>
      </c>
      <c r="P23" s="44">
        <f>(O23/P$31)</f>
        <v>12.224015151515152</v>
      </c>
      <c r="Q23" s="9"/>
    </row>
    <row r="24" spans="1:120" ht="15.75">
      <c r="A24" s="26" t="s">
        <v>36</v>
      </c>
      <c r="B24" s="27"/>
      <c r="C24" s="28"/>
      <c r="D24" s="29">
        <f>SUM(D25:D25)</f>
        <v>1586216</v>
      </c>
      <c r="E24" s="29">
        <f>SUM(E25:E25)</f>
        <v>0</v>
      </c>
      <c r="F24" s="29">
        <f>SUM(F25:F25)</f>
        <v>0</v>
      </c>
      <c r="G24" s="29">
        <f>SUM(G25:G25)</f>
        <v>3483742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5069958</v>
      </c>
      <c r="P24" s="41">
        <f>(O24/P$31)</f>
        <v>384.08772727272725</v>
      </c>
      <c r="Q24" s="9"/>
    </row>
    <row r="25" spans="1:120">
      <c r="A25" s="12"/>
      <c r="B25" s="42">
        <v>572</v>
      </c>
      <c r="C25" s="19" t="s">
        <v>37</v>
      </c>
      <c r="D25" s="43">
        <v>1586216</v>
      </c>
      <c r="E25" s="43">
        <v>0</v>
      </c>
      <c r="F25" s="43">
        <v>0</v>
      </c>
      <c r="G25" s="43">
        <v>3483742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5069958</v>
      </c>
      <c r="P25" s="44">
        <f>(O25/P$31)</f>
        <v>384.08772727272725</v>
      </c>
      <c r="Q25" s="9"/>
    </row>
    <row r="26" spans="1:120" ht="15.75">
      <c r="A26" s="26" t="s">
        <v>39</v>
      </c>
      <c r="B26" s="27"/>
      <c r="C26" s="28"/>
      <c r="D26" s="29">
        <f>SUM(D27:D28)</f>
        <v>2406303</v>
      </c>
      <c r="E26" s="29">
        <f>SUM(E27:E28)</f>
        <v>0</v>
      </c>
      <c r="F26" s="29">
        <f>SUM(F27:F28)</f>
        <v>0</v>
      </c>
      <c r="G26" s="29">
        <f>SUM(G27:G28)</f>
        <v>728432</v>
      </c>
      <c r="H26" s="29">
        <f>SUM(H27:H28)</f>
        <v>0</v>
      </c>
      <c r="I26" s="29">
        <f>SUM(I27:I28)</f>
        <v>32949</v>
      </c>
      <c r="J26" s="29">
        <f>SUM(J27:J28)</f>
        <v>0</v>
      </c>
      <c r="K26" s="29">
        <f>SUM(K27:K28)</f>
        <v>0</v>
      </c>
      <c r="L26" s="29">
        <f>SUM(L27:L28)</f>
        <v>0</v>
      </c>
      <c r="M26" s="29">
        <f>SUM(M27:M28)</f>
        <v>0</v>
      </c>
      <c r="N26" s="29">
        <f>SUM(N27:N28)</f>
        <v>0</v>
      </c>
      <c r="O26" s="29">
        <f>SUM(D26:N26)</f>
        <v>3167684</v>
      </c>
      <c r="P26" s="41">
        <f>(O26/P$31)</f>
        <v>239.9760606060606</v>
      </c>
      <c r="Q26" s="9"/>
    </row>
    <row r="27" spans="1:120">
      <c r="A27" s="12"/>
      <c r="B27" s="42">
        <v>581</v>
      </c>
      <c r="C27" s="19" t="s">
        <v>87</v>
      </c>
      <c r="D27" s="43">
        <v>2406303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2406303</v>
      </c>
      <c r="P27" s="44">
        <f>(O27/P$31)</f>
        <v>182.29568181818181</v>
      </c>
      <c r="Q27" s="9"/>
    </row>
    <row r="28" spans="1:120" ht="15.75" thickBot="1">
      <c r="A28" s="12"/>
      <c r="B28" s="42">
        <v>590</v>
      </c>
      <c r="C28" s="19" t="s">
        <v>68</v>
      </c>
      <c r="D28" s="43">
        <v>0</v>
      </c>
      <c r="E28" s="43">
        <v>0</v>
      </c>
      <c r="F28" s="43">
        <v>0</v>
      </c>
      <c r="G28" s="43">
        <v>728432</v>
      </c>
      <c r="H28" s="43">
        <v>0</v>
      </c>
      <c r="I28" s="43">
        <v>32949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" si="3">SUM(D28:N28)</f>
        <v>761381</v>
      </c>
      <c r="P28" s="44">
        <f>(O28/P$31)</f>
        <v>57.680378787878787</v>
      </c>
      <c r="Q28" s="9"/>
    </row>
    <row r="29" spans="1:120" ht="16.5" thickBot="1">
      <c r="A29" s="13" t="s">
        <v>10</v>
      </c>
      <c r="B29" s="21"/>
      <c r="C29" s="20"/>
      <c r="D29" s="14">
        <f>SUM(D5,D13,D17,D21,D24,D26)</f>
        <v>11428756</v>
      </c>
      <c r="E29" s="14">
        <f t="shared" ref="E29:N29" si="4">SUM(E5,E13,E17,E21,E24,E26)</f>
        <v>34897</v>
      </c>
      <c r="F29" s="14">
        <f t="shared" si="4"/>
        <v>0</v>
      </c>
      <c r="G29" s="14">
        <f t="shared" si="4"/>
        <v>9996949</v>
      </c>
      <c r="H29" s="14">
        <f t="shared" si="4"/>
        <v>0</v>
      </c>
      <c r="I29" s="14">
        <f t="shared" si="4"/>
        <v>7977332</v>
      </c>
      <c r="J29" s="14">
        <f t="shared" si="4"/>
        <v>0</v>
      </c>
      <c r="K29" s="14">
        <f t="shared" si="4"/>
        <v>0</v>
      </c>
      <c r="L29" s="14">
        <f t="shared" si="4"/>
        <v>0</v>
      </c>
      <c r="M29" s="14">
        <f t="shared" si="4"/>
        <v>0</v>
      </c>
      <c r="N29" s="14">
        <f t="shared" si="4"/>
        <v>0</v>
      </c>
      <c r="O29" s="14">
        <f>SUM(D29:N29)</f>
        <v>29437934</v>
      </c>
      <c r="P29" s="35">
        <f>(O29/P$31)</f>
        <v>2230.1465151515154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3" t="s">
        <v>93</v>
      </c>
      <c r="N31" s="93"/>
      <c r="O31" s="93"/>
      <c r="P31" s="39">
        <v>13200</v>
      </c>
    </row>
    <row r="32" spans="1:120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  <row r="33" spans="1:16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701132</v>
      </c>
      <c r="E5" s="59">
        <f t="shared" si="0"/>
        <v>19615</v>
      </c>
      <c r="F5" s="59">
        <f t="shared" si="0"/>
        <v>91184</v>
      </c>
      <c r="G5" s="59">
        <f t="shared" si="0"/>
        <v>9600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821531</v>
      </c>
      <c r="O5" s="61">
        <f t="shared" ref="O5:O28" si="1">(N5/O$30)</f>
        <v>56.342569096769772</v>
      </c>
      <c r="P5" s="62"/>
    </row>
    <row r="6" spans="1:133">
      <c r="A6" s="64"/>
      <c r="B6" s="65">
        <v>511</v>
      </c>
      <c r="C6" s="66" t="s">
        <v>19</v>
      </c>
      <c r="D6" s="67">
        <v>29634</v>
      </c>
      <c r="E6" s="67">
        <v>19615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49249</v>
      </c>
      <c r="O6" s="68">
        <f t="shared" si="1"/>
        <v>3.3776147040669366</v>
      </c>
      <c r="P6" s="69"/>
    </row>
    <row r="7" spans="1:133">
      <c r="A7" s="64"/>
      <c r="B7" s="65">
        <v>512</v>
      </c>
      <c r="C7" s="66" t="s">
        <v>20</v>
      </c>
      <c r="D7" s="67">
        <v>61005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61005</v>
      </c>
      <c r="O7" s="68">
        <f t="shared" si="1"/>
        <v>4.1838694191070571</v>
      </c>
      <c r="P7" s="69"/>
    </row>
    <row r="8" spans="1:133">
      <c r="A8" s="64"/>
      <c r="B8" s="65">
        <v>513</v>
      </c>
      <c r="C8" s="66" t="s">
        <v>21</v>
      </c>
      <c r="D8" s="67">
        <v>56129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56129</v>
      </c>
      <c r="O8" s="68">
        <f t="shared" si="1"/>
        <v>3.8494616281462175</v>
      </c>
      <c r="P8" s="69"/>
    </row>
    <row r="9" spans="1:133">
      <c r="A9" s="64"/>
      <c r="B9" s="65">
        <v>514</v>
      </c>
      <c r="C9" s="66" t="s">
        <v>22</v>
      </c>
      <c r="D9" s="67">
        <v>64027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64027</v>
      </c>
      <c r="O9" s="68">
        <f t="shared" si="1"/>
        <v>4.3911254372128115</v>
      </c>
      <c r="P9" s="69"/>
    </row>
    <row r="10" spans="1:133">
      <c r="A10" s="64"/>
      <c r="B10" s="65">
        <v>515</v>
      </c>
      <c r="C10" s="66" t="s">
        <v>23</v>
      </c>
      <c r="D10" s="67">
        <v>243561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243561</v>
      </c>
      <c r="O10" s="68">
        <f t="shared" si="1"/>
        <v>16.703998354022357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91184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91184</v>
      </c>
      <c r="O11" s="68">
        <f t="shared" si="1"/>
        <v>6.2536177216926134</v>
      </c>
      <c r="P11" s="69"/>
    </row>
    <row r="12" spans="1:133">
      <c r="A12" s="64"/>
      <c r="B12" s="65">
        <v>518</v>
      </c>
      <c r="C12" s="66" t="s">
        <v>43</v>
      </c>
      <c r="D12" s="67">
        <v>4721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4721</v>
      </c>
      <c r="O12" s="68">
        <f t="shared" si="1"/>
        <v>0.32377751868870447</v>
      </c>
      <c r="P12" s="69"/>
    </row>
    <row r="13" spans="1:133">
      <c r="A13" s="64"/>
      <c r="B13" s="65">
        <v>519</v>
      </c>
      <c r="C13" s="66" t="s">
        <v>57</v>
      </c>
      <c r="D13" s="67">
        <v>242055</v>
      </c>
      <c r="E13" s="67">
        <v>0</v>
      </c>
      <c r="F13" s="67">
        <v>0</v>
      </c>
      <c r="G13" s="67">
        <v>9600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251655</v>
      </c>
      <c r="O13" s="68">
        <f t="shared" si="1"/>
        <v>17.25910431383307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SUM(D15:D16)</f>
        <v>2197380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8" si="4">SUM(D14:M14)</f>
        <v>2197380</v>
      </c>
      <c r="O14" s="75">
        <f t="shared" si="1"/>
        <v>150.70159796996091</v>
      </c>
      <c r="P14" s="76"/>
    </row>
    <row r="15" spans="1:133">
      <c r="A15" s="64"/>
      <c r="B15" s="65">
        <v>521</v>
      </c>
      <c r="C15" s="66" t="s">
        <v>27</v>
      </c>
      <c r="D15" s="67">
        <v>1345898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1345898</v>
      </c>
      <c r="O15" s="68">
        <f t="shared" si="1"/>
        <v>92.304917358205884</v>
      </c>
      <c r="P15" s="69"/>
    </row>
    <row r="16" spans="1:133">
      <c r="A16" s="64"/>
      <c r="B16" s="65">
        <v>522</v>
      </c>
      <c r="C16" s="66" t="s">
        <v>28</v>
      </c>
      <c r="D16" s="67">
        <v>851482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851482</v>
      </c>
      <c r="O16" s="68">
        <f t="shared" si="1"/>
        <v>58.396680611755023</v>
      </c>
      <c r="P16" s="69"/>
    </row>
    <row r="17" spans="1:119" ht="15.75">
      <c r="A17" s="70" t="s">
        <v>29</v>
      </c>
      <c r="B17" s="71"/>
      <c r="C17" s="72"/>
      <c r="D17" s="73">
        <f t="shared" ref="D17:M17" si="5">SUM(D18:D20)</f>
        <v>0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7714141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7714141</v>
      </c>
      <c r="O17" s="75">
        <f t="shared" si="1"/>
        <v>529.05431726219047</v>
      </c>
      <c r="P17" s="76"/>
    </row>
    <row r="18" spans="1:119">
      <c r="A18" s="64"/>
      <c r="B18" s="65">
        <v>533</v>
      </c>
      <c r="C18" s="66" t="s">
        <v>30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2992782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2992782</v>
      </c>
      <c r="O18" s="68">
        <f t="shared" si="1"/>
        <v>205.25217749125574</v>
      </c>
      <c r="P18" s="69"/>
    </row>
    <row r="19" spans="1:119">
      <c r="A19" s="64"/>
      <c r="B19" s="65">
        <v>534</v>
      </c>
      <c r="C19" s="66" t="s">
        <v>58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547459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547459</v>
      </c>
      <c r="O19" s="68">
        <f t="shared" si="1"/>
        <v>37.546053082778961</v>
      </c>
      <c r="P19" s="69"/>
    </row>
    <row r="20" spans="1:119">
      <c r="A20" s="64"/>
      <c r="B20" s="65">
        <v>535</v>
      </c>
      <c r="C20" s="66" t="s">
        <v>32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4173900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4173900</v>
      </c>
      <c r="O20" s="68">
        <f t="shared" si="1"/>
        <v>286.25608668815585</v>
      </c>
      <c r="P20" s="69"/>
    </row>
    <row r="21" spans="1:119" ht="15.75">
      <c r="A21" s="70" t="s">
        <v>33</v>
      </c>
      <c r="B21" s="71"/>
      <c r="C21" s="72"/>
      <c r="D21" s="73">
        <f t="shared" ref="D21:M21" si="6">SUM(D22:D23)</f>
        <v>876077</v>
      </c>
      <c r="E21" s="73">
        <f t="shared" si="6"/>
        <v>0</v>
      </c>
      <c r="F21" s="73">
        <f t="shared" si="6"/>
        <v>0</v>
      </c>
      <c r="G21" s="73">
        <f t="shared" si="6"/>
        <v>263563</v>
      </c>
      <c r="H21" s="73">
        <f t="shared" si="6"/>
        <v>0</v>
      </c>
      <c r="I21" s="73">
        <f t="shared" si="6"/>
        <v>0</v>
      </c>
      <c r="J21" s="73">
        <f t="shared" si="6"/>
        <v>0</v>
      </c>
      <c r="K21" s="73">
        <f t="shared" si="6"/>
        <v>0</v>
      </c>
      <c r="L21" s="73">
        <f t="shared" si="6"/>
        <v>0</v>
      </c>
      <c r="M21" s="73">
        <f t="shared" si="6"/>
        <v>0</v>
      </c>
      <c r="N21" s="73">
        <f t="shared" si="4"/>
        <v>1139640</v>
      </c>
      <c r="O21" s="75">
        <f t="shared" si="1"/>
        <v>78.159248336876757</v>
      </c>
      <c r="P21" s="76"/>
    </row>
    <row r="22" spans="1:119">
      <c r="A22" s="64"/>
      <c r="B22" s="65">
        <v>541</v>
      </c>
      <c r="C22" s="66" t="s">
        <v>59</v>
      </c>
      <c r="D22" s="67">
        <v>759377</v>
      </c>
      <c r="E22" s="67">
        <v>0</v>
      </c>
      <c r="F22" s="67">
        <v>0</v>
      </c>
      <c r="G22" s="67">
        <v>263563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1022940</v>
      </c>
      <c r="O22" s="68">
        <f t="shared" si="1"/>
        <v>70.155682051985465</v>
      </c>
      <c r="P22" s="69"/>
    </row>
    <row r="23" spans="1:119">
      <c r="A23" s="64"/>
      <c r="B23" s="65">
        <v>549</v>
      </c>
      <c r="C23" s="66" t="s">
        <v>60</v>
      </c>
      <c r="D23" s="67">
        <v>116700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116700</v>
      </c>
      <c r="O23" s="68">
        <f t="shared" si="1"/>
        <v>8.0035662848912974</v>
      </c>
      <c r="P23" s="69"/>
    </row>
    <row r="24" spans="1:119" ht="15.75">
      <c r="A24" s="70" t="s">
        <v>36</v>
      </c>
      <c r="B24" s="71"/>
      <c r="C24" s="72"/>
      <c r="D24" s="73">
        <f t="shared" ref="D24:M24" si="7">SUM(D25:D25)</f>
        <v>613422</v>
      </c>
      <c r="E24" s="73">
        <f t="shared" si="7"/>
        <v>0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613422</v>
      </c>
      <c r="O24" s="75">
        <f t="shared" si="1"/>
        <v>42.069954049790823</v>
      </c>
      <c r="P24" s="69"/>
    </row>
    <row r="25" spans="1:119">
      <c r="A25" s="64"/>
      <c r="B25" s="65">
        <v>572</v>
      </c>
      <c r="C25" s="66" t="s">
        <v>61</v>
      </c>
      <c r="D25" s="67">
        <v>613422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613422</v>
      </c>
      <c r="O25" s="68">
        <f t="shared" si="1"/>
        <v>42.069954049790823</v>
      </c>
      <c r="P25" s="69"/>
    </row>
    <row r="26" spans="1:119" ht="15.75">
      <c r="A26" s="70" t="s">
        <v>62</v>
      </c>
      <c r="B26" s="71"/>
      <c r="C26" s="72"/>
      <c r="D26" s="73">
        <f t="shared" ref="D26:M26" si="8">SUM(D27:D27)</f>
        <v>108604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108604</v>
      </c>
      <c r="O26" s="75">
        <f t="shared" si="1"/>
        <v>7.4483231602770728</v>
      </c>
      <c r="P26" s="69"/>
    </row>
    <row r="27" spans="1:119" ht="15.75" thickBot="1">
      <c r="A27" s="64"/>
      <c r="B27" s="65">
        <v>581</v>
      </c>
      <c r="C27" s="66" t="s">
        <v>63</v>
      </c>
      <c r="D27" s="67">
        <v>108604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108604</v>
      </c>
      <c r="O27" s="68">
        <f t="shared" si="1"/>
        <v>7.4483231602770728</v>
      </c>
      <c r="P27" s="69"/>
    </row>
    <row r="28" spans="1:119" ht="16.5" thickBot="1">
      <c r="A28" s="77" t="s">
        <v>10</v>
      </c>
      <c r="B28" s="78"/>
      <c r="C28" s="79"/>
      <c r="D28" s="80">
        <f>SUM(D5,D14,D17,D21,D24,D26)</f>
        <v>4496615</v>
      </c>
      <c r="E28" s="80">
        <f t="shared" ref="E28:M28" si="9">SUM(E5,E14,E17,E21,E24,E26)</f>
        <v>19615</v>
      </c>
      <c r="F28" s="80">
        <f t="shared" si="9"/>
        <v>91184</v>
      </c>
      <c r="G28" s="80">
        <f t="shared" si="9"/>
        <v>273163</v>
      </c>
      <c r="H28" s="80">
        <f t="shared" si="9"/>
        <v>0</v>
      </c>
      <c r="I28" s="80">
        <f t="shared" si="9"/>
        <v>7714141</v>
      </c>
      <c r="J28" s="80">
        <f t="shared" si="9"/>
        <v>0</v>
      </c>
      <c r="K28" s="80">
        <f t="shared" si="9"/>
        <v>0</v>
      </c>
      <c r="L28" s="80">
        <f t="shared" si="9"/>
        <v>0</v>
      </c>
      <c r="M28" s="80">
        <f t="shared" si="9"/>
        <v>0</v>
      </c>
      <c r="N28" s="80">
        <f t="shared" si="4"/>
        <v>12594718</v>
      </c>
      <c r="O28" s="81">
        <f t="shared" si="1"/>
        <v>863.77600987586584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17" t="s">
        <v>64</v>
      </c>
      <c r="M30" s="117"/>
      <c r="N30" s="117"/>
      <c r="O30" s="91">
        <v>14581</v>
      </c>
    </row>
    <row r="31" spans="1:119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</row>
    <row r="32" spans="1:119" ht="15.75" customHeight="1" thickBot="1">
      <c r="A32" s="121" t="s">
        <v>45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849192</v>
      </c>
      <c r="E5" s="24">
        <f t="shared" si="0"/>
        <v>39119</v>
      </c>
      <c r="F5" s="24">
        <f t="shared" si="0"/>
        <v>1410200</v>
      </c>
      <c r="G5" s="24">
        <f t="shared" si="0"/>
        <v>93346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2391857</v>
      </c>
      <c r="O5" s="30">
        <f t="shared" ref="O5:O27" si="1">(N5/O$29)</f>
        <v>166.88926876918782</v>
      </c>
      <c r="P5" s="6"/>
    </row>
    <row r="6" spans="1:133">
      <c r="A6" s="12"/>
      <c r="B6" s="42">
        <v>511</v>
      </c>
      <c r="C6" s="19" t="s">
        <v>19</v>
      </c>
      <c r="D6" s="43">
        <v>46512</v>
      </c>
      <c r="E6" s="43">
        <v>39119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85631</v>
      </c>
      <c r="O6" s="44">
        <f t="shared" si="1"/>
        <v>5.9748116103823614</v>
      </c>
      <c r="P6" s="9"/>
    </row>
    <row r="7" spans="1:133">
      <c r="A7" s="12"/>
      <c r="B7" s="42">
        <v>512</v>
      </c>
      <c r="C7" s="19" t="s">
        <v>20</v>
      </c>
      <c r="D7" s="43">
        <v>105741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105741</v>
      </c>
      <c r="O7" s="44">
        <f t="shared" si="1"/>
        <v>7.3779653921295001</v>
      </c>
      <c r="P7" s="9"/>
    </row>
    <row r="8" spans="1:133">
      <c r="A8" s="12"/>
      <c r="B8" s="42">
        <v>513</v>
      </c>
      <c r="C8" s="19" t="s">
        <v>21</v>
      </c>
      <c r="D8" s="43">
        <v>72459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72459</v>
      </c>
      <c r="O8" s="44">
        <f t="shared" si="1"/>
        <v>5.0557493720346081</v>
      </c>
      <c r="P8" s="9"/>
    </row>
    <row r="9" spans="1:133">
      <c r="A9" s="12"/>
      <c r="B9" s="42">
        <v>514</v>
      </c>
      <c r="C9" s="19" t="s">
        <v>22</v>
      </c>
      <c r="D9" s="43">
        <v>148036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148036</v>
      </c>
      <c r="O9" s="44">
        <f t="shared" si="1"/>
        <v>10.329053865475858</v>
      </c>
      <c r="P9" s="9"/>
    </row>
    <row r="10" spans="1:133">
      <c r="A10" s="12"/>
      <c r="B10" s="42">
        <v>515</v>
      </c>
      <c r="C10" s="19" t="s">
        <v>23</v>
      </c>
      <c r="D10" s="43">
        <v>257239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257239</v>
      </c>
      <c r="O10" s="44">
        <f t="shared" si="1"/>
        <v>17.948576611777838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1410200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1410200</v>
      </c>
      <c r="O11" s="44">
        <f t="shared" si="1"/>
        <v>98.39519955344683</v>
      </c>
      <c r="P11" s="9"/>
    </row>
    <row r="12" spans="1:133">
      <c r="A12" s="12"/>
      <c r="B12" s="42">
        <v>519</v>
      </c>
      <c r="C12" s="19" t="s">
        <v>25</v>
      </c>
      <c r="D12" s="43">
        <v>219205</v>
      </c>
      <c r="E12" s="43">
        <v>0</v>
      </c>
      <c r="F12" s="43">
        <v>0</v>
      </c>
      <c r="G12" s="43">
        <v>93346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312551</v>
      </c>
      <c r="O12" s="44">
        <f t="shared" si="1"/>
        <v>21.807912363940833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2419574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2419574</v>
      </c>
      <c r="O13" s="41">
        <f t="shared" si="1"/>
        <v>168.82319285514933</v>
      </c>
      <c r="P13" s="10"/>
    </row>
    <row r="14" spans="1:133">
      <c r="A14" s="12"/>
      <c r="B14" s="42">
        <v>521</v>
      </c>
      <c r="C14" s="19" t="s">
        <v>27</v>
      </c>
      <c r="D14" s="43">
        <v>1313205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1313205</v>
      </c>
      <c r="O14" s="44">
        <f t="shared" si="1"/>
        <v>91.627476974602288</v>
      </c>
      <c r="P14" s="9"/>
    </row>
    <row r="15" spans="1:133">
      <c r="A15" s="12"/>
      <c r="B15" s="42">
        <v>522</v>
      </c>
      <c r="C15" s="19" t="s">
        <v>28</v>
      </c>
      <c r="D15" s="43">
        <v>1106369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1106369</v>
      </c>
      <c r="O15" s="44">
        <f t="shared" si="1"/>
        <v>77.195715880547027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7897999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7897999</v>
      </c>
      <c r="O16" s="41">
        <f t="shared" si="1"/>
        <v>551.07444878593355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3002667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3002667</v>
      </c>
      <c r="O17" s="44">
        <f t="shared" si="1"/>
        <v>209.50788445436785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578697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578697</v>
      </c>
      <c r="O18" s="44">
        <f t="shared" si="1"/>
        <v>40.377965392129504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4316635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4316635</v>
      </c>
      <c r="O19" s="44">
        <f t="shared" si="1"/>
        <v>301.18859893943625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945435</v>
      </c>
      <c r="E20" s="29">
        <f t="shared" si="6"/>
        <v>0</v>
      </c>
      <c r="F20" s="29">
        <f t="shared" si="6"/>
        <v>0</v>
      </c>
      <c r="G20" s="29">
        <f t="shared" si="6"/>
        <v>33699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979134</v>
      </c>
      <c r="O20" s="41">
        <f t="shared" si="1"/>
        <v>68.318029584147368</v>
      </c>
      <c r="P20" s="10"/>
    </row>
    <row r="21" spans="1:119">
      <c r="A21" s="12"/>
      <c r="B21" s="42">
        <v>541</v>
      </c>
      <c r="C21" s="19" t="s">
        <v>34</v>
      </c>
      <c r="D21" s="43">
        <v>834867</v>
      </c>
      <c r="E21" s="43">
        <v>0</v>
      </c>
      <c r="F21" s="43">
        <v>0</v>
      </c>
      <c r="G21" s="43">
        <v>33699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868566</v>
      </c>
      <c r="O21" s="44">
        <f t="shared" si="1"/>
        <v>60.603265420039072</v>
      </c>
      <c r="P21" s="9"/>
    </row>
    <row r="22" spans="1:119">
      <c r="A22" s="12"/>
      <c r="B22" s="42">
        <v>549</v>
      </c>
      <c r="C22" s="19" t="s">
        <v>35</v>
      </c>
      <c r="D22" s="43">
        <v>110568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110568</v>
      </c>
      <c r="O22" s="44">
        <f t="shared" si="1"/>
        <v>7.7147641641082894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626215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626215</v>
      </c>
      <c r="O23" s="41">
        <f t="shared" si="1"/>
        <v>43.693483114708343</v>
      </c>
      <c r="P23" s="9"/>
    </row>
    <row r="24" spans="1:119">
      <c r="A24" s="12"/>
      <c r="B24" s="42">
        <v>572</v>
      </c>
      <c r="C24" s="19" t="s">
        <v>37</v>
      </c>
      <c r="D24" s="43">
        <v>626215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626215</v>
      </c>
      <c r="O24" s="44">
        <f t="shared" si="1"/>
        <v>43.693483114708343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1495964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1495964</v>
      </c>
      <c r="O25" s="41">
        <f t="shared" si="1"/>
        <v>104.37929109684622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1495964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1495964</v>
      </c>
      <c r="O26" s="44">
        <f t="shared" si="1"/>
        <v>104.37929109684622</v>
      </c>
      <c r="P26" s="9"/>
    </row>
    <row r="27" spans="1:119" ht="16.5" thickBot="1">
      <c r="A27" s="13" t="s">
        <v>10</v>
      </c>
      <c r="B27" s="21"/>
      <c r="C27" s="20"/>
      <c r="D27" s="14">
        <f>SUM(D5,D13,D16,D20,D23,D25)</f>
        <v>6336380</v>
      </c>
      <c r="E27" s="14">
        <f t="shared" ref="E27:M27" si="9">SUM(E5,E13,E16,E20,E23,E25)</f>
        <v>39119</v>
      </c>
      <c r="F27" s="14">
        <f t="shared" si="9"/>
        <v>1410200</v>
      </c>
      <c r="G27" s="14">
        <f t="shared" si="9"/>
        <v>127045</v>
      </c>
      <c r="H27" s="14">
        <f t="shared" si="9"/>
        <v>0</v>
      </c>
      <c r="I27" s="14">
        <f t="shared" si="9"/>
        <v>7897999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15810743</v>
      </c>
      <c r="O27" s="35">
        <f t="shared" si="1"/>
        <v>1103.1777142059727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53</v>
      </c>
      <c r="M29" s="93"/>
      <c r="N29" s="93"/>
      <c r="O29" s="39">
        <v>14332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784315</v>
      </c>
      <c r="E5" s="24">
        <f t="shared" si="0"/>
        <v>265590</v>
      </c>
      <c r="F5" s="24">
        <f t="shared" si="0"/>
        <v>363038</v>
      </c>
      <c r="G5" s="24">
        <f t="shared" si="0"/>
        <v>216008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1628951</v>
      </c>
      <c r="O5" s="30">
        <f t="shared" ref="O5:O29" si="1">(N5/O$31)</f>
        <v>115.93132161411999</v>
      </c>
      <c r="P5" s="6"/>
    </row>
    <row r="6" spans="1:133">
      <c r="A6" s="12"/>
      <c r="B6" s="42">
        <v>511</v>
      </c>
      <c r="C6" s="19" t="s">
        <v>19</v>
      </c>
      <c r="D6" s="43">
        <v>40907</v>
      </c>
      <c r="E6" s="43">
        <v>265590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306497</v>
      </c>
      <c r="O6" s="44">
        <f t="shared" si="1"/>
        <v>21.813180556544019</v>
      </c>
      <c r="P6" s="9"/>
    </row>
    <row r="7" spans="1:133">
      <c r="A7" s="12"/>
      <c r="B7" s="42">
        <v>512</v>
      </c>
      <c r="C7" s="19" t="s">
        <v>20</v>
      </c>
      <c r="D7" s="43">
        <v>132294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132294</v>
      </c>
      <c r="O7" s="44">
        <f t="shared" si="1"/>
        <v>9.4152729343107247</v>
      </c>
      <c r="P7" s="9"/>
    </row>
    <row r="8" spans="1:133">
      <c r="A8" s="12"/>
      <c r="B8" s="42">
        <v>513</v>
      </c>
      <c r="C8" s="19" t="s">
        <v>21</v>
      </c>
      <c r="D8" s="43">
        <v>57102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57102</v>
      </c>
      <c r="O8" s="44">
        <f t="shared" si="1"/>
        <v>4.0639100419898941</v>
      </c>
      <c r="P8" s="9"/>
    </row>
    <row r="9" spans="1:133">
      <c r="A9" s="12"/>
      <c r="B9" s="42">
        <v>515</v>
      </c>
      <c r="C9" s="19" t="s">
        <v>23</v>
      </c>
      <c r="D9" s="43">
        <v>274146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274146</v>
      </c>
      <c r="O9" s="44">
        <f t="shared" si="1"/>
        <v>19.510782150736603</v>
      </c>
      <c r="P9" s="9"/>
    </row>
    <row r="10" spans="1:133">
      <c r="A10" s="12"/>
      <c r="B10" s="42">
        <v>517</v>
      </c>
      <c r="C10" s="19" t="s">
        <v>24</v>
      </c>
      <c r="D10" s="43">
        <v>0</v>
      </c>
      <c r="E10" s="43">
        <v>0</v>
      </c>
      <c r="F10" s="43">
        <v>363038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363038</v>
      </c>
      <c r="O10" s="44">
        <f t="shared" si="1"/>
        <v>25.837164614618178</v>
      </c>
      <c r="P10" s="9"/>
    </row>
    <row r="11" spans="1:133">
      <c r="A11" s="12"/>
      <c r="B11" s="42">
        <v>518</v>
      </c>
      <c r="C11" s="19" t="s">
        <v>43</v>
      </c>
      <c r="D11" s="43">
        <v>1165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1165</v>
      </c>
      <c r="O11" s="44">
        <f t="shared" si="1"/>
        <v>8.2912248238559527E-2</v>
      </c>
      <c r="P11" s="9"/>
    </row>
    <row r="12" spans="1:133">
      <c r="A12" s="12"/>
      <c r="B12" s="42">
        <v>519</v>
      </c>
      <c r="C12" s="19" t="s">
        <v>25</v>
      </c>
      <c r="D12" s="43">
        <v>278701</v>
      </c>
      <c r="E12" s="43">
        <v>0</v>
      </c>
      <c r="F12" s="43">
        <v>0</v>
      </c>
      <c r="G12" s="43">
        <v>216008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494709</v>
      </c>
      <c r="O12" s="44">
        <f t="shared" si="1"/>
        <v>35.208099067682014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2138358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2138358</v>
      </c>
      <c r="O13" s="41">
        <f t="shared" si="1"/>
        <v>152.18546722653193</v>
      </c>
      <c r="P13" s="10"/>
    </row>
    <row r="14" spans="1:133">
      <c r="A14" s="12"/>
      <c r="B14" s="42">
        <v>521</v>
      </c>
      <c r="C14" s="19" t="s">
        <v>27</v>
      </c>
      <c r="D14" s="43">
        <v>1250917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1250917</v>
      </c>
      <c r="O14" s="44">
        <f t="shared" si="1"/>
        <v>89.026901999857657</v>
      </c>
      <c r="P14" s="9"/>
    </row>
    <row r="15" spans="1:133">
      <c r="A15" s="12"/>
      <c r="B15" s="42">
        <v>522</v>
      </c>
      <c r="C15" s="19" t="s">
        <v>28</v>
      </c>
      <c r="D15" s="43">
        <v>887441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887441</v>
      </c>
      <c r="O15" s="44">
        <f t="shared" si="1"/>
        <v>63.158565226674256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7799346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7799346</v>
      </c>
      <c r="O16" s="41">
        <f t="shared" si="1"/>
        <v>555.07408725357629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3105426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3105426</v>
      </c>
      <c r="O17" s="44">
        <f t="shared" si="1"/>
        <v>221.01103124332786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496297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496297</v>
      </c>
      <c r="O18" s="44">
        <f t="shared" si="1"/>
        <v>35.321115934808908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4197623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4197623</v>
      </c>
      <c r="O19" s="44">
        <f t="shared" si="1"/>
        <v>298.74194007543946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1016022</v>
      </c>
      <c r="E20" s="29">
        <f t="shared" si="6"/>
        <v>0</v>
      </c>
      <c r="F20" s="29">
        <f t="shared" si="6"/>
        <v>0</v>
      </c>
      <c r="G20" s="29">
        <f t="shared" si="6"/>
        <v>13656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1029678</v>
      </c>
      <c r="O20" s="41">
        <f t="shared" si="1"/>
        <v>73.281474628140344</v>
      </c>
      <c r="P20" s="10"/>
    </row>
    <row r="21" spans="1:119">
      <c r="A21" s="12"/>
      <c r="B21" s="42">
        <v>541</v>
      </c>
      <c r="C21" s="19" t="s">
        <v>34</v>
      </c>
      <c r="D21" s="43">
        <v>912011</v>
      </c>
      <c r="E21" s="43">
        <v>0</v>
      </c>
      <c r="F21" s="43">
        <v>0</v>
      </c>
      <c r="G21" s="43">
        <v>13656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925667</v>
      </c>
      <c r="O21" s="44">
        <f t="shared" si="1"/>
        <v>65.879083339264113</v>
      </c>
      <c r="P21" s="9"/>
    </row>
    <row r="22" spans="1:119">
      <c r="A22" s="12"/>
      <c r="B22" s="42">
        <v>549</v>
      </c>
      <c r="C22" s="19" t="s">
        <v>35</v>
      </c>
      <c r="D22" s="43">
        <v>104011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104011</v>
      </c>
      <c r="O22" s="44">
        <f t="shared" si="1"/>
        <v>7.4023912888762364</v>
      </c>
      <c r="P22" s="9"/>
    </row>
    <row r="23" spans="1:119" ht="15.75">
      <c r="A23" s="26" t="s">
        <v>47</v>
      </c>
      <c r="B23" s="27"/>
      <c r="C23" s="28"/>
      <c r="D23" s="29">
        <f t="shared" ref="D23:M23" si="7">SUM(D24:D24)</f>
        <v>433436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433436</v>
      </c>
      <c r="O23" s="41">
        <f t="shared" si="1"/>
        <v>30.847341826204541</v>
      </c>
      <c r="P23" s="10"/>
    </row>
    <row r="24" spans="1:119">
      <c r="A24" s="45"/>
      <c r="B24" s="46">
        <v>554</v>
      </c>
      <c r="C24" s="47" t="s">
        <v>48</v>
      </c>
      <c r="D24" s="43">
        <v>433436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433436</v>
      </c>
      <c r="O24" s="44">
        <f t="shared" si="1"/>
        <v>30.847341826204541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SUM(D26:D26)</f>
        <v>710931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710931</v>
      </c>
      <c r="O25" s="41">
        <f t="shared" si="1"/>
        <v>50.596470002135078</v>
      </c>
      <c r="P25" s="9"/>
    </row>
    <row r="26" spans="1:119">
      <c r="A26" s="12"/>
      <c r="B26" s="42">
        <v>572</v>
      </c>
      <c r="C26" s="19" t="s">
        <v>37</v>
      </c>
      <c r="D26" s="43">
        <v>710931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710931</v>
      </c>
      <c r="O26" s="44">
        <f t="shared" si="1"/>
        <v>50.596470002135078</v>
      </c>
      <c r="P26" s="9"/>
    </row>
    <row r="27" spans="1:119" ht="15.75">
      <c r="A27" s="26" t="s">
        <v>39</v>
      </c>
      <c r="B27" s="27"/>
      <c r="C27" s="28"/>
      <c r="D27" s="29">
        <f t="shared" ref="D27:M27" si="9">SUM(D28:D28)</f>
        <v>375516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375516</v>
      </c>
      <c r="O27" s="41">
        <f t="shared" si="1"/>
        <v>26.725215287168172</v>
      </c>
      <c r="P27" s="9"/>
    </row>
    <row r="28" spans="1:119" ht="15.75" thickBot="1">
      <c r="A28" s="12"/>
      <c r="B28" s="42">
        <v>581</v>
      </c>
      <c r="C28" s="19" t="s">
        <v>38</v>
      </c>
      <c r="D28" s="43">
        <v>375516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375516</v>
      </c>
      <c r="O28" s="44">
        <f t="shared" si="1"/>
        <v>26.725215287168172</v>
      </c>
      <c r="P28" s="9"/>
    </row>
    <row r="29" spans="1:119" ht="16.5" thickBot="1">
      <c r="A29" s="13" t="s">
        <v>10</v>
      </c>
      <c r="B29" s="21"/>
      <c r="C29" s="20"/>
      <c r="D29" s="14">
        <f>SUM(D5,D13,D16,D20,D23,D25,D27)</f>
        <v>5458578</v>
      </c>
      <c r="E29" s="14">
        <f t="shared" ref="E29:M29" si="10">SUM(E5,E13,E16,E20,E23,E25,E27)</f>
        <v>265590</v>
      </c>
      <c r="F29" s="14">
        <f t="shared" si="10"/>
        <v>363038</v>
      </c>
      <c r="G29" s="14">
        <f t="shared" si="10"/>
        <v>229664</v>
      </c>
      <c r="H29" s="14">
        <f t="shared" si="10"/>
        <v>0</v>
      </c>
      <c r="I29" s="14">
        <f t="shared" si="10"/>
        <v>7799346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4"/>
        <v>14116216</v>
      </c>
      <c r="O29" s="35">
        <f t="shared" si="1"/>
        <v>1004.6413778378763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51</v>
      </c>
      <c r="M31" s="93"/>
      <c r="N31" s="93"/>
      <c r="O31" s="39">
        <v>14051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1105082</v>
      </c>
      <c r="E5" s="24">
        <f t="shared" si="0"/>
        <v>74012</v>
      </c>
      <c r="F5" s="24">
        <f t="shared" si="0"/>
        <v>363000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1542094</v>
      </c>
      <c r="O5" s="30">
        <f t="shared" ref="O5:O29" si="1">(N5/O$31)</f>
        <v>107.21643607036084</v>
      </c>
      <c r="P5" s="6"/>
    </row>
    <row r="6" spans="1:133">
      <c r="A6" s="12"/>
      <c r="B6" s="42">
        <v>511</v>
      </c>
      <c r="C6" s="19" t="s">
        <v>19</v>
      </c>
      <c r="D6" s="43">
        <v>70739</v>
      </c>
      <c r="E6" s="43">
        <v>74012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144751</v>
      </c>
      <c r="O6" s="44">
        <f t="shared" si="1"/>
        <v>10.064033928943893</v>
      </c>
      <c r="P6" s="9"/>
    </row>
    <row r="7" spans="1:133">
      <c r="A7" s="12"/>
      <c r="B7" s="42">
        <v>512</v>
      </c>
      <c r="C7" s="19" t="s">
        <v>20</v>
      </c>
      <c r="D7" s="43">
        <v>222811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222811</v>
      </c>
      <c r="O7" s="44">
        <f t="shared" si="1"/>
        <v>15.491274421191685</v>
      </c>
      <c r="P7" s="9"/>
    </row>
    <row r="8" spans="1:133">
      <c r="A8" s="12"/>
      <c r="B8" s="42">
        <v>513</v>
      </c>
      <c r="C8" s="19" t="s">
        <v>21</v>
      </c>
      <c r="D8" s="43">
        <v>20789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20789</v>
      </c>
      <c r="O8" s="44">
        <f t="shared" si="1"/>
        <v>1.4453869151081138</v>
      </c>
      <c r="P8" s="9"/>
    </row>
    <row r="9" spans="1:133">
      <c r="A9" s="12"/>
      <c r="B9" s="42">
        <v>514</v>
      </c>
      <c r="C9" s="19" t="s">
        <v>22</v>
      </c>
      <c r="D9" s="43">
        <v>110498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110498</v>
      </c>
      <c r="O9" s="44">
        <f t="shared" si="1"/>
        <v>7.6825418897309321</v>
      </c>
      <c r="P9" s="9"/>
    </row>
    <row r="10" spans="1:133">
      <c r="A10" s="12"/>
      <c r="B10" s="42">
        <v>515</v>
      </c>
      <c r="C10" s="19" t="s">
        <v>23</v>
      </c>
      <c r="D10" s="43">
        <v>374993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374993</v>
      </c>
      <c r="O10" s="44">
        <f t="shared" si="1"/>
        <v>26.071959952721965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363000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363000</v>
      </c>
      <c r="O11" s="44">
        <f t="shared" si="1"/>
        <v>25.238128345963986</v>
      </c>
      <c r="P11" s="9"/>
    </row>
    <row r="12" spans="1:133">
      <c r="A12" s="12"/>
      <c r="B12" s="42">
        <v>519</v>
      </c>
      <c r="C12" s="19" t="s">
        <v>25</v>
      </c>
      <c r="D12" s="43">
        <v>305252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305252</v>
      </c>
      <c r="O12" s="44">
        <f t="shared" si="1"/>
        <v>21.223110616700271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2185313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2185313</v>
      </c>
      <c r="O13" s="41">
        <f t="shared" si="1"/>
        <v>151.93721754849474</v>
      </c>
      <c r="P13" s="10"/>
    </row>
    <row r="14" spans="1:133">
      <c r="A14" s="12"/>
      <c r="B14" s="42">
        <v>521</v>
      </c>
      <c r="C14" s="19" t="s">
        <v>27</v>
      </c>
      <c r="D14" s="43">
        <v>1223421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1223421</v>
      </c>
      <c r="O14" s="44">
        <f t="shared" si="1"/>
        <v>85.0602099701036</v>
      </c>
      <c r="P14" s="9"/>
    </row>
    <row r="15" spans="1:133">
      <c r="A15" s="12"/>
      <c r="B15" s="42">
        <v>522</v>
      </c>
      <c r="C15" s="19" t="s">
        <v>28</v>
      </c>
      <c r="D15" s="43">
        <v>961892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961892</v>
      </c>
      <c r="O15" s="44">
        <f t="shared" si="1"/>
        <v>66.877007578391158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6894615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6894615</v>
      </c>
      <c r="O16" s="41">
        <f t="shared" si="1"/>
        <v>479.35861781269557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2773062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2773062</v>
      </c>
      <c r="O17" s="44">
        <f t="shared" si="1"/>
        <v>192.80136271987763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420763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420763</v>
      </c>
      <c r="O18" s="44">
        <f t="shared" si="1"/>
        <v>29.254188973093235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3700790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3700790</v>
      </c>
      <c r="O19" s="44">
        <f t="shared" si="1"/>
        <v>257.30306611972469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842475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842475</v>
      </c>
      <c r="O20" s="41">
        <f t="shared" si="1"/>
        <v>58.574358617812699</v>
      </c>
      <c r="P20" s="10"/>
    </row>
    <row r="21" spans="1:119">
      <c r="A21" s="12"/>
      <c r="B21" s="42">
        <v>541</v>
      </c>
      <c r="C21" s="19" t="s">
        <v>34</v>
      </c>
      <c r="D21" s="43">
        <v>699707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699707</v>
      </c>
      <c r="O21" s="44">
        <f t="shared" si="1"/>
        <v>48.648195786692625</v>
      </c>
      <c r="P21" s="9"/>
    </row>
    <row r="22" spans="1:119">
      <c r="A22" s="12"/>
      <c r="B22" s="42">
        <v>549</v>
      </c>
      <c r="C22" s="19" t="s">
        <v>35</v>
      </c>
      <c r="D22" s="43">
        <v>142768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142768</v>
      </c>
      <c r="O22" s="44">
        <f t="shared" si="1"/>
        <v>9.926162831120072</v>
      </c>
      <c r="P22" s="9"/>
    </row>
    <row r="23" spans="1:119" ht="15.75">
      <c r="A23" s="26" t="s">
        <v>47</v>
      </c>
      <c r="B23" s="27"/>
      <c r="C23" s="28"/>
      <c r="D23" s="29">
        <f t="shared" ref="D23:M23" si="7">SUM(D24:D24)</f>
        <v>316056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316056</v>
      </c>
      <c r="O23" s="41">
        <f t="shared" si="1"/>
        <v>21.974275185983451</v>
      </c>
      <c r="P23" s="10"/>
    </row>
    <row r="24" spans="1:119">
      <c r="A24" s="45"/>
      <c r="B24" s="46">
        <v>554</v>
      </c>
      <c r="C24" s="47" t="s">
        <v>48</v>
      </c>
      <c r="D24" s="43">
        <v>316056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316056</v>
      </c>
      <c r="O24" s="44">
        <f t="shared" si="1"/>
        <v>21.974275185983451</v>
      </c>
      <c r="P24" s="9"/>
    </row>
    <row r="25" spans="1:119" ht="15.75">
      <c r="A25" s="26" t="s">
        <v>36</v>
      </c>
      <c r="B25" s="27"/>
      <c r="C25" s="28"/>
      <c r="D25" s="29">
        <f t="shared" ref="D25:M25" si="8">SUM(D26:D26)</f>
        <v>689315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689315</v>
      </c>
      <c r="O25" s="41">
        <f t="shared" si="1"/>
        <v>47.925676145449486</v>
      </c>
      <c r="P25" s="9"/>
    </row>
    <row r="26" spans="1:119">
      <c r="A26" s="12"/>
      <c r="B26" s="42">
        <v>572</v>
      </c>
      <c r="C26" s="19" t="s">
        <v>37</v>
      </c>
      <c r="D26" s="43">
        <v>689315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689315</v>
      </c>
      <c r="O26" s="44">
        <f t="shared" si="1"/>
        <v>47.925676145449486</v>
      </c>
      <c r="P26" s="9"/>
    </row>
    <row r="27" spans="1:119" ht="15.75">
      <c r="A27" s="26" t="s">
        <v>39</v>
      </c>
      <c r="B27" s="27"/>
      <c r="C27" s="28"/>
      <c r="D27" s="29">
        <f t="shared" ref="D27:M27" si="9">SUM(D28:D28)</f>
        <v>363000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363000</v>
      </c>
      <c r="O27" s="41">
        <f t="shared" si="1"/>
        <v>25.238128345963986</v>
      </c>
      <c r="P27" s="9"/>
    </row>
    <row r="28" spans="1:119" ht="15.75" thickBot="1">
      <c r="A28" s="12"/>
      <c r="B28" s="42">
        <v>581</v>
      </c>
      <c r="C28" s="19" t="s">
        <v>38</v>
      </c>
      <c r="D28" s="43">
        <v>363000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363000</v>
      </c>
      <c r="O28" s="44">
        <f t="shared" si="1"/>
        <v>25.238128345963986</v>
      </c>
      <c r="P28" s="9"/>
    </row>
    <row r="29" spans="1:119" ht="16.5" thickBot="1">
      <c r="A29" s="13" t="s">
        <v>10</v>
      </c>
      <c r="B29" s="21"/>
      <c r="C29" s="20"/>
      <c r="D29" s="14">
        <f>SUM(D5,D13,D16,D20,D23,D25,D27)</f>
        <v>5501241</v>
      </c>
      <c r="E29" s="14">
        <f t="shared" ref="E29:M29" si="10">SUM(E5,E13,E16,E20,E23,E25,E27)</f>
        <v>74012</v>
      </c>
      <c r="F29" s="14">
        <f t="shared" si="10"/>
        <v>363000</v>
      </c>
      <c r="G29" s="14">
        <f t="shared" si="10"/>
        <v>0</v>
      </c>
      <c r="H29" s="14">
        <f t="shared" si="10"/>
        <v>0</v>
      </c>
      <c r="I29" s="14">
        <f t="shared" si="10"/>
        <v>6894615</v>
      </c>
      <c r="J29" s="14">
        <f t="shared" si="10"/>
        <v>0</v>
      </c>
      <c r="K29" s="14">
        <f t="shared" si="10"/>
        <v>0</v>
      </c>
      <c r="L29" s="14">
        <f t="shared" si="10"/>
        <v>0</v>
      </c>
      <c r="M29" s="14">
        <f t="shared" si="10"/>
        <v>0</v>
      </c>
      <c r="N29" s="14">
        <f t="shared" si="4"/>
        <v>12832868</v>
      </c>
      <c r="O29" s="35">
        <f t="shared" si="1"/>
        <v>892.22470972676081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49</v>
      </c>
      <c r="M31" s="93"/>
      <c r="N31" s="93"/>
      <c r="O31" s="39">
        <v>14383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1336109</v>
      </c>
      <c r="E5" s="24">
        <f t="shared" ref="E5:M5" si="0">SUM(E6:E13)</f>
        <v>150748</v>
      </c>
      <c r="F5" s="24">
        <f t="shared" si="0"/>
        <v>362919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1849776</v>
      </c>
      <c r="O5" s="30">
        <f t="shared" ref="O5:O28" si="1">(N5/O$30)</f>
        <v>128.4120791391878</v>
      </c>
      <c r="P5" s="6"/>
    </row>
    <row r="6" spans="1:133">
      <c r="A6" s="12"/>
      <c r="B6" s="42">
        <v>511</v>
      </c>
      <c r="C6" s="19" t="s">
        <v>19</v>
      </c>
      <c r="D6" s="43">
        <v>75765</v>
      </c>
      <c r="E6" s="43">
        <v>150748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226513</v>
      </c>
      <c r="O6" s="44">
        <f t="shared" si="1"/>
        <v>15.724609510586602</v>
      </c>
      <c r="P6" s="9"/>
    </row>
    <row r="7" spans="1:133">
      <c r="A7" s="12"/>
      <c r="B7" s="42">
        <v>512</v>
      </c>
      <c r="C7" s="19" t="s">
        <v>20</v>
      </c>
      <c r="D7" s="43">
        <v>223706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223706</v>
      </c>
      <c r="O7" s="44">
        <f t="shared" si="1"/>
        <v>15.529746615758418</v>
      </c>
      <c r="P7" s="9"/>
    </row>
    <row r="8" spans="1:133">
      <c r="A8" s="12"/>
      <c r="B8" s="42">
        <v>513</v>
      </c>
      <c r="C8" s="19" t="s">
        <v>21</v>
      </c>
      <c r="D8" s="43">
        <v>25667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25667</v>
      </c>
      <c r="O8" s="44">
        <f t="shared" si="1"/>
        <v>1.7818118708781674</v>
      </c>
      <c r="P8" s="9"/>
    </row>
    <row r="9" spans="1:133">
      <c r="A9" s="12"/>
      <c r="B9" s="42">
        <v>514</v>
      </c>
      <c r="C9" s="19" t="s">
        <v>22</v>
      </c>
      <c r="D9" s="43">
        <v>224008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224008</v>
      </c>
      <c r="O9" s="44">
        <f t="shared" si="1"/>
        <v>15.550711558486636</v>
      </c>
      <c r="P9" s="9"/>
    </row>
    <row r="10" spans="1:133">
      <c r="A10" s="12"/>
      <c r="B10" s="42">
        <v>515</v>
      </c>
      <c r="C10" s="19" t="s">
        <v>23</v>
      </c>
      <c r="D10" s="43">
        <v>426382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426382</v>
      </c>
      <c r="O10" s="44">
        <f t="shared" si="1"/>
        <v>29.59958347795904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362919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362919</v>
      </c>
      <c r="O11" s="44">
        <f t="shared" si="1"/>
        <v>25.193960430406108</v>
      </c>
      <c r="P11" s="9"/>
    </row>
    <row r="12" spans="1:133">
      <c r="A12" s="12"/>
      <c r="B12" s="42">
        <v>518</v>
      </c>
      <c r="C12" s="19" t="s">
        <v>43</v>
      </c>
      <c r="D12" s="43">
        <v>850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850</v>
      </c>
      <c r="O12" s="44">
        <f t="shared" si="1"/>
        <v>5.9007289135716762E-2</v>
      </c>
      <c r="P12" s="9"/>
    </row>
    <row r="13" spans="1:133">
      <c r="A13" s="12"/>
      <c r="B13" s="42">
        <v>519</v>
      </c>
      <c r="C13" s="19" t="s">
        <v>25</v>
      </c>
      <c r="D13" s="43">
        <v>359731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359731</v>
      </c>
      <c r="O13" s="44">
        <f t="shared" si="1"/>
        <v>24.972648385977092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SUM(D15:D16)</f>
        <v>2198827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2198827</v>
      </c>
      <c r="O14" s="41">
        <f t="shared" si="1"/>
        <v>152.64331829225964</v>
      </c>
      <c r="P14" s="10"/>
    </row>
    <row r="15" spans="1:133">
      <c r="A15" s="12"/>
      <c r="B15" s="42">
        <v>521</v>
      </c>
      <c r="C15" s="19" t="s">
        <v>27</v>
      </c>
      <c r="D15" s="43">
        <v>1192303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1192303</v>
      </c>
      <c r="O15" s="44">
        <f t="shared" si="1"/>
        <v>82.770079833391179</v>
      </c>
      <c r="P15" s="9"/>
    </row>
    <row r="16" spans="1:133">
      <c r="A16" s="12"/>
      <c r="B16" s="42">
        <v>522</v>
      </c>
      <c r="C16" s="19" t="s">
        <v>28</v>
      </c>
      <c r="D16" s="43">
        <v>1006524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1006524</v>
      </c>
      <c r="O16" s="44">
        <f t="shared" si="1"/>
        <v>69.873238458868443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6200336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6200336</v>
      </c>
      <c r="O17" s="41">
        <f t="shared" si="1"/>
        <v>430.42943422422769</v>
      </c>
      <c r="P17" s="10"/>
    </row>
    <row r="18" spans="1:119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2414233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2414233</v>
      </c>
      <c r="O18" s="44">
        <f t="shared" si="1"/>
        <v>167.59687608469281</v>
      </c>
      <c r="P18" s="9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408089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408089</v>
      </c>
      <c r="O19" s="44">
        <f t="shared" si="1"/>
        <v>28.329677195418256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3378014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3378014</v>
      </c>
      <c r="O20" s="44">
        <f t="shared" si="1"/>
        <v>234.50288094411664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SUM(D22:D23)</f>
        <v>1020222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1020222</v>
      </c>
      <c r="O21" s="41">
        <f t="shared" si="1"/>
        <v>70.824158278375563</v>
      </c>
      <c r="P21" s="10"/>
    </row>
    <row r="22" spans="1:119">
      <c r="A22" s="12"/>
      <c r="B22" s="42">
        <v>541</v>
      </c>
      <c r="C22" s="19" t="s">
        <v>34</v>
      </c>
      <c r="D22" s="43">
        <v>869573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869573</v>
      </c>
      <c r="O22" s="44">
        <f t="shared" si="1"/>
        <v>60.36605345366192</v>
      </c>
      <c r="P22" s="9"/>
    </row>
    <row r="23" spans="1:119">
      <c r="A23" s="12"/>
      <c r="B23" s="42">
        <v>549</v>
      </c>
      <c r="C23" s="19" t="s">
        <v>35</v>
      </c>
      <c r="D23" s="43">
        <v>150649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150649</v>
      </c>
      <c r="O23" s="44">
        <f t="shared" si="1"/>
        <v>10.458104824713642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SUM(D25:D25)</f>
        <v>791786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791786</v>
      </c>
      <c r="O24" s="41">
        <f t="shared" si="1"/>
        <v>54.966053453661921</v>
      </c>
      <c r="P24" s="9"/>
    </row>
    <row r="25" spans="1:119">
      <c r="A25" s="12"/>
      <c r="B25" s="42">
        <v>572</v>
      </c>
      <c r="C25" s="19" t="s">
        <v>37</v>
      </c>
      <c r="D25" s="43">
        <v>791786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791786</v>
      </c>
      <c r="O25" s="44">
        <f t="shared" si="1"/>
        <v>54.966053453661921</v>
      </c>
      <c r="P25" s="9"/>
    </row>
    <row r="26" spans="1:119" ht="15.75">
      <c r="A26" s="26" t="s">
        <v>39</v>
      </c>
      <c r="B26" s="27"/>
      <c r="C26" s="28"/>
      <c r="D26" s="29">
        <f t="shared" ref="D26:M26" si="8">SUM(D27:D27)</f>
        <v>362919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2027184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2390103</v>
      </c>
      <c r="O26" s="41">
        <f t="shared" si="1"/>
        <v>165.92176327664006</v>
      </c>
      <c r="P26" s="9"/>
    </row>
    <row r="27" spans="1:119" ht="15.75" thickBot="1">
      <c r="A27" s="12"/>
      <c r="B27" s="42">
        <v>581</v>
      </c>
      <c r="C27" s="19" t="s">
        <v>38</v>
      </c>
      <c r="D27" s="43">
        <v>362919</v>
      </c>
      <c r="E27" s="43">
        <v>0</v>
      </c>
      <c r="F27" s="43">
        <v>0</v>
      </c>
      <c r="G27" s="43">
        <v>0</v>
      </c>
      <c r="H27" s="43">
        <v>0</v>
      </c>
      <c r="I27" s="43">
        <v>2027184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2390103</v>
      </c>
      <c r="O27" s="44">
        <f t="shared" si="1"/>
        <v>165.92176327664006</v>
      </c>
      <c r="P27" s="9"/>
    </row>
    <row r="28" spans="1:119" ht="16.5" thickBot="1">
      <c r="A28" s="13" t="s">
        <v>10</v>
      </c>
      <c r="B28" s="21"/>
      <c r="C28" s="20"/>
      <c r="D28" s="14">
        <f>SUM(D5,D14,D17,D21,D24,D26)</f>
        <v>5709863</v>
      </c>
      <c r="E28" s="14">
        <f t="shared" ref="E28:M28" si="9">SUM(E5,E14,E17,E21,E24,E26)</f>
        <v>150748</v>
      </c>
      <c r="F28" s="14">
        <f t="shared" si="9"/>
        <v>362919</v>
      </c>
      <c r="G28" s="14">
        <f t="shared" si="9"/>
        <v>0</v>
      </c>
      <c r="H28" s="14">
        <f t="shared" si="9"/>
        <v>0</v>
      </c>
      <c r="I28" s="14">
        <f t="shared" si="9"/>
        <v>8227520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14451050</v>
      </c>
      <c r="O28" s="35">
        <f t="shared" si="1"/>
        <v>1003.1968066643526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44</v>
      </c>
      <c r="M30" s="93"/>
      <c r="N30" s="93"/>
      <c r="O30" s="39">
        <v>14405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1304744</v>
      </c>
      <c r="E5" s="24">
        <f t="shared" si="0"/>
        <v>0</v>
      </c>
      <c r="F5" s="24">
        <f t="shared" si="0"/>
        <v>2335525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134616</v>
      </c>
      <c r="N5" s="25">
        <f>SUM(D5:M5)</f>
        <v>3774885</v>
      </c>
      <c r="O5" s="30">
        <f t="shared" ref="O5:O27" si="1">(N5/O$29)</f>
        <v>261.41862880886424</v>
      </c>
      <c r="P5" s="6"/>
    </row>
    <row r="6" spans="1:133">
      <c r="A6" s="12"/>
      <c r="B6" s="42">
        <v>511</v>
      </c>
      <c r="C6" s="19" t="s">
        <v>19</v>
      </c>
      <c r="D6" s="43">
        <v>80645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80645</v>
      </c>
      <c r="O6" s="44">
        <f t="shared" si="1"/>
        <v>5.58483379501385</v>
      </c>
      <c r="P6" s="9"/>
    </row>
    <row r="7" spans="1:133">
      <c r="A7" s="12"/>
      <c r="B7" s="42">
        <v>512</v>
      </c>
      <c r="C7" s="19" t="s">
        <v>20</v>
      </c>
      <c r="D7" s="43">
        <v>220355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220355</v>
      </c>
      <c r="O7" s="44">
        <f t="shared" si="1"/>
        <v>15.260041551246537</v>
      </c>
      <c r="P7" s="9"/>
    </row>
    <row r="8" spans="1:133">
      <c r="A8" s="12"/>
      <c r="B8" s="42">
        <v>513</v>
      </c>
      <c r="C8" s="19" t="s">
        <v>21</v>
      </c>
      <c r="D8" s="43">
        <v>23866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23866</v>
      </c>
      <c r="O8" s="44">
        <f t="shared" si="1"/>
        <v>1.6527700831024932</v>
      </c>
      <c r="P8" s="9"/>
    </row>
    <row r="9" spans="1:133">
      <c r="A9" s="12"/>
      <c r="B9" s="42">
        <v>514</v>
      </c>
      <c r="C9" s="19" t="s">
        <v>22</v>
      </c>
      <c r="D9" s="43">
        <v>162410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162410</v>
      </c>
      <c r="O9" s="44">
        <f t="shared" si="1"/>
        <v>11.247229916897506</v>
      </c>
      <c r="P9" s="9"/>
    </row>
    <row r="10" spans="1:133">
      <c r="A10" s="12"/>
      <c r="B10" s="42">
        <v>515</v>
      </c>
      <c r="C10" s="19" t="s">
        <v>23</v>
      </c>
      <c r="D10" s="43">
        <v>469432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469432</v>
      </c>
      <c r="O10" s="44">
        <f t="shared" si="1"/>
        <v>32.509141274238225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2335525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2335525</v>
      </c>
      <c r="O11" s="44">
        <f t="shared" si="1"/>
        <v>161.73995844875347</v>
      </c>
      <c r="P11" s="9"/>
    </row>
    <row r="12" spans="1:133">
      <c r="A12" s="12"/>
      <c r="B12" s="42">
        <v>519</v>
      </c>
      <c r="C12" s="19" t="s">
        <v>25</v>
      </c>
      <c r="D12" s="43">
        <v>348036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134616</v>
      </c>
      <c r="N12" s="43">
        <f t="shared" si="2"/>
        <v>482652</v>
      </c>
      <c r="O12" s="44">
        <f t="shared" si="1"/>
        <v>33.424653739612189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2205730</v>
      </c>
      <c r="E13" s="29">
        <f t="shared" si="3"/>
        <v>0</v>
      </c>
      <c r="F13" s="29">
        <f t="shared" si="3"/>
        <v>0</v>
      </c>
      <c r="G13" s="29">
        <f t="shared" si="3"/>
        <v>1235372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3441102</v>
      </c>
      <c r="O13" s="41">
        <f t="shared" si="1"/>
        <v>238.3034626038781</v>
      </c>
      <c r="P13" s="10"/>
    </row>
    <row r="14" spans="1:133">
      <c r="A14" s="12"/>
      <c r="B14" s="42">
        <v>521</v>
      </c>
      <c r="C14" s="19" t="s">
        <v>27</v>
      </c>
      <c r="D14" s="43">
        <v>1177005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1177005</v>
      </c>
      <c r="O14" s="44">
        <f t="shared" si="1"/>
        <v>81.51004155124653</v>
      </c>
      <c r="P14" s="9"/>
    </row>
    <row r="15" spans="1:133">
      <c r="A15" s="12"/>
      <c r="B15" s="42">
        <v>522</v>
      </c>
      <c r="C15" s="19" t="s">
        <v>28</v>
      </c>
      <c r="D15" s="43">
        <v>1028725</v>
      </c>
      <c r="E15" s="43">
        <v>0</v>
      </c>
      <c r="F15" s="43">
        <v>0</v>
      </c>
      <c r="G15" s="43">
        <v>1235372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2264097</v>
      </c>
      <c r="O15" s="44">
        <f t="shared" si="1"/>
        <v>156.79342105263157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6053258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6053258</v>
      </c>
      <c r="O16" s="41">
        <f t="shared" si="1"/>
        <v>419.20069252077565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2137414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2137414</v>
      </c>
      <c r="O17" s="44">
        <f t="shared" si="1"/>
        <v>148.02036011080332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401935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401935</v>
      </c>
      <c r="O18" s="44">
        <f t="shared" si="1"/>
        <v>27.83483379501385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3513909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3513909</v>
      </c>
      <c r="O19" s="44">
        <f t="shared" si="1"/>
        <v>243.34549861495844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1253888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1253888</v>
      </c>
      <c r="O20" s="41">
        <f t="shared" si="1"/>
        <v>86.834349030470918</v>
      </c>
      <c r="P20" s="10"/>
    </row>
    <row r="21" spans="1:119">
      <c r="A21" s="12"/>
      <c r="B21" s="42">
        <v>541</v>
      </c>
      <c r="C21" s="19" t="s">
        <v>34</v>
      </c>
      <c r="D21" s="43">
        <v>1086224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1086224</v>
      </c>
      <c r="O21" s="44">
        <f t="shared" si="1"/>
        <v>75.223268698060949</v>
      </c>
      <c r="P21" s="9"/>
    </row>
    <row r="22" spans="1:119">
      <c r="A22" s="12"/>
      <c r="B22" s="42">
        <v>549</v>
      </c>
      <c r="C22" s="19" t="s">
        <v>35</v>
      </c>
      <c r="D22" s="43">
        <v>167664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167664</v>
      </c>
      <c r="O22" s="44">
        <f t="shared" si="1"/>
        <v>11.611080332409973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805647</v>
      </c>
      <c r="E23" s="29">
        <f t="shared" si="7"/>
        <v>0</v>
      </c>
      <c r="F23" s="29">
        <f t="shared" si="7"/>
        <v>0</v>
      </c>
      <c r="G23" s="29">
        <f t="shared" si="7"/>
        <v>299455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1105102</v>
      </c>
      <c r="O23" s="41">
        <f t="shared" si="1"/>
        <v>76.530609418282552</v>
      </c>
      <c r="P23" s="9"/>
    </row>
    <row r="24" spans="1:119">
      <c r="A24" s="12"/>
      <c r="B24" s="42">
        <v>572</v>
      </c>
      <c r="C24" s="19" t="s">
        <v>37</v>
      </c>
      <c r="D24" s="43">
        <v>805647</v>
      </c>
      <c r="E24" s="43">
        <v>0</v>
      </c>
      <c r="F24" s="43">
        <v>0</v>
      </c>
      <c r="G24" s="43">
        <v>299455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1105102</v>
      </c>
      <c r="O24" s="44">
        <f t="shared" si="1"/>
        <v>76.530609418282552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2785426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185000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2970426</v>
      </c>
      <c r="O25" s="41">
        <f t="shared" si="1"/>
        <v>205.70817174515236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2785426</v>
      </c>
      <c r="E26" s="43">
        <v>0</v>
      </c>
      <c r="F26" s="43">
        <v>0</v>
      </c>
      <c r="G26" s="43">
        <v>0</v>
      </c>
      <c r="H26" s="43">
        <v>0</v>
      </c>
      <c r="I26" s="43">
        <v>185000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2970426</v>
      </c>
      <c r="O26" s="44">
        <f t="shared" si="1"/>
        <v>205.70817174515236</v>
      </c>
      <c r="P26" s="9"/>
    </row>
    <row r="27" spans="1:119" ht="16.5" thickBot="1">
      <c r="A27" s="13" t="s">
        <v>10</v>
      </c>
      <c r="B27" s="21"/>
      <c r="C27" s="20"/>
      <c r="D27" s="14">
        <f>SUM(D5,D13,D16,D20,D23,D25)</f>
        <v>8355435</v>
      </c>
      <c r="E27" s="14">
        <f t="shared" ref="E27:M27" si="9">SUM(E5,E13,E16,E20,E23,E25)</f>
        <v>0</v>
      </c>
      <c r="F27" s="14">
        <f t="shared" si="9"/>
        <v>2335525</v>
      </c>
      <c r="G27" s="14">
        <f t="shared" si="9"/>
        <v>1534827</v>
      </c>
      <c r="H27" s="14">
        <f t="shared" si="9"/>
        <v>0</v>
      </c>
      <c r="I27" s="14">
        <f t="shared" si="9"/>
        <v>6238258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134616</v>
      </c>
      <c r="N27" s="14">
        <f t="shared" si="4"/>
        <v>18598661</v>
      </c>
      <c r="O27" s="35">
        <f t="shared" si="1"/>
        <v>1287.9959141274239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40</v>
      </c>
      <c r="M29" s="93"/>
      <c r="N29" s="93"/>
      <c r="O29" s="39">
        <v>14440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1442353</v>
      </c>
      <c r="E5" s="24">
        <f t="shared" si="0"/>
        <v>0</v>
      </c>
      <c r="F5" s="24">
        <f t="shared" si="0"/>
        <v>248390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20159</v>
      </c>
      <c r="N5" s="25">
        <f>SUM(D5:M5)</f>
        <v>1710902</v>
      </c>
      <c r="O5" s="30">
        <f t="shared" ref="O5:O27" si="1">(N5/O$29)</f>
        <v>116.73730895196506</v>
      </c>
      <c r="P5" s="6"/>
    </row>
    <row r="6" spans="1:133">
      <c r="A6" s="12"/>
      <c r="B6" s="42">
        <v>511</v>
      </c>
      <c r="C6" s="19" t="s">
        <v>19</v>
      </c>
      <c r="D6" s="43">
        <v>94307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94307</v>
      </c>
      <c r="O6" s="44">
        <f t="shared" si="1"/>
        <v>6.4347025109170302</v>
      </c>
      <c r="P6" s="9"/>
    </row>
    <row r="7" spans="1:133">
      <c r="A7" s="12"/>
      <c r="B7" s="42">
        <v>512</v>
      </c>
      <c r="C7" s="19" t="s">
        <v>20</v>
      </c>
      <c r="D7" s="43">
        <v>219580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219580</v>
      </c>
      <c r="O7" s="44">
        <f t="shared" si="1"/>
        <v>14.98225982532751</v>
      </c>
      <c r="P7" s="9"/>
    </row>
    <row r="8" spans="1:133">
      <c r="A8" s="12"/>
      <c r="B8" s="42">
        <v>513</v>
      </c>
      <c r="C8" s="19" t="s">
        <v>21</v>
      </c>
      <c r="D8" s="43">
        <v>28776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28776</v>
      </c>
      <c r="O8" s="44">
        <f t="shared" si="1"/>
        <v>1.9634279475982532</v>
      </c>
      <c r="P8" s="9"/>
    </row>
    <row r="9" spans="1:133">
      <c r="A9" s="12"/>
      <c r="B9" s="42">
        <v>514</v>
      </c>
      <c r="C9" s="19" t="s">
        <v>22</v>
      </c>
      <c r="D9" s="43">
        <v>188365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188365</v>
      </c>
      <c r="O9" s="44">
        <f t="shared" si="1"/>
        <v>12.8524153930131</v>
      </c>
      <c r="P9" s="9"/>
    </row>
    <row r="10" spans="1:133">
      <c r="A10" s="12"/>
      <c r="B10" s="42">
        <v>515</v>
      </c>
      <c r="C10" s="19" t="s">
        <v>23</v>
      </c>
      <c r="D10" s="43">
        <v>596348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596348</v>
      </c>
      <c r="O10" s="44">
        <f t="shared" si="1"/>
        <v>40.689683406113538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248390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248390</v>
      </c>
      <c r="O11" s="44">
        <f t="shared" si="1"/>
        <v>16.948007641921397</v>
      </c>
      <c r="P11" s="9"/>
    </row>
    <row r="12" spans="1:133">
      <c r="A12" s="12"/>
      <c r="B12" s="42">
        <v>519</v>
      </c>
      <c r="C12" s="19" t="s">
        <v>25</v>
      </c>
      <c r="D12" s="43">
        <v>314977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20159</v>
      </c>
      <c r="N12" s="43">
        <f t="shared" si="2"/>
        <v>335136</v>
      </c>
      <c r="O12" s="44">
        <f t="shared" si="1"/>
        <v>22.866812227074234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2247677</v>
      </c>
      <c r="E13" s="29">
        <f t="shared" si="3"/>
        <v>0</v>
      </c>
      <c r="F13" s="29">
        <f t="shared" si="3"/>
        <v>0</v>
      </c>
      <c r="G13" s="29">
        <f t="shared" si="3"/>
        <v>1348358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3596035</v>
      </c>
      <c r="O13" s="41">
        <f t="shared" si="1"/>
        <v>245.36265010917032</v>
      </c>
      <c r="P13" s="10"/>
    </row>
    <row r="14" spans="1:133">
      <c r="A14" s="12"/>
      <c r="B14" s="42">
        <v>521</v>
      </c>
      <c r="C14" s="19" t="s">
        <v>27</v>
      </c>
      <c r="D14" s="43">
        <v>1117958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1117958</v>
      </c>
      <c r="O14" s="44">
        <f t="shared" si="1"/>
        <v>76.279885371179034</v>
      </c>
      <c r="P14" s="9"/>
    </row>
    <row r="15" spans="1:133">
      <c r="A15" s="12"/>
      <c r="B15" s="42">
        <v>522</v>
      </c>
      <c r="C15" s="19" t="s">
        <v>28</v>
      </c>
      <c r="D15" s="43">
        <v>1129719</v>
      </c>
      <c r="E15" s="43">
        <v>0</v>
      </c>
      <c r="F15" s="43">
        <v>0</v>
      </c>
      <c r="G15" s="43">
        <v>1348358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2478077</v>
      </c>
      <c r="O15" s="44">
        <f t="shared" si="1"/>
        <v>169.08276473799125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6496507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6496507</v>
      </c>
      <c r="O16" s="41">
        <f t="shared" si="1"/>
        <v>443.26603438864629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2560264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2560264</v>
      </c>
      <c r="O17" s="44">
        <f t="shared" si="1"/>
        <v>174.69050218340612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477296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477296</v>
      </c>
      <c r="O18" s="44">
        <f t="shared" si="1"/>
        <v>32.566593886462883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3458947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3458947</v>
      </c>
      <c r="O19" s="44">
        <f t="shared" si="1"/>
        <v>236.0089383187773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1319898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1319898</v>
      </c>
      <c r="O20" s="41">
        <f t="shared" si="1"/>
        <v>90.058542576419214</v>
      </c>
      <c r="P20" s="10"/>
    </row>
    <row r="21" spans="1:119">
      <c r="A21" s="12"/>
      <c r="B21" s="42">
        <v>541</v>
      </c>
      <c r="C21" s="19" t="s">
        <v>34</v>
      </c>
      <c r="D21" s="43">
        <v>1149911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1149911</v>
      </c>
      <c r="O21" s="44">
        <f t="shared" si="1"/>
        <v>78.460084606986896</v>
      </c>
      <c r="P21" s="9"/>
    </row>
    <row r="22" spans="1:119">
      <c r="A22" s="12"/>
      <c r="B22" s="42">
        <v>549</v>
      </c>
      <c r="C22" s="19" t="s">
        <v>35</v>
      </c>
      <c r="D22" s="43">
        <v>169987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169987</v>
      </c>
      <c r="O22" s="44">
        <f t="shared" si="1"/>
        <v>11.598457969432314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840618</v>
      </c>
      <c r="E23" s="29">
        <f t="shared" si="7"/>
        <v>0</v>
      </c>
      <c r="F23" s="29">
        <f t="shared" si="7"/>
        <v>0</v>
      </c>
      <c r="G23" s="29">
        <f t="shared" si="7"/>
        <v>471435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1312053</v>
      </c>
      <c r="O23" s="41">
        <f t="shared" si="1"/>
        <v>89.523266921397379</v>
      </c>
      <c r="P23" s="9"/>
    </row>
    <row r="24" spans="1:119">
      <c r="A24" s="12"/>
      <c r="B24" s="42">
        <v>572</v>
      </c>
      <c r="C24" s="19" t="s">
        <v>37</v>
      </c>
      <c r="D24" s="43">
        <v>840618</v>
      </c>
      <c r="E24" s="43">
        <v>0</v>
      </c>
      <c r="F24" s="43">
        <v>0</v>
      </c>
      <c r="G24" s="43">
        <v>471435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1312053</v>
      </c>
      <c r="O24" s="44">
        <f t="shared" si="1"/>
        <v>89.523266921397379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SUM(D26:D26)</f>
        <v>3297548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185000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3482548</v>
      </c>
      <c r="O25" s="41">
        <f t="shared" si="1"/>
        <v>237.61926855895197</v>
      </c>
      <c r="P25" s="9"/>
    </row>
    <row r="26" spans="1:119" ht="15.75" thickBot="1">
      <c r="A26" s="12"/>
      <c r="B26" s="42">
        <v>581</v>
      </c>
      <c r="C26" s="19" t="s">
        <v>38</v>
      </c>
      <c r="D26" s="43">
        <v>3297548</v>
      </c>
      <c r="E26" s="43">
        <v>0</v>
      </c>
      <c r="F26" s="43">
        <v>0</v>
      </c>
      <c r="G26" s="43">
        <v>0</v>
      </c>
      <c r="H26" s="43">
        <v>0</v>
      </c>
      <c r="I26" s="43">
        <v>185000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3482548</v>
      </c>
      <c r="O26" s="44">
        <f t="shared" si="1"/>
        <v>237.61926855895197</v>
      </c>
      <c r="P26" s="9"/>
    </row>
    <row r="27" spans="1:119" ht="16.5" thickBot="1">
      <c r="A27" s="13" t="s">
        <v>10</v>
      </c>
      <c r="B27" s="21"/>
      <c r="C27" s="20"/>
      <c r="D27" s="14">
        <f>SUM(D5,D13,D16,D20,D23,D25)</f>
        <v>9148094</v>
      </c>
      <c r="E27" s="14">
        <f t="shared" ref="E27:M27" si="9">SUM(E5,E13,E16,E20,E23,E25)</f>
        <v>0</v>
      </c>
      <c r="F27" s="14">
        <f t="shared" si="9"/>
        <v>248390</v>
      </c>
      <c r="G27" s="14">
        <f t="shared" si="9"/>
        <v>1819793</v>
      </c>
      <c r="H27" s="14">
        <f t="shared" si="9"/>
        <v>0</v>
      </c>
      <c r="I27" s="14">
        <f t="shared" si="9"/>
        <v>6681507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20159</v>
      </c>
      <c r="N27" s="14">
        <f t="shared" si="4"/>
        <v>17917943</v>
      </c>
      <c r="O27" s="35">
        <f t="shared" si="1"/>
        <v>1222.5670715065503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55</v>
      </c>
      <c r="M29" s="93"/>
      <c r="N29" s="93"/>
      <c r="O29" s="39">
        <v>14656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1353328</v>
      </c>
      <c r="E5" s="24">
        <f t="shared" si="0"/>
        <v>0</v>
      </c>
      <c r="F5" s="24">
        <f t="shared" si="0"/>
        <v>231979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1585307</v>
      </c>
      <c r="O5" s="30">
        <f t="shared" ref="O5:O28" si="1">(N5/O$30)</f>
        <v>107.74872561680147</v>
      </c>
      <c r="P5" s="6"/>
    </row>
    <row r="6" spans="1:133">
      <c r="A6" s="12"/>
      <c r="B6" s="42">
        <v>511</v>
      </c>
      <c r="C6" s="19" t="s">
        <v>19</v>
      </c>
      <c r="D6" s="43">
        <v>83870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83870</v>
      </c>
      <c r="O6" s="44">
        <f t="shared" si="1"/>
        <v>5.7004010059131378</v>
      </c>
      <c r="P6" s="9"/>
    </row>
    <row r="7" spans="1:133">
      <c r="A7" s="12"/>
      <c r="B7" s="42">
        <v>512</v>
      </c>
      <c r="C7" s="19" t="s">
        <v>20</v>
      </c>
      <c r="D7" s="43">
        <v>205145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205145</v>
      </c>
      <c r="O7" s="44">
        <f t="shared" si="1"/>
        <v>13.943111534017536</v>
      </c>
      <c r="P7" s="9"/>
    </row>
    <row r="8" spans="1:133">
      <c r="A8" s="12"/>
      <c r="B8" s="42">
        <v>513</v>
      </c>
      <c r="C8" s="19" t="s">
        <v>21</v>
      </c>
      <c r="D8" s="43">
        <v>26888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26888</v>
      </c>
      <c r="O8" s="44">
        <f t="shared" si="1"/>
        <v>1.8274994902467205</v>
      </c>
      <c r="P8" s="9"/>
    </row>
    <row r="9" spans="1:133">
      <c r="A9" s="12"/>
      <c r="B9" s="42">
        <v>514</v>
      </c>
      <c r="C9" s="19" t="s">
        <v>22</v>
      </c>
      <c r="D9" s="43">
        <v>143683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143683</v>
      </c>
      <c r="O9" s="44">
        <f t="shared" si="1"/>
        <v>9.7657173927818928</v>
      </c>
      <c r="P9" s="9"/>
    </row>
    <row r="10" spans="1:133">
      <c r="A10" s="12"/>
      <c r="B10" s="42">
        <v>515</v>
      </c>
      <c r="C10" s="19" t="s">
        <v>23</v>
      </c>
      <c r="D10" s="43">
        <v>570137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570137</v>
      </c>
      <c r="O10" s="44">
        <f t="shared" si="1"/>
        <v>38.750560728607354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231979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231979</v>
      </c>
      <c r="O11" s="44">
        <f t="shared" si="1"/>
        <v>15.766940800652485</v>
      </c>
      <c r="P11" s="9"/>
    </row>
    <row r="12" spans="1:133">
      <c r="A12" s="12"/>
      <c r="B12" s="42">
        <v>519</v>
      </c>
      <c r="C12" s="19" t="s">
        <v>25</v>
      </c>
      <c r="D12" s="43">
        <v>323605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323605</v>
      </c>
      <c r="O12" s="44">
        <f t="shared" si="1"/>
        <v>21.994494664582341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1944892</v>
      </c>
      <c r="E13" s="29">
        <f t="shared" si="3"/>
        <v>0</v>
      </c>
      <c r="F13" s="29">
        <f t="shared" si="3"/>
        <v>0</v>
      </c>
      <c r="G13" s="29">
        <f t="shared" si="3"/>
        <v>126008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2070900</v>
      </c>
      <c r="O13" s="41">
        <f t="shared" si="1"/>
        <v>140.75307551145247</v>
      </c>
      <c r="P13" s="10"/>
    </row>
    <row r="14" spans="1:133">
      <c r="A14" s="12"/>
      <c r="B14" s="42">
        <v>521</v>
      </c>
      <c r="C14" s="19" t="s">
        <v>27</v>
      </c>
      <c r="D14" s="43">
        <v>1064579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1064579</v>
      </c>
      <c r="O14" s="44">
        <f t="shared" si="1"/>
        <v>72.356351525861484</v>
      </c>
      <c r="P14" s="9"/>
    </row>
    <row r="15" spans="1:133">
      <c r="A15" s="12"/>
      <c r="B15" s="42">
        <v>522</v>
      </c>
      <c r="C15" s="19" t="s">
        <v>28</v>
      </c>
      <c r="D15" s="43">
        <v>880313</v>
      </c>
      <c r="E15" s="43">
        <v>0</v>
      </c>
      <c r="F15" s="43">
        <v>0</v>
      </c>
      <c r="G15" s="43">
        <v>126008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1006321</v>
      </c>
      <c r="O15" s="44">
        <f t="shared" si="1"/>
        <v>68.396723985590981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5246542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5246542</v>
      </c>
      <c r="O16" s="41">
        <f t="shared" si="1"/>
        <v>356.59226534357373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1839575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1839575</v>
      </c>
      <c r="O17" s="44">
        <f t="shared" si="1"/>
        <v>125.03058519676476</v>
      </c>
      <c r="P17" s="9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472302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472302</v>
      </c>
      <c r="O18" s="44">
        <f t="shared" si="1"/>
        <v>32.100999116427651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2934665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2934665</v>
      </c>
      <c r="O19" s="44">
        <f t="shared" si="1"/>
        <v>199.46068103038129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1231652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1231652</v>
      </c>
      <c r="O20" s="41">
        <f t="shared" si="1"/>
        <v>83.711819479371982</v>
      </c>
      <c r="P20" s="10"/>
    </row>
    <row r="21" spans="1:119">
      <c r="A21" s="12"/>
      <c r="B21" s="42">
        <v>541</v>
      </c>
      <c r="C21" s="19" t="s">
        <v>34</v>
      </c>
      <c r="D21" s="43">
        <v>1061029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1061029</v>
      </c>
      <c r="O21" s="44">
        <f t="shared" si="1"/>
        <v>72.115068306939435</v>
      </c>
      <c r="P21" s="9"/>
    </row>
    <row r="22" spans="1:119">
      <c r="A22" s="12"/>
      <c r="B22" s="42">
        <v>549</v>
      </c>
      <c r="C22" s="19" t="s">
        <v>35</v>
      </c>
      <c r="D22" s="43">
        <v>170623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170623</v>
      </c>
      <c r="O22" s="44">
        <f t="shared" si="1"/>
        <v>11.596751172432542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797794</v>
      </c>
      <c r="E23" s="29">
        <f t="shared" si="7"/>
        <v>0</v>
      </c>
      <c r="F23" s="29">
        <f t="shared" si="7"/>
        <v>0</v>
      </c>
      <c r="G23" s="29">
        <f t="shared" si="7"/>
        <v>3770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801564</v>
      </c>
      <c r="O23" s="41">
        <f t="shared" si="1"/>
        <v>54.479983687895057</v>
      </c>
      <c r="P23" s="9"/>
    </row>
    <row r="24" spans="1:119">
      <c r="A24" s="12"/>
      <c r="B24" s="42">
        <v>572</v>
      </c>
      <c r="C24" s="19" t="s">
        <v>37</v>
      </c>
      <c r="D24" s="43">
        <v>797794</v>
      </c>
      <c r="E24" s="43">
        <v>0</v>
      </c>
      <c r="F24" s="43">
        <v>0</v>
      </c>
      <c r="G24" s="43">
        <v>3770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801564</v>
      </c>
      <c r="O24" s="44">
        <f t="shared" si="1"/>
        <v>54.479983687895057</v>
      </c>
      <c r="P24" s="9"/>
    </row>
    <row r="25" spans="1:119" ht="15.75">
      <c r="A25" s="26" t="s">
        <v>39</v>
      </c>
      <c r="B25" s="27"/>
      <c r="C25" s="28"/>
      <c r="D25" s="29">
        <f t="shared" ref="D25:M25" si="8">SUM(D26:D27)</f>
        <v>361757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302342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664099</v>
      </c>
      <c r="O25" s="41">
        <f t="shared" si="1"/>
        <v>45.136885747298308</v>
      </c>
      <c r="P25" s="9"/>
    </row>
    <row r="26" spans="1:119">
      <c r="A26" s="12"/>
      <c r="B26" s="42">
        <v>581</v>
      </c>
      <c r="C26" s="19" t="s">
        <v>38</v>
      </c>
      <c r="D26" s="43">
        <v>361757</v>
      </c>
      <c r="E26" s="43">
        <v>0</v>
      </c>
      <c r="F26" s="43">
        <v>0</v>
      </c>
      <c r="G26" s="43">
        <v>0</v>
      </c>
      <c r="H26" s="43">
        <v>0</v>
      </c>
      <c r="I26" s="43">
        <v>180000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541757</v>
      </c>
      <c r="O26" s="44">
        <f t="shared" si="1"/>
        <v>36.821654319309452</v>
      </c>
      <c r="P26" s="9"/>
    </row>
    <row r="27" spans="1:119" ht="15.75" thickBot="1">
      <c r="A27" s="12"/>
      <c r="B27" s="42">
        <v>590</v>
      </c>
      <c r="C27" s="19" t="s">
        <v>68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122342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122342</v>
      </c>
      <c r="O27" s="44">
        <f t="shared" si="1"/>
        <v>8.315231427988854</v>
      </c>
      <c r="P27" s="9"/>
    </row>
    <row r="28" spans="1:119" ht="16.5" thickBot="1">
      <c r="A28" s="13" t="s">
        <v>10</v>
      </c>
      <c r="B28" s="21"/>
      <c r="C28" s="20"/>
      <c r="D28" s="14">
        <f>SUM(D5,D13,D16,D20,D23,D25)</f>
        <v>5689423</v>
      </c>
      <c r="E28" s="14">
        <f t="shared" ref="E28:M28" si="9">SUM(E5,E13,E16,E20,E23,E25)</f>
        <v>0</v>
      </c>
      <c r="F28" s="14">
        <f t="shared" si="9"/>
        <v>231979</v>
      </c>
      <c r="G28" s="14">
        <f t="shared" si="9"/>
        <v>129778</v>
      </c>
      <c r="H28" s="14">
        <f t="shared" si="9"/>
        <v>0</v>
      </c>
      <c r="I28" s="14">
        <f t="shared" si="9"/>
        <v>5548884</v>
      </c>
      <c r="J28" s="14">
        <f t="shared" si="9"/>
        <v>0</v>
      </c>
      <c r="K28" s="14">
        <f t="shared" si="9"/>
        <v>0</v>
      </c>
      <c r="L28" s="14">
        <f t="shared" si="9"/>
        <v>0</v>
      </c>
      <c r="M28" s="14">
        <f t="shared" si="9"/>
        <v>0</v>
      </c>
      <c r="N28" s="14">
        <f t="shared" si="4"/>
        <v>11600064</v>
      </c>
      <c r="O28" s="35">
        <f t="shared" si="1"/>
        <v>788.42275538639296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69</v>
      </c>
      <c r="M30" s="93"/>
      <c r="N30" s="93"/>
      <c r="O30" s="39">
        <v>14713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1809532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85187</v>
      </c>
      <c r="O5" s="25">
        <f>SUM(D5:N5)</f>
        <v>1894719</v>
      </c>
      <c r="P5" s="30">
        <f t="shared" ref="P5:P28" si="1">(O5/P$30)</f>
        <v>143.95373043610394</v>
      </c>
      <c r="Q5" s="6"/>
    </row>
    <row r="6" spans="1:134">
      <c r="A6" s="12"/>
      <c r="B6" s="42">
        <v>511</v>
      </c>
      <c r="C6" s="19" t="s">
        <v>19</v>
      </c>
      <c r="D6" s="43">
        <v>32269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32269</v>
      </c>
      <c r="P6" s="44">
        <f t="shared" si="1"/>
        <v>2.4516790761282481</v>
      </c>
      <c r="Q6" s="9"/>
    </row>
    <row r="7" spans="1:134">
      <c r="A7" s="12"/>
      <c r="B7" s="42">
        <v>512</v>
      </c>
      <c r="C7" s="19" t="s">
        <v>20</v>
      </c>
      <c r="D7" s="43">
        <v>135990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135990</v>
      </c>
      <c r="P7" s="44">
        <f t="shared" si="1"/>
        <v>10.332016410879806</v>
      </c>
      <c r="Q7" s="9"/>
    </row>
    <row r="8" spans="1:134">
      <c r="A8" s="12"/>
      <c r="B8" s="42">
        <v>513</v>
      </c>
      <c r="C8" s="19" t="s">
        <v>21</v>
      </c>
      <c r="D8" s="43">
        <v>213255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213255</v>
      </c>
      <c r="P8" s="44">
        <f t="shared" si="1"/>
        <v>16.202324874639114</v>
      </c>
      <c r="Q8" s="9"/>
    </row>
    <row r="9" spans="1:134">
      <c r="A9" s="12"/>
      <c r="B9" s="42">
        <v>514</v>
      </c>
      <c r="C9" s="19" t="s">
        <v>22</v>
      </c>
      <c r="D9" s="43">
        <v>29325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29325</v>
      </c>
      <c r="P9" s="44">
        <f t="shared" si="1"/>
        <v>2.2280048624829054</v>
      </c>
      <c r="Q9" s="9"/>
    </row>
    <row r="10" spans="1:134">
      <c r="A10" s="12"/>
      <c r="B10" s="42">
        <v>515</v>
      </c>
      <c r="C10" s="19" t="s">
        <v>23</v>
      </c>
      <c r="D10" s="43">
        <v>299531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299531</v>
      </c>
      <c r="P10" s="44">
        <f t="shared" si="1"/>
        <v>22.757255736210304</v>
      </c>
      <c r="Q10" s="9"/>
    </row>
    <row r="11" spans="1:134">
      <c r="A11" s="12"/>
      <c r="B11" s="42">
        <v>516</v>
      </c>
      <c r="C11" s="19" t="s">
        <v>90</v>
      </c>
      <c r="D11" s="43">
        <v>43146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43146</v>
      </c>
      <c r="P11" s="44">
        <f t="shared" si="1"/>
        <v>3.2780732411487614</v>
      </c>
      <c r="Q11" s="9"/>
    </row>
    <row r="12" spans="1:134">
      <c r="A12" s="12"/>
      <c r="B12" s="42">
        <v>519</v>
      </c>
      <c r="C12" s="19" t="s">
        <v>25</v>
      </c>
      <c r="D12" s="43">
        <v>1056016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85187</v>
      </c>
      <c r="O12" s="43">
        <f t="shared" si="2"/>
        <v>1141203</v>
      </c>
      <c r="P12" s="44">
        <f t="shared" si="1"/>
        <v>86.704376234614799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3836823</v>
      </c>
      <c r="E13" s="29">
        <f t="shared" si="3"/>
        <v>0</v>
      </c>
      <c r="F13" s="29">
        <f t="shared" si="3"/>
        <v>0</v>
      </c>
      <c r="G13" s="29">
        <f t="shared" si="3"/>
        <v>664337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4501160</v>
      </c>
      <c r="P13" s="41">
        <f t="shared" si="1"/>
        <v>341.98146178392341</v>
      </c>
      <c r="Q13" s="10"/>
    </row>
    <row r="14" spans="1:134">
      <c r="A14" s="12"/>
      <c r="B14" s="42">
        <v>521</v>
      </c>
      <c r="C14" s="19" t="s">
        <v>27</v>
      </c>
      <c r="D14" s="43">
        <v>2063664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2063664</v>
      </c>
      <c r="P14" s="44">
        <f t="shared" si="1"/>
        <v>156.78954566175352</v>
      </c>
      <c r="Q14" s="9"/>
    </row>
    <row r="15" spans="1:134">
      <c r="A15" s="12"/>
      <c r="B15" s="42">
        <v>522</v>
      </c>
      <c r="C15" s="19" t="s">
        <v>28</v>
      </c>
      <c r="D15" s="43">
        <v>1598795</v>
      </c>
      <c r="E15" s="43">
        <v>0</v>
      </c>
      <c r="F15" s="43">
        <v>0</v>
      </c>
      <c r="G15" s="43">
        <v>664337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2263132</v>
      </c>
      <c r="P15" s="44">
        <f t="shared" si="1"/>
        <v>171.94438535177025</v>
      </c>
      <c r="Q15" s="9"/>
    </row>
    <row r="16" spans="1:134">
      <c r="A16" s="12"/>
      <c r="B16" s="42">
        <v>525</v>
      </c>
      <c r="C16" s="19" t="s">
        <v>77</v>
      </c>
      <c r="D16" s="43">
        <v>174364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174364</v>
      </c>
      <c r="P16" s="44">
        <f t="shared" si="1"/>
        <v>13.247530770399635</v>
      </c>
      <c r="Q16" s="9"/>
    </row>
    <row r="17" spans="1:120" ht="15.75">
      <c r="A17" s="26" t="s">
        <v>29</v>
      </c>
      <c r="B17" s="27"/>
      <c r="C17" s="28"/>
      <c r="D17" s="29">
        <f t="shared" ref="D17:N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7455208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7455208</v>
      </c>
      <c r="P17" s="41">
        <f t="shared" si="1"/>
        <v>566.41908524540338</v>
      </c>
      <c r="Q17" s="10"/>
    </row>
    <row r="18" spans="1:120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3069547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5" si="6">SUM(D18:N18)</f>
        <v>3069547</v>
      </c>
      <c r="P18" s="44">
        <f t="shared" si="1"/>
        <v>233.21280960340374</v>
      </c>
      <c r="Q18" s="9"/>
    </row>
    <row r="19" spans="1:120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654240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654240</v>
      </c>
      <c r="P19" s="44">
        <f t="shared" si="1"/>
        <v>49.706731499772069</v>
      </c>
      <c r="Q19" s="9"/>
    </row>
    <row r="20" spans="1:120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3731421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3731421</v>
      </c>
      <c r="P20" s="44">
        <f t="shared" si="1"/>
        <v>283.49954414222765</v>
      </c>
      <c r="Q20" s="9"/>
    </row>
    <row r="21" spans="1:120" ht="15.75">
      <c r="A21" s="26" t="s">
        <v>33</v>
      </c>
      <c r="B21" s="27"/>
      <c r="C21" s="28"/>
      <c r="D21" s="29">
        <f t="shared" ref="D21:N21" si="7">SUM(D22:D23)</f>
        <v>1244600</v>
      </c>
      <c r="E21" s="29">
        <f t="shared" si="7"/>
        <v>0</v>
      </c>
      <c r="F21" s="29">
        <f t="shared" si="7"/>
        <v>0</v>
      </c>
      <c r="G21" s="29">
        <f t="shared" si="7"/>
        <v>1314072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2558672</v>
      </c>
      <c r="P21" s="41">
        <f t="shared" si="1"/>
        <v>194.39841969305576</v>
      </c>
      <c r="Q21" s="10"/>
    </row>
    <row r="22" spans="1:120">
      <c r="A22" s="12"/>
      <c r="B22" s="42">
        <v>541</v>
      </c>
      <c r="C22" s="19" t="s">
        <v>34</v>
      </c>
      <c r="D22" s="43">
        <v>1025705</v>
      </c>
      <c r="E22" s="43">
        <v>0</v>
      </c>
      <c r="F22" s="43">
        <v>0</v>
      </c>
      <c r="G22" s="43">
        <v>1314072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2339777</v>
      </c>
      <c r="P22" s="44">
        <f t="shared" si="1"/>
        <v>177.76758851238412</v>
      </c>
      <c r="Q22" s="9"/>
    </row>
    <row r="23" spans="1:120">
      <c r="A23" s="12"/>
      <c r="B23" s="42">
        <v>549</v>
      </c>
      <c r="C23" s="19" t="s">
        <v>35</v>
      </c>
      <c r="D23" s="43">
        <v>218895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218895</v>
      </c>
      <c r="P23" s="44">
        <f t="shared" si="1"/>
        <v>16.630831180671631</v>
      </c>
      <c r="Q23" s="9"/>
    </row>
    <row r="24" spans="1:120" ht="15.75">
      <c r="A24" s="26" t="s">
        <v>36</v>
      </c>
      <c r="B24" s="27"/>
      <c r="C24" s="28"/>
      <c r="D24" s="29">
        <f t="shared" ref="D24:N24" si="8">SUM(D25:D25)</f>
        <v>1249004</v>
      </c>
      <c r="E24" s="29">
        <f t="shared" si="8"/>
        <v>0</v>
      </c>
      <c r="F24" s="29">
        <f t="shared" si="8"/>
        <v>0</v>
      </c>
      <c r="G24" s="29">
        <f t="shared" si="8"/>
        <v>1389084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>SUM(D24:N24)</f>
        <v>2638088</v>
      </c>
      <c r="P24" s="41">
        <f t="shared" si="1"/>
        <v>200.43215316821153</v>
      </c>
      <c r="Q24" s="9"/>
    </row>
    <row r="25" spans="1:120">
      <c r="A25" s="12"/>
      <c r="B25" s="42">
        <v>572</v>
      </c>
      <c r="C25" s="19" t="s">
        <v>37</v>
      </c>
      <c r="D25" s="43">
        <v>1249004</v>
      </c>
      <c r="E25" s="43">
        <v>0</v>
      </c>
      <c r="F25" s="43">
        <v>0</v>
      </c>
      <c r="G25" s="43">
        <v>1389084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2638088</v>
      </c>
      <c r="P25" s="44">
        <f t="shared" si="1"/>
        <v>200.43215316821153</v>
      </c>
      <c r="Q25" s="9"/>
    </row>
    <row r="26" spans="1:120" ht="15.75">
      <c r="A26" s="26" t="s">
        <v>39</v>
      </c>
      <c r="B26" s="27"/>
      <c r="C26" s="28"/>
      <c r="D26" s="29">
        <f t="shared" ref="D26:N26" si="9">SUM(D27:D27)</f>
        <v>6012886</v>
      </c>
      <c r="E26" s="29">
        <f t="shared" si="9"/>
        <v>0</v>
      </c>
      <c r="F26" s="29">
        <f t="shared" si="9"/>
        <v>0</v>
      </c>
      <c r="G26" s="29">
        <f t="shared" si="9"/>
        <v>16313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6029199</v>
      </c>
      <c r="P26" s="41">
        <f t="shared" si="1"/>
        <v>458.07620422428204</v>
      </c>
      <c r="Q26" s="9"/>
    </row>
    <row r="27" spans="1:120" ht="15.75" thickBot="1">
      <c r="A27" s="12"/>
      <c r="B27" s="42">
        <v>581</v>
      </c>
      <c r="C27" s="19" t="s">
        <v>87</v>
      </c>
      <c r="D27" s="43">
        <v>6012886</v>
      </c>
      <c r="E27" s="43">
        <v>0</v>
      </c>
      <c r="F27" s="43">
        <v>0</v>
      </c>
      <c r="G27" s="43">
        <v>16313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6029199</v>
      </c>
      <c r="P27" s="44">
        <f t="shared" si="1"/>
        <v>458.07620422428204</v>
      </c>
      <c r="Q27" s="9"/>
    </row>
    <row r="28" spans="1:120" ht="16.5" thickBot="1">
      <c r="A28" s="13" t="s">
        <v>10</v>
      </c>
      <c r="B28" s="21"/>
      <c r="C28" s="20"/>
      <c r="D28" s="14">
        <f>SUM(D5,D13,D17,D21,D24,D26)</f>
        <v>14152845</v>
      </c>
      <c r="E28" s="14">
        <f t="shared" ref="E28:N28" si="10">SUM(E5,E13,E17,E21,E24,E26)</f>
        <v>0</v>
      </c>
      <c r="F28" s="14">
        <f t="shared" si="10"/>
        <v>0</v>
      </c>
      <c r="G28" s="14">
        <f t="shared" si="10"/>
        <v>3383806</v>
      </c>
      <c r="H28" s="14">
        <f t="shared" si="10"/>
        <v>0</v>
      </c>
      <c r="I28" s="14">
        <f t="shared" si="10"/>
        <v>7455208</v>
      </c>
      <c r="J28" s="14">
        <f t="shared" si="10"/>
        <v>0</v>
      </c>
      <c r="K28" s="14">
        <f t="shared" si="10"/>
        <v>0</v>
      </c>
      <c r="L28" s="14">
        <f t="shared" si="10"/>
        <v>0</v>
      </c>
      <c r="M28" s="14">
        <f t="shared" si="10"/>
        <v>0</v>
      </c>
      <c r="N28" s="14">
        <f t="shared" si="10"/>
        <v>85187</v>
      </c>
      <c r="O28" s="14">
        <f>SUM(D28:N28)</f>
        <v>25077046</v>
      </c>
      <c r="P28" s="35">
        <f t="shared" si="1"/>
        <v>1905.2610545509801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91</v>
      </c>
      <c r="N30" s="93"/>
      <c r="O30" s="93"/>
      <c r="P30" s="39">
        <v>13162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1124328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20123</v>
      </c>
      <c r="O5" s="25">
        <f t="shared" ref="O5:O27" si="1">SUM(D5:N5)</f>
        <v>1144451</v>
      </c>
      <c r="P5" s="30">
        <f t="shared" ref="P5:P27" si="2">(O5/P$29)</f>
        <v>87.489565017964992</v>
      </c>
      <c r="Q5" s="6"/>
    </row>
    <row r="6" spans="1:134">
      <c r="A6" s="12"/>
      <c r="B6" s="42">
        <v>511</v>
      </c>
      <c r="C6" s="19" t="s">
        <v>19</v>
      </c>
      <c r="D6" s="43">
        <v>31486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31486</v>
      </c>
      <c r="P6" s="44">
        <f t="shared" si="2"/>
        <v>2.4070025227429097</v>
      </c>
      <c r="Q6" s="9"/>
    </row>
    <row r="7" spans="1:134">
      <c r="A7" s="12"/>
      <c r="B7" s="42">
        <v>512</v>
      </c>
      <c r="C7" s="19" t="s">
        <v>20</v>
      </c>
      <c r="D7" s="43">
        <v>125969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125969</v>
      </c>
      <c r="P7" s="44">
        <f t="shared" si="2"/>
        <v>9.6299212598425203</v>
      </c>
      <c r="Q7" s="9"/>
    </row>
    <row r="8" spans="1:134">
      <c r="A8" s="12"/>
      <c r="B8" s="42">
        <v>513</v>
      </c>
      <c r="C8" s="19" t="s">
        <v>21</v>
      </c>
      <c r="D8" s="43">
        <v>196956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196956</v>
      </c>
      <c r="P8" s="44">
        <f t="shared" si="2"/>
        <v>15.056647045332925</v>
      </c>
      <c r="Q8" s="9"/>
    </row>
    <row r="9" spans="1:134">
      <c r="A9" s="12"/>
      <c r="B9" s="42">
        <v>514</v>
      </c>
      <c r="C9" s="19" t="s">
        <v>22</v>
      </c>
      <c r="D9" s="43">
        <v>28750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28750</v>
      </c>
      <c r="P9" s="44">
        <f t="shared" si="2"/>
        <v>2.1978442015136457</v>
      </c>
      <c r="Q9" s="9"/>
    </row>
    <row r="10" spans="1:134">
      <c r="A10" s="12"/>
      <c r="B10" s="42">
        <v>515</v>
      </c>
      <c r="C10" s="19" t="s">
        <v>23</v>
      </c>
      <c r="D10" s="43">
        <v>283079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283079</v>
      </c>
      <c r="P10" s="44">
        <f t="shared" si="2"/>
        <v>21.640470912009786</v>
      </c>
      <c r="Q10" s="9"/>
    </row>
    <row r="11" spans="1:134">
      <c r="A11" s="12"/>
      <c r="B11" s="42">
        <v>519</v>
      </c>
      <c r="C11" s="19" t="s">
        <v>25</v>
      </c>
      <c r="D11" s="43">
        <v>458088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20123</v>
      </c>
      <c r="O11" s="43">
        <f t="shared" si="1"/>
        <v>478211</v>
      </c>
      <c r="P11" s="44">
        <f t="shared" si="2"/>
        <v>36.5576790765232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3380340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3380340</v>
      </c>
      <c r="P12" s="41">
        <f t="shared" si="2"/>
        <v>258.41602323981346</v>
      </c>
      <c r="Q12" s="10"/>
    </row>
    <row r="13" spans="1:134">
      <c r="A13" s="12"/>
      <c r="B13" s="42">
        <v>521</v>
      </c>
      <c r="C13" s="19" t="s">
        <v>27</v>
      </c>
      <c r="D13" s="43">
        <v>1965399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1965399</v>
      </c>
      <c r="P13" s="44">
        <f t="shared" si="2"/>
        <v>150.24837550645975</v>
      </c>
      <c r="Q13" s="9"/>
    </row>
    <row r="14" spans="1:134">
      <c r="A14" s="12"/>
      <c r="B14" s="42">
        <v>522</v>
      </c>
      <c r="C14" s="19" t="s">
        <v>28</v>
      </c>
      <c r="D14" s="43">
        <v>1297404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1297404</v>
      </c>
      <c r="P14" s="44">
        <f t="shared" si="2"/>
        <v>99.182325510282084</v>
      </c>
      <c r="Q14" s="9"/>
    </row>
    <row r="15" spans="1:134">
      <c r="A15" s="12"/>
      <c r="B15" s="42">
        <v>525</v>
      </c>
      <c r="C15" s="19" t="s">
        <v>77</v>
      </c>
      <c r="D15" s="43">
        <v>117537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117537</v>
      </c>
      <c r="P15" s="44">
        <f t="shared" si="2"/>
        <v>8.9853222230716305</v>
      </c>
      <c r="Q15" s="9"/>
    </row>
    <row r="16" spans="1:134" ht="15.75">
      <c r="A16" s="26" t="s">
        <v>29</v>
      </c>
      <c r="B16" s="27"/>
      <c r="C16" s="28"/>
      <c r="D16" s="29">
        <f t="shared" ref="D16:N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7110235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7110235</v>
      </c>
      <c r="P16" s="41">
        <f t="shared" si="2"/>
        <v>543.55439186606532</v>
      </c>
      <c r="Q16" s="10"/>
    </row>
    <row r="17" spans="1:120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2939574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2939574</v>
      </c>
      <c r="P17" s="44">
        <f t="shared" si="2"/>
        <v>224.72089289809648</v>
      </c>
      <c r="Q17" s="9"/>
    </row>
    <row r="18" spans="1:120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577335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577335</v>
      </c>
      <c r="P18" s="44">
        <f t="shared" si="2"/>
        <v>44.135387202813241</v>
      </c>
      <c r="Q18" s="9"/>
    </row>
    <row r="19" spans="1:120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3593326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3593326</v>
      </c>
      <c r="P19" s="44">
        <f t="shared" si="2"/>
        <v>274.69811176515555</v>
      </c>
      <c r="Q19" s="9"/>
    </row>
    <row r="20" spans="1:120" ht="15.75">
      <c r="A20" s="26" t="s">
        <v>33</v>
      </c>
      <c r="B20" s="27"/>
      <c r="C20" s="28"/>
      <c r="D20" s="29">
        <f t="shared" ref="D20:N20" si="5">SUM(D21:D22)</f>
        <v>1188169</v>
      </c>
      <c r="E20" s="29">
        <f t="shared" si="5"/>
        <v>0</v>
      </c>
      <c r="F20" s="29">
        <f t="shared" si="5"/>
        <v>0</v>
      </c>
      <c r="G20" s="29">
        <f t="shared" si="5"/>
        <v>1337673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2525842</v>
      </c>
      <c r="P20" s="41">
        <f t="shared" si="2"/>
        <v>193.09242412659583</v>
      </c>
      <c r="Q20" s="10"/>
    </row>
    <row r="21" spans="1:120">
      <c r="A21" s="12"/>
      <c r="B21" s="42">
        <v>541</v>
      </c>
      <c r="C21" s="19" t="s">
        <v>34</v>
      </c>
      <c r="D21" s="43">
        <v>1052379</v>
      </c>
      <c r="E21" s="43">
        <v>0</v>
      </c>
      <c r="F21" s="43">
        <v>0</v>
      </c>
      <c r="G21" s="43">
        <v>1337673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2390052</v>
      </c>
      <c r="P21" s="44">
        <f t="shared" si="2"/>
        <v>182.71171928751625</v>
      </c>
      <c r="Q21" s="9"/>
    </row>
    <row r="22" spans="1:120">
      <c r="A22" s="12"/>
      <c r="B22" s="42">
        <v>549</v>
      </c>
      <c r="C22" s="19" t="s">
        <v>35</v>
      </c>
      <c r="D22" s="43">
        <v>135790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135790</v>
      </c>
      <c r="P22" s="44">
        <f t="shared" si="2"/>
        <v>10.380704839079581</v>
      </c>
      <c r="Q22" s="9"/>
    </row>
    <row r="23" spans="1:120" ht="15.75">
      <c r="A23" s="26" t="s">
        <v>36</v>
      </c>
      <c r="B23" s="27"/>
      <c r="C23" s="28"/>
      <c r="D23" s="29">
        <f t="shared" ref="D23:N23" si="6">SUM(D24:D24)</f>
        <v>992162</v>
      </c>
      <c r="E23" s="29">
        <f t="shared" si="6"/>
        <v>0</v>
      </c>
      <c r="F23" s="29">
        <f t="shared" si="6"/>
        <v>0</v>
      </c>
      <c r="G23" s="29">
        <f t="shared" si="6"/>
        <v>8572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1"/>
        <v>1000734</v>
      </c>
      <c r="P23" s="41">
        <f t="shared" si="2"/>
        <v>76.502866753306321</v>
      </c>
      <c r="Q23" s="9"/>
    </row>
    <row r="24" spans="1:120">
      <c r="A24" s="12"/>
      <c r="B24" s="42">
        <v>572</v>
      </c>
      <c r="C24" s="19" t="s">
        <v>37</v>
      </c>
      <c r="D24" s="43">
        <v>992162</v>
      </c>
      <c r="E24" s="43">
        <v>0</v>
      </c>
      <c r="F24" s="43">
        <v>0</v>
      </c>
      <c r="G24" s="43">
        <v>8572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1000734</v>
      </c>
      <c r="P24" s="44">
        <f t="shared" si="2"/>
        <v>76.502866753306321</v>
      </c>
      <c r="Q24" s="9"/>
    </row>
    <row r="25" spans="1:120" ht="15.75">
      <c r="A25" s="26" t="s">
        <v>39</v>
      </c>
      <c r="B25" s="27"/>
      <c r="C25" s="28"/>
      <c r="D25" s="29">
        <f t="shared" ref="D25:N25" si="7">SUM(D26:D26)</f>
        <v>72328</v>
      </c>
      <c r="E25" s="29">
        <f t="shared" si="7"/>
        <v>0</v>
      </c>
      <c r="F25" s="29">
        <f t="shared" si="7"/>
        <v>0</v>
      </c>
      <c r="G25" s="29">
        <f t="shared" si="7"/>
        <v>29816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1"/>
        <v>102144</v>
      </c>
      <c r="P25" s="41">
        <f t="shared" si="2"/>
        <v>7.8085773258925162</v>
      </c>
      <c r="Q25" s="9"/>
    </row>
    <row r="26" spans="1:120" ht="15.75" thickBot="1">
      <c r="A26" s="12"/>
      <c r="B26" s="42">
        <v>581</v>
      </c>
      <c r="C26" s="19" t="s">
        <v>87</v>
      </c>
      <c r="D26" s="43">
        <v>72328</v>
      </c>
      <c r="E26" s="43">
        <v>0</v>
      </c>
      <c r="F26" s="43">
        <v>0</v>
      </c>
      <c r="G26" s="43">
        <v>29816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102144</v>
      </c>
      <c r="P26" s="44">
        <f t="shared" si="2"/>
        <v>7.8085773258925162</v>
      </c>
      <c r="Q26" s="9"/>
    </row>
    <row r="27" spans="1:120" ht="16.5" thickBot="1">
      <c r="A27" s="13" t="s">
        <v>10</v>
      </c>
      <c r="B27" s="21"/>
      <c r="C27" s="20"/>
      <c r="D27" s="14">
        <f>SUM(D5,D12,D16,D20,D23,D25)</f>
        <v>6757327</v>
      </c>
      <c r="E27" s="14">
        <f t="shared" ref="E27:N27" si="8">SUM(E5,E12,E16,E20,E23,E25)</f>
        <v>0</v>
      </c>
      <c r="F27" s="14">
        <f t="shared" si="8"/>
        <v>0</v>
      </c>
      <c r="G27" s="14">
        <f t="shared" si="8"/>
        <v>1376061</v>
      </c>
      <c r="H27" s="14">
        <f t="shared" si="8"/>
        <v>0</v>
      </c>
      <c r="I27" s="14">
        <f t="shared" si="8"/>
        <v>7110235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8"/>
        <v>20123</v>
      </c>
      <c r="O27" s="14">
        <f t="shared" si="1"/>
        <v>15263746</v>
      </c>
      <c r="P27" s="35">
        <f t="shared" si="2"/>
        <v>1166.8638483296384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88</v>
      </c>
      <c r="N29" s="93"/>
      <c r="O29" s="93"/>
      <c r="P29" s="39">
        <v>13081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1236649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2363</v>
      </c>
      <c r="N5" s="25">
        <f t="shared" ref="N5:N29" si="1">SUM(D5:M5)</f>
        <v>1239012</v>
      </c>
      <c r="O5" s="30">
        <f t="shared" ref="O5:O29" si="2">(N5/O$31)</f>
        <v>84.50497885690902</v>
      </c>
      <c r="P5" s="6"/>
    </row>
    <row r="6" spans="1:133">
      <c r="A6" s="12"/>
      <c r="B6" s="42">
        <v>511</v>
      </c>
      <c r="C6" s="19" t="s">
        <v>19</v>
      </c>
      <c r="D6" s="43">
        <v>30997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30997</v>
      </c>
      <c r="O6" s="44">
        <f t="shared" si="2"/>
        <v>2.11410448779157</v>
      </c>
      <c r="P6" s="9"/>
    </row>
    <row r="7" spans="1:133">
      <c r="A7" s="12"/>
      <c r="B7" s="42">
        <v>512</v>
      </c>
      <c r="C7" s="19" t="s">
        <v>20</v>
      </c>
      <c r="D7" s="43">
        <v>110491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110491</v>
      </c>
      <c r="O7" s="44">
        <f t="shared" si="2"/>
        <v>7.5358750511526393</v>
      </c>
      <c r="P7" s="9"/>
    </row>
    <row r="8" spans="1:133">
      <c r="A8" s="12"/>
      <c r="B8" s="42">
        <v>513</v>
      </c>
      <c r="C8" s="19" t="s">
        <v>21</v>
      </c>
      <c r="D8" s="43">
        <v>171665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171665</v>
      </c>
      <c r="O8" s="44">
        <f t="shared" si="2"/>
        <v>11.708157140908471</v>
      </c>
      <c r="P8" s="9"/>
    </row>
    <row r="9" spans="1:133">
      <c r="A9" s="12"/>
      <c r="B9" s="42">
        <v>514</v>
      </c>
      <c r="C9" s="19" t="s">
        <v>22</v>
      </c>
      <c r="D9" s="43">
        <v>23675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23675</v>
      </c>
      <c r="O9" s="44">
        <f t="shared" si="2"/>
        <v>1.6147183194652843</v>
      </c>
      <c r="P9" s="9"/>
    </row>
    <row r="10" spans="1:133">
      <c r="A10" s="12"/>
      <c r="B10" s="42">
        <v>515</v>
      </c>
      <c r="C10" s="19" t="s">
        <v>23</v>
      </c>
      <c r="D10" s="43">
        <v>249813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249813</v>
      </c>
      <c r="O10" s="44">
        <f t="shared" si="2"/>
        <v>17.038125767289593</v>
      </c>
      <c r="P10" s="9"/>
    </row>
    <row r="11" spans="1:133">
      <c r="A11" s="12"/>
      <c r="B11" s="42">
        <v>519</v>
      </c>
      <c r="C11" s="19" t="s">
        <v>57</v>
      </c>
      <c r="D11" s="43">
        <v>650008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2363</v>
      </c>
      <c r="N11" s="43">
        <f t="shared" si="1"/>
        <v>652371</v>
      </c>
      <c r="O11" s="44">
        <f t="shared" si="2"/>
        <v>44.49399809030146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5943576</v>
      </c>
      <c r="E12" s="29">
        <f t="shared" si="3"/>
        <v>0</v>
      </c>
      <c r="F12" s="29">
        <f t="shared" si="3"/>
        <v>0</v>
      </c>
      <c r="G12" s="29">
        <f t="shared" si="3"/>
        <v>498669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6442245</v>
      </c>
      <c r="O12" s="41">
        <f t="shared" si="2"/>
        <v>439.38378120311006</v>
      </c>
      <c r="P12" s="10"/>
    </row>
    <row r="13" spans="1:133">
      <c r="A13" s="12"/>
      <c r="B13" s="42">
        <v>521</v>
      </c>
      <c r="C13" s="19" t="s">
        <v>27</v>
      </c>
      <c r="D13" s="43">
        <v>1871808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1871808</v>
      </c>
      <c r="O13" s="44">
        <f t="shared" si="2"/>
        <v>127.66389305688173</v>
      </c>
      <c r="P13" s="9"/>
    </row>
    <row r="14" spans="1:133">
      <c r="A14" s="12"/>
      <c r="B14" s="42">
        <v>522</v>
      </c>
      <c r="C14" s="19" t="s">
        <v>28</v>
      </c>
      <c r="D14" s="43">
        <v>1248987</v>
      </c>
      <c r="E14" s="43">
        <v>0</v>
      </c>
      <c r="F14" s="43">
        <v>0</v>
      </c>
      <c r="G14" s="43">
        <v>498669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1747656</v>
      </c>
      <c r="O14" s="44">
        <f t="shared" si="2"/>
        <v>119.19628972855</v>
      </c>
      <c r="P14" s="9"/>
    </row>
    <row r="15" spans="1:133">
      <c r="A15" s="12"/>
      <c r="B15" s="42">
        <v>525</v>
      </c>
      <c r="C15" s="19" t="s">
        <v>77</v>
      </c>
      <c r="D15" s="43">
        <v>2822781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2822781</v>
      </c>
      <c r="O15" s="44">
        <f t="shared" si="2"/>
        <v>192.52359841767836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6939423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6939423</v>
      </c>
      <c r="O16" s="41">
        <f t="shared" si="2"/>
        <v>473.29307052243894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3015069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3015069</v>
      </c>
      <c r="O17" s="44">
        <f t="shared" si="2"/>
        <v>205.63831673714364</v>
      </c>
      <c r="P17" s="9"/>
    </row>
    <row r="18" spans="1:119">
      <c r="A18" s="12"/>
      <c r="B18" s="42">
        <v>534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547567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547567</v>
      </c>
      <c r="O18" s="44">
        <f t="shared" si="2"/>
        <v>37.345996453416994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3376787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3376787</v>
      </c>
      <c r="O19" s="44">
        <f t="shared" si="2"/>
        <v>230.30875733187833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SUM(D21:D22)</f>
        <v>950971</v>
      </c>
      <c r="E20" s="29">
        <f t="shared" si="5"/>
        <v>0</v>
      </c>
      <c r="F20" s="29">
        <f t="shared" si="5"/>
        <v>0</v>
      </c>
      <c r="G20" s="29">
        <f t="shared" si="5"/>
        <v>3380737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4331708</v>
      </c>
      <c r="O20" s="41">
        <f t="shared" si="2"/>
        <v>295.43773018687762</v>
      </c>
      <c r="P20" s="10"/>
    </row>
    <row r="21" spans="1:119">
      <c r="A21" s="12"/>
      <c r="B21" s="42">
        <v>541</v>
      </c>
      <c r="C21" s="19" t="s">
        <v>59</v>
      </c>
      <c r="D21" s="43">
        <v>830525</v>
      </c>
      <c r="E21" s="43">
        <v>0</v>
      </c>
      <c r="F21" s="43">
        <v>0</v>
      </c>
      <c r="G21" s="43">
        <v>3380737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4211262</v>
      </c>
      <c r="O21" s="44">
        <f t="shared" si="2"/>
        <v>287.22288910107761</v>
      </c>
      <c r="P21" s="9"/>
    </row>
    <row r="22" spans="1:119">
      <c r="A22" s="12"/>
      <c r="B22" s="42">
        <v>549</v>
      </c>
      <c r="C22" s="19" t="s">
        <v>60</v>
      </c>
      <c r="D22" s="43">
        <v>120446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120446</v>
      </c>
      <c r="O22" s="44">
        <f t="shared" si="2"/>
        <v>8.2148410858000265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744491</v>
      </c>
      <c r="E23" s="29">
        <f t="shared" si="6"/>
        <v>0</v>
      </c>
      <c r="F23" s="29">
        <f t="shared" si="6"/>
        <v>0</v>
      </c>
      <c r="G23" s="29">
        <f t="shared" si="6"/>
        <v>78343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822834</v>
      </c>
      <c r="O23" s="41">
        <f t="shared" si="2"/>
        <v>56.12017460100941</v>
      </c>
      <c r="P23" s="9"/>
    </row>
    <row r="24" spans="1:119">
      <c r="A24" s="12"/>
      <c r="B24" s="42">
        <v>572</v>
      </c>
      <c r="C24" s="19" t="s">
        <v>61</v>
      </c>
      <c r="D24" s="43">
        <v>744491</v>
      </c>
      <c r="E24" s="43">
        <v>0</v>
      </c>
      <c r="F24" s="43">
        <v>0</v>
      </c>
      <c r="G24" s="43">
        <v>78343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822834</v>
      </c>
      <c r="O24" s="44">
        <f t="shared" si="2"/>
        <v>56.12017460100941</v>
      </c>
      <c r="P24" s="9"/>
    </row>
    <row r="25" spans="1:119" ht="15.75">
      <c r="A25" s="26" t="s">
        <v>62</v>
      </c>
      <c r="B25" s="27"/>
      <c r="C25" s="28"/>
      <c r="D25" s="29">
        <f t="shared" ref="D25:M25" si="7">SUM(D26:D28)</f>
        <v>9049624</v>
      </c>
      <c r="E25" s="29">
        <f t="shared" si="7"/>
        <v>0</v>
      </c>
      <c r="F25" s="29">
        <f t="shared" si="7"/>
        <v>0</v>
      </c>
      <c r="G25" s="29">
        <f t="shared" si="7"/>
        <v>145848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9195472</v>
      </c>
      <c r="O25" s="41">
        <f t="shared" si="2"/>
        <v>627.16355203928526</v>
      </c>
      <c r="P25" s="9"/>
    </row>
    <row r="26" spans="1:119">
      <c r="A26" s="12"/>
      <c r="B26" s="42">
        <v>581</v>
      </c>
      <c r="C26" s="19" t="s">
        <v>63</v>
      </c>
      <c r="D26" s="43">
        <v>696213</v>
      </c>
      <c r="E26" s="43">
        <v>0</v>
      </c>
      <c r="F26" s="43">
        <v>0</v>
      </c>
      <c r="G26" s="43">
        <v>145848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842061</v>
      </c>
      <c r="O26" s="44">
        <f t="shared" si="2"/>
        <v>57.431523666621196</v>
      </c>
      <c r="P26" s="9"/>
    </row>
    <row r="27" spans="1:119">
      <c r="A27" s="12"/>
      <c r="B27" s="42">
        <v>590</v>
      </c>
      <c r="C27" s="19" t="s">
        <v>81</v>
      </c>
      <c r="D27" s="43">
        <v>8250000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8250000</v>
      </c>
      <c r="O27" s="44">
        <f t="shared" si="2"/>
        <v>562.67903423816665</v>
      </c>
      <c r="P27" s="9"/>
    </row>
    <row r="28" spans="1:119" ht="15.75" thickBot="1">
      <c r="A28" s="12"/>
      <c r="B28" s="42">
        <v>591</v>
      </c>
      <c r="C28" s="19" t="s">
        <v>78</v>
      </c>
      <c r="D28" s="43">
        <v>103411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103411</v>
      </c>
      <c r="O28" s="44">
        <f t="shared" si="2"/>
        <v>7.0529941344973404</v>
      </c>
      <c r="P28" s="9"/>
    </row>
    <row r="29" spans="1:119" ht="16.5" thickBot="1">
      <c r="A29" s="13" t="s">
        <v>10</v>
      </c>
      <c r="B29" s="21"/>
      <c r="C29" s="20"/>
      <c r="D29" s="14">
        <f>SUM(D5,D12,D16,D20,D23,D25)</f>
        <v>17925311</v>
      </c>
      <c r="E29" s="14">
        <f t="shared" ref="E29:M29" si="8">SUM(E5,E12,E16,E20,E23,E25)</f>
        <v>0</v>
      </c>
      <c r="F29" s="14">
        <f t="shared" si="8"/>
        <v>0</v>
      </c>
      <c r="G29" s="14">
        <f t="shared" si="8"/>
        <v>4103597</v>
      </c>
      <c r="H29" s="14">
        <f t="shared" si="8"/>
        <v>0</v>
      </c>
      <c r="I29" s="14">
        <f t="shared" si="8"/>
        <v>6939423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2363</v>
      </c>
      <c r="N29" s="14">
        <f t="shared" si="1"/>
        <v>28970694</v>
      </c>
      <c r="O29" s="35">
        <f t="shared" si="2"/>
        <v>1975.9032874096304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82</v>
      </c>
      <c r="M31" s="93"/>
      <c r="N31" s="93"/>
      <c r="O31" s="39">
        <v>14662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1527585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545</v>
      </c>
      <c r="N5" s="25">
        <f t="shared" ref="N5:N28" si="1">SUM(D5:M5)</f>
        <v>1528130</v>
      </c>
      <c r="O5" s="30">
        <f t="shared" ref="O5:O28" si="2">(N5/O$30)</f>
        <v>115.67103171599425</v>
      </c>
      <c r="P5" s="6"/>
    </row>
    <row r="6" spans="1:133">
      <c r="A6" s="12"/>
      <c r="B6" s="42">
        <v>511</v>
      </c>
      <c r="C6" s="19" t="s">
        <v>19</v>
      </c>
      <c r="D6" s="43">
        <v>29761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29761</v>
      </c>
      <c r="O6" s="44">
        <f t="shared" si="2"/>
        <v>2.2527439255166151</v>
      </c>
      <c r="P6" s="9"/>
    </row>
    <row r="7" spans="1:133">
      <c r="A7" s="12"/>
      <c r="B7" s="42">
        <v>512</v>
      </c>
      <c r="C7" s="19" t="s">
        <v>20</v>
      </c>
      <c r="D7" s="43">
        <v>170603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170603</v>
      </c>
      <c r="O7" s="44">
        <f t="shared" si="2"/>
        <v>12.913708273408524</v>
      </c>
      <c r="P7" s="9"/>
    </row>
    <row r="8" spans="1:133">
      <c r="A8" s="12"/>
      <c r="B8" s="42">
        <v>513</v>
      </c>
      <c r="C8" s="19" t="s">
        <v>21</v>
      </c>
      <c r="D8" s="43">
        <v>187842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187842</v>
      </c>
      <c r="O8" s="44">
        <f t="shared" si="2"/>
        <v>14.218605707365075</v>
      </c>
      <c r="P8" s="9"/>
    </row>
    <row r="9" spans="1:133">
      <c r="A9" s="12"/>
      <c r="B9" s="42">
        <v>514</v>
      </c>
      <c r="C9" s="19" t="s">
        <v>22</v>
      </c>
      <c r="D9" s="43">
        <v>11955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11955</v>
      </c>
      <c r="O9" s="44">
        <f t="shared" si="2"/>
        <v>0.90492771175535536</v>
      </c>
      <c r="P9" s="9"/>
    </row>
    <row r="10" spans="1:133">
      <c r="A10" s="12"/>
      <c r="B10" s="42">
        <v>515</v>
      </c>
      <c r="C10" s="19" t="s">
        <v>23</v>
      </c>
      <c r="D10" s="43">
        <v>233273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233273</v>
      </c>
      <c r="O10" s="44">
        <f t="shared" si="2"/>
        <v>17.657482401029444</v>
      </c>
      <c r="P10" s="9"/>
    </row>
    <row r="11" spans="1:133">
      <c r="A11" s="12"/>
      <c r="B11" s="42">
        <v>519</v>
      </c>
      <c r="C11" s="19" t="s">
        <v>57</v>
      </c>
      <c r="D11" s="43">
        <v>894151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545</v>
      </c>
      <c r="N11" s="43">
        <f t="shared" si="1"/>
        <v>894696</v>
      </c>
      <c r="O11" s="44">
        <f t="shared" si="2"/>
        <v>67.723563696919229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23928821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23928821</v>
      </c>
      <c r="O12" s="41">
        <f t="shared" si="2"/>
        <v>1811.2800696389372</v>
      </c>
      <c r="P12" s="10"/>
    </row>
    <row r="13" spans="1:133">
      <c r="A13" s="12"/>
      <c r="B13" s="42">
        <v>521</v>
      </c>
      <c r="C13" s="19" t="s">
        <v>27</v>
      </c>
      <c r="D13" s="43">
        <v>1697875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1697875</v>
      </c>
      <c r="O13" s="44">
        <f t="shared" si="2"/>
        <v>128.51979411096812</v>
      </c>
      <c r="P13" s="9"/>
    </row>
    <row r="14" spans="1:133">
      <c r="A14" s="12"/>
      <c r="B14" s="42">
        <v>522</v>
      </c>
      <c r="C14" s="19" t="s">
        <v>28</v>
      </c>
      <c r="D14" s="43">
        <v>1420019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1420019</v>
      </c>
      <c r="O14" s="44">
        <f t="shared" si="2"/>
        <v>107.48762394973886</v>
      </c>
      <c r="P14" s="9"/>
    </row>
    <row r="15" spans="1:133">
      <c r="A15" s="12"/>
      <c r="B15" s="42">
        <v>525</v>
      </c>
      <c r="C15" s="19" t="s">
        <v>77</v>
      </c>
      <c r="D15" s="43">
        <v>20810927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20810927</v>
      </c>
      <c r="O15" s="44">
        <f t="shared" si="2"/>
        <v>1575.2726515782304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6901563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6901563</v>
      </c>
      <c r="O16" s="41">
        <f t="shared" si="2"/>
        <v>522.41033986829154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2781352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2781352</v>
      </c>
      <c r="O17" s="44">
        <f t="shared" si="2"/>
        <v>210.53304064794489</v>
      </c>
      <c r="P17" s="9"/>
    </row>
    <row r="18" spans="1:119">
      <c r="A18" s="12"/>
      <c r="B18" s="42">
        <v>534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368673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368673</v>
      </c>
      <c r="O18" s="44">
        <f t="shared" si="2"/>
        <v>27.906517296192568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3751538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3751538</v>
      </c>
      <c r="O19" s="44">
        <f t="shared" si="2"/>
        <v>283.9707819241541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SUM(D21:D22)</f>
        <v>984641</v>
      </c>
      <c r="E20" s="29">
        <f t="shared" si="5"/>
        <v>0</v>
      </c>
      <c r="F20" s="29">
        <f t="shared" si="5"/>
        <v>0</v>
      </c>
      <c r="G20" s="29">
        <f t="shared" si="5"/>
        <v>553490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1538131</v>
      </c>
      <c r="O20" s="41">
        <f t="shared" si="2"/>
        <v>116.42805238059194</v>
      </c>
      <c r="P20" s="10"/>
    </row>
    <row r="21" spans="1:119">
      <c r="A21" s="12"/>
      <c r="B21" s="42">
        <v>541</v>
      </c>
      <c r="C21" s="19" t="s">
        <v>59</v>
      </c>
      <c r="D21" s="43">
        <v>888181</v>
      </c>
      <c r="E21" s="43">
        <v>0</v>
      </c>
      <c r="F21" s="43">
        <v>0</v>
      </c>
      <c r="G21" s="43">
        <v>553490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1441671</v>
      </c>
      <c r="O21" s="44">
        <f t="shared" si="2"/>
        <v>109.12656119900083</v>
      </c>
      <c r="P21" s="9"/>
    </row>
    <row r="22" spans="1:119">
      <c r="A22" s="12"/>
      <c r="B22" s="42">
        <v>549</v>
      </c>
      <c r="C22" s="19" t="s">
        <v>60</v>
      </c>
      <c r="D22" s="43">
        <v>96460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96460</v>
      </c>
      <c r="O22" s="44">
        <f t="shared" si="2"/>
        <v>7.3014911815910981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675821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675821</v>
      </c>
      <c r="O23" s="41">
        <f t="shared" si="2"/>
        <v>51.155930663840742</v>
      </c>
      <c r="P23" s="9"/>
    </row>
    <row r="24" spans="1:119">
      <c r="A24" s="12"/>
      <c r="B24" s="42">
        <v>572</v>
      </c>
      <c r="C24" s="19" t="s">
        <v>61</v>
      </c>
      <c r="D24" s="43">
        <v>675821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675821</v>
      </c>
      <c r="O24" s="44">
        <f t="shared" si="2"/>
        <v>51.155930663840742</v>
      </c>
      <c r="P24" s="9"/>
    </row>
    <row r="25" spans="1:119" ht="15.75">
      <c r="A25" s="26" t="s">
        <v>62</v>
      </c>
      <c r="B25" s="27"/>
      <c r="C25" s="28"/>
      <c r="D25" s="29">
        <f t="shared" ref="D25:M25" si="7">SUM(D26:D27)</f>
        <v>257253</v>
      </c>
      <c r="E25" s="29">
        <f t="shared" si="7"/>
        <v>0</v>
      </c>
      <c r="F25" s="29">
        <f t="shared" si="7"/>
        <v>0</v>
      </c>
      <c r="G25" s="29">
        <f t="shared" si="7"/>
        <v>8065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265318</v>
      </c>
      <c r="O25" s="41">
        <f t="shared" si="2"/>
        <v>20.083112557717055</v>
      </c>
      <c r="P25" s="9"/>
    </row>
    <row r="26" spans="1:119">
      <c r="A26" s="12"/>
      <c r="B26" s="42">
        <v>581</v>
      </c>
      <c r="C26" s="19" t="s">
        <v>63</v>
      </c>
      <c r="D26" s="43">
        <v>200000</v>
      </c>
      <c r="E26" s="43">
        <v>0</v>
      </c>
      <c r="F26" s="43">
        <v>0</v>
      </c>
      <c r="G26" s="43">
        <v>8065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208065</v>
      </c>
      <c r="O26" s="44">
        <f t="shared" si="2"/>
        <v>15.749375520399667</v>
      </c>
      <c r="P26" s="9"/>
    </row>
    <row r="27" spans="1:119" ht="15.75" thickBot="1">
      <c r="A27" s="12"/>
      <c r="B27" s="42">
        <v>591</v>
      </c>
      <c r="C27" s="19" t="s">
        <v>78</v>
      </c>
      <c r="D27" s="43">
        <v>57253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57253</v>
      </c>
      <c r="O27" s="44">
        <f t="shared" si="2"/>
        <v>4.3337370373173867</v>
      </c>
      <c r="P27" s="9"/>
    </row>
    <row r="28" spans="1:119" ht="16.5" thickBot="1">
      <c r="A28" s="13" t="s">
        <v>10</v>
      </c>
      <c r="B28" s="21"/>
      <c r="C28" s="20"/>
      <c r="D28" s="14">
        <f>SUM(D5,D12,D16,D20,D23,D25)</f>
        <v>27374121</v>
      </c>
      <c r="E28" s="14">
        <f t="shared" ref="E28:M28" si="8">SUM(E5,E12,E16,E20,E23,E25)</f>
        <v>0</v>
      </c>
      <c r="F28" s="14">
        <f t="shared" si="8"/>
        <v>0</v>
      </c>
      <c r="G28" s="14">
        <f t="shared" si="8"/>
        <v>561555</v>
      </c>
      <c r="H28" s="14">
        <f t="shared" si="8"/>
        <v>0</v>
      </c>
      <c r="I28" s="14">
        <f t="shared" si="8"/>
        <v>6901563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545</v>
      </c>
      <c r="N28" s="14">
        <f t="shared" si="1"/>
        <v>34837784</v>
      </c>
      <c r="O28" s="35">
        <f t="shared" si="2"/>
        <v>2637.0285368253726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79</v>
      </c>
      <c r="M30" s="93"/>
      <c r="N30" s="93"/>
      <c r="O30" s="39">
        <v>13211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1079912</v>
      </c>
      <c r="E5" s="24">
        <f t="shared" si="0"/>
        <v>0</v>
      </c>
      <c r="F5" s="24">
        <f t="shared" si="0"/>
        <v>0</v>
      </c>
      <c r="G5" s="24">
        <f t="shared" si="0"/>
        <v>16540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445</v>
      </c>
      <c r="N5" s="25">
        <f t="shared" ref="N5:N26" si="1">SUM(D5:M5)</f>
        <v>1096897</v>
      </c>
      <c r="O5" s="30">
        <f t="shared" ref="O5:O26" si="2">(N5/O$28)</f>
        <v>69.183033743298637</v>
      </c>
      <c r="P5" s="6"/>
    </row>
    <row r="6" spans="1:133">
      <c r="A6" s="12"/>
      <c r="B6" s="42">
        <v>511</v>
      </c>
      <c r="C6" s="19" t="s">
        <v>19</v>
      </c>
      <c r="D6" s="43">
        <v>25330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25330</v>
      </c>
      <c r="O6" s="44">
        <f t="shared" si="2"/>
        <v>1.5976032797224851</v>
      </c>
      <c r="P6" s="9"/>
    </row>
    <row r="7" spans="1:133">
      <c r="A7" s="12"/>
      <c r="B7" s="42">
        <v>512</v>
      </c>
      <c r="C7" s="19" t="s">
        <v>20</v>
      </c>
      <c r="D7" s="43">
        <v>198826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198826</v>
      </c>
      <c r="O7" s="44">
        <f t="shared" si="2"/>
        <v>12.540271207820878</v>
      </c>
      <c r="P7" s="9"/>
    </row>
    <row r="8" spans="1:133">
      <c r="A8" s="12"/>
      <c r="B8" s="42">
        <v>513</v>
      </c>
      <c r="C8" s="19" t="s">
        <v>21</v>
      </c>
      <c r="D8" s="43">
        <v>173206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173206</v>
      </c>
      <c r="O8" s="44">
        <f t="shared" si="2"/>
        <v>10.924377168085778</v>
      </c>
      <c r="P8" s="9"/>
    </row>
    <row r="9" spans="1:133">
      <c r="A9" s="12"/>
      <c r="B9" s="42">
        <v>514</v>
      </c>
      <c r="C9" s="19" t="s">
        <v>22</v>
      </c>
      <c r="D9" s="43">
        <v>3343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3343</v>
      </c>
      <c r="O9" s="44">
        <f t="shared" si="2"/>
        <v>0.2108483128350678</v>
      </c>
      <c r="P9" s="9"/>
    </row>
    <row r="10" spans="1:133">
      <c r="A10" s="12"/>
      <c r="B10" s="42">
        <v>515</v>
      </c>
      <c r="C10" s="19" t="s">
        <v>23</v>
      </c>
      <c r="D10" s="43">
        <v>256428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256428</v>
      </c>
      <c r="O10" s="44">
        <f t="shared" si="2"/>
        <v>16.173320719016083</v>
      </c>
      <c r="P10" s="9"/>
    </row>
    <row r="11" spans="1:133">
      <c r="A11" s="12"/>
      <c r="B11" s="42">
        <v>519</v>
      </c>
      <c r="C11" s="19" t="s">
        <v>57</v>
      </c>
      <c r="D11" s="43">
        <v>422779</v>
      </c>
      <c r="E11" s="43">
        <v>0</v>
      </c>
      <c r="F11" s="43">
        <v>0</v>
      </c>
      <c r="G11" s="43">
        <v>16540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445</v>
      </c>
      <c r="N11" s="43">
        <f t="shared" si="1"/>
        <v>439764</v>
      </c>
      <c r="O11" s="44">
        <f t="shared" si="2"/>
        <v>27.736613055818353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2816017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2816017</v>
      </c>
      <c r="O12" s="41">
        <f t="shared" si="2"/>
        <v>177.61065909807633</v>
      </c>
      <c r="P12" s="10"/>
    </row>
    <row r="13" spans="1:133">
      <c r="A13" s="12"/>
      <c r="B13" s="42">
        <v>521</v>
      </c>
      <c r="C13" s="19" t="s">
        <v>27</v>
      </c>
      <c r="D13" s="43">
        <v>1697875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1697875</v>
      </c>
      <c r="O13" s="44">
        <f t="shared" si="2"/>
        <v>107.08766950488805</v>
      </c>
      <c r="P13" s="9"/>
    </row>
    <row r="14" spans="1:133">
      <c r="A14" s="12"/>
      <c r="B14" s="42">
        <v>522</v>
      </c>
      <c r="C14" s="19" t="s">
        <v>28</v>
      </c>
      <c r="D14" s="43">
        <v>1118142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1118142</v>
      </c>
      <c r="O14" s="44">
        <f t="shared" si="2"/>
        <v>70.522989593188271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7997543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7997543</v>
      </c>
      <c r="O15" s="41">
        <f t="shared" si="2"/>
        <v>504.41772311573635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2963237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2963237</v>
      </c>
      <c r="O16" s="44">
        <f t="shared" si="2"/>
        <v>186.89605802585936</v>
      </c>
      <c r="P16" s="9"/>
    </row>
    <row r="17" spans="1:119">
      <c r="A17" s="12"/>
      <c r="B17" s="42">
        <v>534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780563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780563</v>
      </c>
      <c r="O17" s="44">
        <f t="shared" si="2"/>
        <v>49.231346578366448</v>
      </c>
      <c r="P17" s="9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4253743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4253743</v>
      </c>
      <c r="O18" s="44">
        <f t="shared" si="2"/>
        <v>268.29031851151058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1252481</v>
      </c>
      <c r="E19" s="29">
        <f t="shared" si="5"/>
        <v>0</v>
      </c>
      <c r="F19" s="29">
        <f t="shared" si="5"/>
        <v>0</v>
      </c>
      <c r="G19" s="29">
        <f t="shared" si="5"/>
        <v>236911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1489392</v>
      </c>
      <c r="O19" s="41">
        <f t="shared" si="2"/>
        <v>93.938315988647119</v>
      </c>
      <c r="P19" s="10"/>
    </row>
    <row r="20" spans="1:119">
      <c r="A20" s="12"/>
      <c r="B20" s="42">
        <v>541</v>
      </c>
      <c r="C20" s="19" t="s">
        <v>59</v>
      </c>
      <c r="D20" s="43">
        <v>1086508</v>
      </c>
      <c r="E20" s="43">
        <v>0</v>
      </c>
      <c r="F20" s="43">
        <v>0</v>
      </c>
      <c r="G20" s="43">
        <v>236911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1323419</v>
      </c>
      <c r="O20" s="44">
        <f t="shared" si="2"/>
        <v>83.470135603910435</v>
      </c>
      <c r="P20" s="9"/>
    </row>
    <row r="21" spans="1:119">
      <c r="A21" s="12"/>
      <c r="B21" s="42">
        <v>549</v>
      </c>
      <c r="C21" s="19" t="s">
        <v>60</v>
      </c>
      <c r="D21" s="43">
        <v>165973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165973</v>
      </c>
      <c r="O21" s="44">
        <f t="shared" si="2"/>
        <v>10.468180384736677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719014</v>
      </c>
      <c r="E22" s="29">
        <f t="shared" si="6"/>
        <v>0</v>
      </c>
      <c r="F22" s="29">
        <f t="shared" si="6"/>
        <v>0</v>
      </c>
      <c r="G22" s="29">
        <f t="shared" si="6"/>
        <v>114133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833147</v>
      </c>
      <c r="O22" s="41">
        <f t="shared" si="2"/>
        <v>52.547902869757174</v>
      </c>
      <c r="P22" s="9"/>
    </row>
    <row r="23" spans="1:119">
      <c r="A23" s="12"/>
      <c r="B23" s="42">
        <v>572</v>
      </c>
      <c r="C23" s="19" t="s">
        <v>61</v>
      </c>
      <c r="D23" s="43">
        <v>719014</v>
      </c>
      <c r="E23" s="43">
        <v>0</v>
      </c>
      <c r="F23" s="43">
        <v>0</v>
      </c>
      <c r="G23" s="43">
        <v>114133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833147</v>
      </c>
      <c r="O23" s="44">
        <f t="shared" si="2"/>
        <v>52.547902869757174</v>
      </c>
      <c r="P23" s="9"/>
    </row>
    <row r="24" spans="1:119" ht="15.75">
      <c r="A24" s="26" t="s">
        <v>62</v>
      </c>
      <c r="B24" s="27"/>
      <c r="C24" s="28"/>
      <c r="D24" s="29">
        <f t="shared" ref="D24:M24" si="7">SUM(D25:D25)</f>
        <v>230698</v>
      </c>
      <c r="E24" s="29">
        <f t="shared" si="7"/>
        <v>0</v>
      </c>
      <c r="F24" s="29">
        <f t="shared" si="7"/>
        <v>0</v>
      </c>
      <c r="G24" s="29">
        <f t="shared" si="7"/>
        <v>444709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675407</v>
      </c>
      <c r="O24" s="41">
        <f t="shared" si="2"/>
        <v>42.598990854619991</v>
      </c>
      <c r="P24" s="9"/>
    </row>
    <row r="25" spans="1:119" ht="15.75" thickBot="1">
      <c r="A25" s="12"/>
      <c r="B25" s="42">
        <v>581</v>
      </c>
      <c r="C25" s="19" t="s">
        <v>63</v>
      </c>
      <c r="D25" s="43">
        <v>230698</v>
      </c>
      <c r="E25" s="43">
        <v>0</v>
      </c>
      <c r="F25" s="43">
        <v>0</v>
      </c>
      <c r="G25" s="43">
        <v>444709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675407</v>
      </c>
      <c r="O25" s="44">
        <f t="shared" si="2"/>
        <v>42.598990854619991</v>
      </c>
      <c r="P25" s="9"/>
    </row>
    <row r="26" spans="1:119" ht="16.5" thickBot="1">
      <c r="A26" s="13" t="s">
        <v>10</v>
      </c>
      <c r="B26" s="21"/>
      <c r="C26" s="20"/>
      <c r="D26" s="14">
        <f>SUM(D5,D12,D15,D19,D22,D24)</f>
        <v>6098122</v>
      </c>
      <c r="E26" s="14">
        <f t="shared" ref="E26:M26" si="8">SUM(E5,E12,E15,E19,E22,E24)</f>
        <v>0</v>
      </c>
      <c r="F26" s="14">
        <f t="shared" si="8"/>
        <v>0</v>
      </c>
      <c r="G26" s="14">
        <f t="shared" si="8"/>
        <v>812293</v>
      </c>
      <c r="H26" s="14">
        <f t="shared" si="8"/>
        <v>0</v>
      </c>
      <c r="I26" s="14">
        <f t="shared" si="8"/>
        <v>7997543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445</v>
      </c>
      <c r="N26" s="14">
        <f t="shared" si="1"/>
        <v>14908403</v>
      </c>
      <c r="O26" s="35">
        <f t="shared" si="2"/>
        <v>940.29662567013565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75</v>
      </c>
      <c r="M28" s="93"/>
      <c r="N28" s="93"/>
      <c r="O28" s="39">
        <v>15855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861389</v>
      </c>
      <c r="E5" s="24">
        <f t="shared" si="0"/>
        <v>0</v>
      </c>
      <c r="F5" s="24">
        <f t="shared" si="0"/>
        <v>0</v>
      </c>
      <c r="G5" s="24">
        <f t="shared" si="0"/>
        <v>46846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209270</v>
      </c>
      <c r="N5" s="25">
        <f t="shared" ref="N5:N26" si="1">SUM(D5:M5)</f>
        <v>1117505</v>
      </c>
      <c r="O5" s="30">
        <f t="shared" ref="O5:O26" si="2">(N5/O$28)</f>
        <v>71.011310923301778</v>
      </c>
      <c r="P5" s="6"/>
    </row>
    <row r="6" spans="1:133">
      <c r="A6" s="12"/>
      <c r="B6" s="42">
        <v>511</v>
      </c>
      <c r="C6" s="19" t="s">
        <v>19</v>
      </c>
      <c r="D6" s="43">
        <v>29838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29838</v>
      </c>
      <c r="O6" s="44">
        <f t="shared" si="2"/>
        <v>1.8960411768443795</v>
      </c>
      <c r="P6" s="9"/>
    </row>
    <row r="7" spans="1:133">
      <c r="A7" s="12"/>
      <c r="B7" s="42">
        <v>512</v>
      </c>
      <c r="C7" s="19" t="s">
        <v>20</v>
      </c>
      <c r="D7" s="43">
        <v>89354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89354</v>
      </c>
      <c r="O7" s="44">
        <f t="shared" si="2"/>
        <v>5.6779564084641292</v>
      </c>
      <c r="P7" s="9"/>
    </row>
    <row r="8" spans="1:133">
      <c r="A8" s="12"/>
      <c r="B8" s="42">
        <v>513</v>
      </c>
      <c r="C8" s="19" t="s">
        <v>21</v>
      </c>
      <c r="D8" s="43">
        <v>165651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165651</v>
      </c>
      <c r="O8" s="44">
        <f t="shared" si="2"/>
        <v>10.526212111584165</v>
      </c>
      <c r="P8" s="9"/>
    </row>
    <row r="9" spans="1:133">
      <c r="A9" s="12"/>
      <c r="B9" s="42">
        <v>514</v>
      </c>
      <c r="C9" s="19" t="s">
        <v>22</v>
      </c>
      <c r="D9" s="43">
        <v>27749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27749</v>
      </c>
      <c r="O9" s="44">
        <f t="shared" si="2"/>
        <v>1.7632966893308764</v>
      </c>
      <c r="P9" s="9"/>
    </row>
    <row r="10" spans="1:133">
      <c r="A10" s="12"/>
      <c r="B10" s="42">
        <v>515</v>
      </c>
      <c r="C10" s="19" t="s">
        <v>23</v>
      </c>
      <c r="D10" s="43">
        <v>322995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322995</v>
      </c>
      <c r="O10" s="44">
        <f t="shared" si="2"/>
        <v>20.524559954247952</v>
      </c>
      <c r="P10" s="9"/>
    </row>
    <row r="11" spans="1:133">
      <c r="A11" s="12"/>
      <c r="B11" s="42">
        <v>519</v>
      </c>
      <c r="C11" s="19" t="s">
        <v>57</v>
      </c>
      <c r="D11" s="43">
        <v>225802</v>
      </c>
      <c r="E11" s="43">
        <v>0</v>
      </c>
      <c r="F11" s="43">
        <v>0</v>
      </c>
      <c r="G11" s="43">
        <v>46846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209270</v>
      </c>
      <c r="N11" s="43">
        <f t="shared" si="1"/>
        <v>481918</v>
      </c>
      <c r="O11" s="44">
        <f t="shared" si="2"/>
        <v>30.623244582830271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SUM(D13:D14)</f>
        <v>2625226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2625226</v>
      </c>
      <c r="O12" s="41">
        <f t="shared" si="2"/>
        <v>166.81870750460698</v>
      </c>
      <c r="P12" s="10"/>
    </row>
    <row r="13" spans="1:133">
      <c r="A13" s="12"/>
      <c r="B13" s="42">
        <v>521</v>
      </c>
      <c r="C13" s="19" t="s">
        <v>27</v>
      </c>
      <c r="D13" s="43">
        <v>1556809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1556809</v>
      </c>
      <c r="O13" s="44">
        <f t="shared" si="2"/>
        <v>98.926669632077264</v>
      </c>
      <c r="P13" s="9"/>
    </row>
    <row r="14" spans="1:133">
      <c r="A14" s="12"/>
      <c r="B14" s="42">
        <v>522</v>
      </c>
      <c r="C14" s="19" t="s">
        <v>28</v>
      </c>
      <c r="D14" s="43">
        <v>1068417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1068417</v>
      </c>
      <c r="O14" s="44">
        <f t="shared" si="2"/>
        <v>67.892037872529713</v>
      </c>
      <c r="P14" s="9"/>
    </row>
    <row r="15" spans="1:133" ht="15.75">
      <c r="A15" s="26" t="s">
        <v>29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8030003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8030003</v>
      </c>
      <c r="O15" s="41">
        <f t="shared" si="2"/>
        <v>510.2626294719451</v>
      </c>
      <c r="P15" s="10"/>
    </row>
    <row r="16" spans="1:133">
      <c r="A16" s="12"/>
      <c r="B16" s="42">
        <v>533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3004377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3004377</v>
      </c>
      <c r="O16" s="44">
        <f t="shared" si="2"/>
        <v>190.91167312702549</v>
      </c>
      <c r="P16" s="9"/>
    </row>
    <row r="17" spans="1:119">
      <c r="A17" s="12"/>
      <c r="B17" s="42">
        <v>534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742402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742402</v>
      </c>
      <c r="O17" s="44">
        <f t="shared" si="2"/>
        <v>47.175573489229208</v>
      </c>
      <c r="P17" s="9"/>
    </row>
    <row r="18" spans="1:119">
      <c r="A18" s="12"/>
      <c r="B18" s="42">
        <v>535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4283224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4283224</v>
      </c>
      <c r="O18" s="44">
        <f t="shared" si="2"/>
        <v>272.17538285569043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SUM(D20:D21)</f>
        <v>1421489</v>
      </c>
      <c r="E19" s="29">
        <f t="shared" si="5"/>
        <v>0</v>
      </c>
      <c r="F19" s="29">
        <f t="shared" si="5"/>
        <v>0</v>
      </c>
      <c r="G19" s="29">
        <f t="shared" si="5"/>
        <v>432092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1853581</v>
      </c>
      <c r="O19" s="41">
        <f t="shared" si="2"/>
        <v>117.78490182372752</v>
      </c>
      <c r="P19" s="10"/>
    </row>
    <row r="20" spans="1:119">
      <c r="A20" s="12"/>
      <c r="B20" s="42">
        <v>541</v>
      </c>
      <c r="C20" s="19" t="s">
        <v>59</v>
      </c>
      <c r="D20" s="43">
        <v>1278438</v>
      </c>
      <c r="E20" s="43">
        <v>0</v>
      </c>
      <c r="F20" s="43">
        <v>0</v>
      </c>
      <c r="G20" s="43">
        <v>432092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1710530</v>
      </c>
      <c r="O20" s="44">
        <f t="shared" si="2"/>
        <v>108.69479570439093</v>
      </c>
      <c r="P20" s="9"/>
    </row>
    <row r="21" spans="1:119">
      <c r="A21" s="12"/>
      <c r="B21" s="42">
        <v>549</v>
      </c>
      <c r="C21" s="19" t="s">
        <v>60</v>
      </c>
      <c r="D21" s="43">
        <v>143051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143051</v>
      </c>
      <c r="O21" s="44">
        <f t="shared" si="2"/>
        <v>9.0901061193365944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779906</v>
      </c>
      <c r="E22" s="29">
        <f t="shared" si="6"/>
        <v>0</v>
      </c>
      <c r="F22" s="29">
        <f t="shared" si="6"/>
        <v>0</v>
      </c>
      <c r="G22" s="29">
        <f t="shared" si="6"/>
        <v>172639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952545</v>
      </c>
      <c r="O22" s="41">
        <f t="shared" si="2"/>
        <v>60.529008070153139</v>
      </c>
      <c r="P22" s="9"/>
    </row>
    <row r="23" spans="1:119">
      <c r="A23" s="12"/>
      <c r="B23" s="42">
        <v>572</v>
      </c>
      <c r="C23" s="19" t="s">
        <v>61</v>
      </c>
      <c r="D23" s="43">
        <v>779906</v>
      </c>
      <c r="E23" s="43">
        <v>0</v>
      </c>
      <c r="F23" s="43">
        <v>0</v>
      </c>
      <c r="G23" s="43">
        <v>172639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952545</v>
      </c>
      <c r="O23" s="44">
        <f t="shared" si="2"/>
        <v>60.529008070153139</v>
      </c>
      <c r="P23" s="9"/>
    </row>
    <row r="24" spans="1:119" ht="15.75">
      <c r="A24" s="26" t="s">
        <v>62</v>
      </c>
      <c r="B24" s="27"/>
      <c r="C24" s="28"/>
      <c r="D24" s="29">
        <f t="shared" ref="D24:M24" si="7">SUM(D25:D25)</f>
        <v>1009045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1009045</v>
      </c>
      <c r="O24" s="41">
        <f t="shared" si="2"/>
        <v>64.119273050772065</v>
      </c>
      <c r="P24" s="9"/>
    </row>
    <row r="25" spans="1:119" ht="15.75" thickBot="1">
      <c r="A25" s="12"/>
      <c r="B25" s="42">
        <v>581</v>
      </c>
      <c r="C25" s="19" t="s">
        <v>63</v>
      </c>
      <c r="D25" s="43">
        <v>1009045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1009045</v>
      </c>
      <c r="O25" s="44">
        <f t="shared" si="2"/>
        <v>64.119273050772065</v>
      </c>
      <c r="P25" s="9"/>
    </row>
    <row r="26" spans="1:119" ht="16.5" thickBot="1">
      <c r="A26" s="13" t="s">
        <v>10</v>
      </c>
      <c r="B26" s="21"/>
      <c r="C26" s="20"/>
      <c r="D26" s="14">
        <f>SUM(D5,D12,D15,D19,D22,D24)</f>
        <v>6697055</v>
      </c>
      <c r="E26" s="14">
        <f t="shared" ref="E26:M26" si="8">SUM(E5,E12,E15,E19,E22,E24)</f>
        <v>0</v>
      </c>
      <c r="F26" s="14">
        <f t="shared" si="8"/>
        <v>0</v>
      </c>
      <c r="G26" s="14">
        <f t="shared" si="8"/>
        <v>651577</v>
      </c>
      <c r="H26" s="14">
        <f t="shared" si="8"/>
        <v>0</v>
      </c>
      <c r="I26" s="14">
        <f t="shared" si="8"/>
        <v>8030003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209270</v>
      </c>
      <c r="N26" s="14">
        <f t="shared" si="1"/>
        <v>15587905</v>
      </c>
      <c r="O26" s="35">
        <f t="shared" si="2"/>
        <v>990.52583084450657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73</v>
      </c>
      <c r="M28" s="93"/>
      <c r="N28" s="93"/>
      <c r="O28" s="39">
        <v>15737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720528</v>
      </c>
      <c r="E5" s="24">
        <f t="shared" si="0"/>
        <v>0</v>
      </c>
      <c r="F5" s="24">
        <f t="shared" si="0"/>
        <v>1447235</v>
      </c>
      <c r="G5" s="24">
        <f t="shared" si="0"/>
        <v>7880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5886</v>
      </c>
      <c r="N5" s="25">
        <f>SUM(D5:M5)</f>
        <v>2181529</v>
      </c>
      <c r="O5" s="30">
        <f t="shared" ref="O5:O27" si="1">(N5/O$29)</f>
        <v>139.61785599999999</v>
      </c>
      <c r="P5" s="6"/>
    </row>
    <row r="6" spans="1:133">
      <c r="A6" s="12"/>
      <c r="B6" s="42">
        <v>511</v>
      </c>
      <c r="C6" s="19" t="s">
        <v>19</v>
      </c>
      <c r="D6" s="43">
        <v>26899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26899</v>
      </c>
      <c r="O6" s="44">
        <f t="shared" si="1"/>
        <v>1.721536</v>
      </c>
      <c r="P6" s="9"/>
    </row>
    <row r="7" spans="1:133">
      <c r="A7" s="12"/>
      <c r="B7" s="42">
        <v>512</v>
      </c>
      <c r="C7" s="19" t="s">
        <v>20</v>
      </c>
      <c r="D7" s="43">
        <v>131133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131133</v>
      </c>
      <c r="O7" s="44">
        <f t="shared" si="1"/>
        <v>8.392512</v>
      </c>
      <c r="P7" s="9"/>
    </row>
    <row r="8" spans="1:133">
      <c r="A8" s="12"/>
      <c r="B8" s="42">
        <v>513</v>
      </c>
      <c r="C8" s="19" t="s">
        <v>21</v>
      </c>
      <c r="D8" s="43">
        <v>152754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152754</v>
      </c>
      <c r="O8" s="44">
        <f t="shared" si="1"/>
        <v>9.7762560000000001</v>
      </c>
      <c r="P8" s="9"/>
    </row>
    <row r="9" spans="1:133">
      <c r="A9" s="12"/>
      <c r="B9" s="42">
        <v>514</v>
      </c>
      <c r="C9" s="19" t="s">
        <v>22</v>
      </c>
      <c r="D9" s="43">
        <v>43915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43915</v>
      </c>
      <c r="O9" s="44">
        <f t="shared" si="1"/>
        <v>2.8105600000000002</v>
      </c>
      <c r="P9" s="9"/>
    </row>
    <row r="10" spans="1:133">
      <c r="A10" s="12"/>
      <c r="B10" s="42">
        <v>515</v>
      </c>
      <c r="C10" s="19" t="s">
        <v>23</v>
      </c>
      <c r="D10" s="43">
        <v>277199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277199</v>
      </c>
      <c r="O10" s="44">
        <f t="shared" si="1"/>
        <v>17.740735999999998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1447235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1447235</v>
      </c>
      <c r="O11" s="44">
        <f t="shared" si="1"/>
        <v>92.623040000000003</v>
      </c>
      <c r="P11" s="9"/>
    </row>
    <row r="12" spans="1:133">
      <c r="A12" s="12"/>
      <c r="B12" s="42">
        <v>519</v>
      </c>
      <c r="C12" s="19" t="s">
        <v>57</v>
      </c>
      <c r="D12" s="43">
        <v>88628</v>
      </c>
      <c r="E12" s="43">
        <v>0</v>
      </c>
      <c r="F12" s="43">
        <v>0</v>
      </c>
      <c r="G12" s="43">
        <v>7880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5886</v>
      </c>
      <c r="N12" s="43">
        <f t="shared" si="2"/>
        <v>102394</v>
      </c>
      <c r="O12" s="44">
        <f t="shared" si="1"/>
        <v>6.5532159999999999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2539852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2539852</v>
      </c>
      <c r="O13" s="41">
        <f t="shared" si="1"/>
        <v>162.55052800000001</v>
      </c>
      <c r="P13" s="10"/>
    </row>
    <row r="14" spans="1:133">
      <c r="A14" s="12"/>
      <c r="B14" s="42">
        <v>521</v>
      </c>
      <c r="C14" s="19" t="s">
        <v>27</v>
      </c>
      <c r="D14" s="43">
        <v>1483036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1483036</v>
      </c>
      <c r="O14" s="44">
        <f t="shared" si="1"/>
        <v>94.914304000000001</v>
      </c>
      <c r="P14" s="9"/>
    </row>
    <row r="15" spans="1:133">
      <c r="A15" s="12"/>
      <c r="B15" s="42">
        <v>522</v>
      </c>
      <c r="C15" s="19" t="s">
        <v>28</v>
      </c>
      <c r="D15" s="43">
        <v>1056816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1056816</v>
      </c>
      <c r="O15" s="44">
        <f t="shared" si="1"/>
        <v>67.636223999999999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7523636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7523636</v>
      </c>
      <c r="O16" s="41">
        <f t="shared" si="1"/>
        <v>481.51270399999999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2737642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2737642</v>
      </c>
      <c r="O17" s="44">
        <f t="shared" si="1"/>
        <v>175.20908800000001</v>
      </c>
      <c r="P17" s="9"/>
    </row>
    <row r="18" spans="1:119">
      <c r="A18" s="12"/>
      <c r="B18" s="42">
        <v>534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546473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546473</v>
      </c>
      <c r="O18" s="44">
        <f t="shared" si="1"/>
        <v>34.974271999999999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4239521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4239521</v>
      </c>
      <c r="O19" s="44">
        <f t="shared" si="1"/>
        <v>271.32934399999999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1138167</v>
      </c>
      <c r="E20" s="29">
        <f t="shared" si="6"/>
        <v>0</v>
      </c>
      <c r="F20" s="29">
        <f t="shared" si="6"/>
        <v>0</v>
      </c>
      <c r="G20" s="29">
        <f t="shared" si="6"/>
        <v>371489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1509656</v>
      </c>
      <c r="O20" s="41">
        <f t="shared" si="1"/>
        <v>96.617984000000007</v>
      </c>
      <c r="P20" s="10"/>
    </row>
    <row r="21" spans="1:119">
      <c r="A21" s="12"/>
      <c r="B21" s="42">
        <v>541</v>
      </c>
      <c r="C21" s="19" t="s">
        <v>59</v>
      </c>
      <c r="D21" s="43">
        <v>1020817</v>
      </c>
      <c r="E21" s="43">
        <v>0</v>
      </c>
      <c r="F21" s="43">
        <v>0</v>
      </c>
      <c r="G21" s="43">
        <v>371489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1392306</v>
      </c>
      <c r="O21" s="44">
        <f t="shared" si="1"/>
        <v>89.107584000000003</v>
      </c>
      <c r="P21" s="9"/>
    </row>
    <row r="22" spans="1:119">
      <c r="A22" s="12"/>
      <c r="B22" s="42">
        <v>549</v>
      </c>
      <c r="C22" s="19" t="s">
        <v>60</v>
      </c>
      <c r="D22" s="43">
        <v>117350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117350</v>
      </c>
      <c r="O22" s="44">
        <f t="shared" si="1"/>
        <v>7.5103999999999997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770968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770968</v>
      </c>
      <c r="O23" s="41">
        <f t="shared" si="1"/>
        <v>49.341951999999999</v>
      </c>
      <c r="P23" s="9"/>
    </row>
    <row r="24" spans="1:119">
      <c r="A24" s="12"/>
      <c r="B24" s="42">
        <v>572</v>
      </c>
      <c r="C24" s="19" t="s">
        <v>61</v>
      </c>
      <c r="D24" s="43">
        <v>770968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770968</v>
      </c>
      <c r="O24" s="44">
        <f t="shared" si="1"/>
        <v>49.341951999999999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SUM(D26:D26)</f>
        <v>1524924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1009415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2534339</v>
      </c>
      <c r="O25" s="41">
        <f t="shared" si="1"/>
        <v>162.19769600000001</v>
      </c>
      <c r="P25" s="9"/>
    </row>
    <row r="26" spans="1:119" ht="15.75" thickBot="1">
      <c r="A26" s="12"/>
      <c r="B26" s="42">
        <v>581</v>
      </c>
      <c r="C26" s="19" t="s">
        <v>63</v>
      </c>
      <c r="D26" s="43">
        <v>1524924</v>
      </c>
      <c r="E26" s="43">
        <v>0</v>
      </c>
      <c r="F26" s="43">
        <v>0</v>
      </c>
      <c r="G26" s="43">
        <v>0</v>
      </c>
      <c r="H26" s="43">
        <v>0</v>
      </c>
      <c r="I26" s="43">
        <v>1009415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2534339</v>
      </c>
      <c r="O26" s="44">
        <f t="shared" si="1"/>
        <v>162.19769600000001</v>
      </c>
      <c r="P26" s="9"/>
    </row>
    <row r="27" spans="1:119" ht="16.5" thickBot="1">
      <c r="A27" s="13" t="s">
        <v>10</v>
      </c>
      <c r="B27" s="21"/>
      <c r="C27" s="20"/>
      <c r="D27" s="14">
        <f>SUM(D5,D13,D16,D20,D23,D25)</f>
        <v>6694439</v>
      </c>
      <c r="E27" s="14">
        <f t="shared" ref="E27:M27" si="9">SUM(E5,E13,E16,E20,E23,E25)</f>
        <v>0</v>
      </c>
      <c r="F27" s="14">
        <f t="shared" si="9"/>
        <v>1447235</v>
      </c>
      <c r="G27" s="14">
        <f t="shared" si="9"/>
        <v>379369</v>
      </c>
      <c r="H27" s="14">
        <f t="shared" si="9"/>
        <v>0</v>
      </c>
      <c r="I27" s="14">
        <f t="shared" si="9"/>
        <v>8533051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5886</v>
      </c>
      <c r="N27" s="14">
        <f t="shared" si="4"/>
        <v>17059980</v>
      </c>
      <c r="O27" s="35">
        <f t="shared" si="1"/>
        <v>1091.83872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71</v>
      </c>
      <c r="M29" s="93"/>
      <c r="N29" s="93"/>
      <c r="O29" s="39">
        <v>15625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729015</v>
      </c>
      <c r="E5" s="24">
        <f t="shared" si="0"/>
        <v>37516</v>
      </c>
      <c r="F5" s="24">
        <f t="shared" si="0"/>
        <v>89757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856288</v>
      </c>
      <c r="O5" s="30">
        <f t="shared" ref="O5:O27" si="1">(N5/O$29)</f>
        <v>58.326272052312511</v>
      </c>
      <c r="P5" s="6"/>
    </row>
    <row r="6" spans="1:133">
      <c r="A6" s="12"/>
      <c r="B6" s="42">
        <v>511</v>
      </c>
      <c r="C6" s="19" t="s">
        <v>19</v>
      </c>
      <c r="D6" s="43">
        <v>29954</v>
      </c>
      <c r="E6" s="43">
        <v>37516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67470</v>
      </c>
      <c r="O6" s="44">
        <f t="shared" si="1"/>
        <v>4.5957359852871056</v>
      </c>
      <c r="P6" s="9"/>
    </row>
    <row r="7" spans="1:133">
      <c r="A7" s="12"/>
      <c r="B7" s="42">
        <v>512</v>
      </c>
      <c r="C7" s="19" t="s">
        <v>20</v>
      </c>
      <c r="D7" s="43">
        <v>136442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136442</v>
      </c>
      <c r="O7" s="44">
        <f t="shared" si="1"/>
        <v>9.2937810775832705</v>
      </c>
      <c r="P7" s="9"/>
    </row>
    <row r="8" spans="1:133">
      <c r="A8" s="12"/>
      <c r="B8" s="42">
        <v>513</v>
      </c>
      <c r="C8" s="19" t="s">
        <v>21</v>
      </c>
      <c r="D8" s="43">
        <v>79111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79111</v>
      </c>
      <c r="O8" s="44">
        <f t="shared" si="1"/>
        <v>5.3886656222328178</v>
      </c>
      <c r="P8" s="9"/>
    </row>
    <row r="9" spans="1:133">
      <c r="A9" s="12"/>
      <c r="B9" s="42">
        <v>514</v>
      </c>
      <c r="C9" s="19" t="s">
        <v>22</v>
      </c>
      <c r="D9" s="43">
        <v>54595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54595</v>
      </c>
      <c r="O9" s="44">
        <f t="shared" si="1"/>
        <v>3.7187521286015941</v>
      </c>
      <c r="P9" s="9"/>
    </row>
    <row r="10" spans="1:133">
      <c r="A10" s="12"/>
      <c r="B10" s="42">
        <v>515</v>
      </c>
      <c r="C10" s="19" t="s">
        <v>23</v>
      </c>
      <c r="D10" s="43">
        <v>221039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221039</v>
      </c>
      <c r="O10" s="44">
        <f t="shared" si="1"/>
        <v>15.056126966827872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89757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89757</v>
      </c>
      <c r="O11" s="44">
        <f t="shared" si="1"/>
        <v>6.1138205844288533</v>
      </c>
      <c r="P11" s="9"/>
    </row>
    <row r="12" spans="1:133">
      <c r="A12" s="12"/>
      <c r="B12" s="42">
        <v>519</v>
      </c>
      <c r="C12" s="19" t="s">
        <v>57</v>
      </c>
      <c r="D12" s="43">
        <v>207874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207874</v>
      </c>
      <c r="O12" s="44">
        <f t="shared" si="1"/>
        <v>14.159389687350998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2397794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2397794</v>
      </c>
      <c r="O13" s="41">
        <f t="shared" si="1"/>
        <v>163.32634016756353</v>
      </c>
      <c r="P13" s="10"/>
    </row>
    <row r="14" spans="1:133">
      <c r="A14" s="12"/>
      <c r="B14" s="42">
        <v>521</v>
      </c>
      <c r="C14" s="19" t="s">
        <v>27</v>
      </c>
      <c r="D14" s="43">
        <v>1413138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1413138</v>
      </c>
      <c r="O14" s="44">
        <f t="shared" si="1"/>
        <v>96.256249574279678</v>
      </c>
      <c r="P14" s="9"/>
    </row>
    <row r="15" spans="1:133">
      <c r="A15" s="12"/>
      <c r="B15" s="42">
        <v>522</v>
      </c>
      <c r="C15" s="19" t="s">
        <v>28</v>
      </c>
      <c r="D15" s="43">
        <v>984656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984656</v>
      </c>
      <c r="O15" s="44">
        <f t="shared" si="1"/>
        <v>67.070090593283837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SUM(D17:D19)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7417436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7417436</v>
      </c>
      <c r="O16" s="41">
        <f t="shared" si="1"/>
        <v>505.2405149512976</v>
      </c>
      <c r="P16" s="10"/>
    </row>
    <row r="17" spans="1:119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2790369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2790369</v>
      </c>
      <c r="O17" s="44">
        <f t="shared" si="1"/>
        <v>190.06668483073361</v>
      </c>
      <c r="P17" s="9"/>
    </row>
    <row r="18" spans="1:119">
      <c r="A18" s="12"/>
      <c r="B18" s="42">
        <v>534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530268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530268</v>
      </c>
      <c r="O18" s="44">
        <f t="shared" si="1"/>
        <v>36.119337919760234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4096799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4096799</v>
      </c>
      <c r="O19" s="44">
        <f t="shared" si="1"/>
        <v>279.05449220080374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SUM(D21:D22)</f>
        <v>1030160</v>
      </c>
      <c r="E20" s="29">
        <f t="shared" si="6"/>
        <v>0</v>
      </c>
      <c r="F20" s="29">
        <f t="shared" si="6"/>
        <v>0</v>
      </c>
      <c r="G20" s="29">
        <f t="shared" si="6"/>
        <v>467563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1497723</v>
      </c>
      <c r="O20" s="41">
        <f t="shared" si="1"/>
        <v>102.01777808051223</v>
      </c>
      <c r="P20" s="10"/>
    </row>
    <row r="21" spans="1:119">
      <c r="A21" s="12"/>
      <c r="B21" s="42">
        <v>541</v>
      </c>
      <c r="C21" s="19" t="s">
        <v>59</v>
      </c>
      <c r="D21" s="43">
        <v>910014</v>
      </c>
      <c r="E21" s="43">
        <v>0</v>
      </c>
      <c r="F21" s="43">
        <v>0</v>
      </c>
      <c r="G21" s="43">
        <v>467563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1377577</v>
      </c>
      <c r="O21" s="44">
        <f t="shared" si="1"/>
        <v>93.83400313330155</v>
      </c>
      <c r="P21" s="9"/>
    </row>
    <row r="22" spans="1:119">
      <c r="A22" s="12"/>
      <c r="B22" s="42">
        <v>549</v>
      </c>
      <c r="C22" s="19" t="s">
        <v>60</v>
      </c>
      <c r="D22" s="43">
        <v>120146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120146</v>
      </c>
      <c r="O22" s="44">
        <f t="shared" si="1"/>
        <v>8.1837749472106811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769445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769445</v>
      </c>
      <c r="O23" s="41">
        <f t="shared" si="1"/>
        <v>52.410939309311352</v>
      </c>
      <c r="P23" s="9"/>
    </row>
    <row r="24" spans="1:119">
      <c r="A24" s="12"/>
      <c r="B24" s="42">
        <v>572</v>
      </c>
      <c r="C24" s="19" t="s">
        <v>61</v>
      </c>
      <c r="D24" s="43">
        <v>769445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769445</v>
      </c>
      <c r="O24" s="44">
        <f t="shared" si="1"/>
        <v>52.410939309311352</v>
      </c>
      <c r="P24" s="9"/>
    </row>
    <row r="25" spans="1:119" ht="15.75">
      <c r="A25" s="26" t="s">
        <v>62</v>
      </c>
      <c r="B25" s="27"/>
      <c r="C25" s="28"/>
      <c r="D25" s="29">
        <f t="shared" ref="D25:M25" si="8">SUM(D26:D26)</f>
        <v>981186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981186</v>
      </c>
      <c r="O25" s="41">
        <f t="shared" si="1"/>
        <v>66.833730672297534</v>
      </c>
      <c r="P25" s="9"/>
    </row>
    <row r="26" spans="1:119" ht="15.75" thickBot="1">
      <c r="A26" s="12"/>
      <c r="B26" s="42">
        <v>581</v>
      </c>
      <c r="C26" s="19" t="s">
        <v>63</v>
      </c>
      <c r="D26" s="43">
        <v>981186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981186</v>
      </c>
      <c r="O26" s="44">
        <f t="shared" si="1"/>
        <v>66.833730672297534</v>
      </c>
      <c r="P26" s="9"/>
    </row>
    <row r="27" spans="1:119" ht="16.5" thickBot="1">
      <c r="A27" s="13" t="s">
        <v>10</v>
      </c>
      <c r="B27" s="21"/>
      <c r="C27" s="20"/>
      <c r="D27" s="14">
        <f>SUM(D5,D13,D16,D20,D23,D25)</f>
        <v>5907600</v>
      </c>
      <c r="E27" s="14">
        <f t="shared" ref="E27:M27" si="9">SUM(E5,E13,E16,E20,E23,E25)</f>
        <v>37516</v>
      </c>
      <c r="F27" s="14">
        <f t="shared" si="9"/>
        <v>89757</v>
      </c>
      <c r="G27" s="14">
        <f t="shared" si="9"/>
        <v>467563</v>
      </c>
      <c r="H27" s="14">
        <f t="shared" si="9"/>
        <v>0</v>
      </c>
      <c r="I27" s="14">
        <f t="shared" si="9"/>
        <v>7417436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4"/>
        <v>13919872</v>
      </c>
      <c r="O27" s="35">
        <f t="shared" si="1"/>
        <v>948.15557523329471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66</v>
      </c>
      <c r="M29" s="93"/>
      <c r="N29" s="93"/>
      <c r="O29" s="39">
        <v>14681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2024-05-15T18:37:56Z</cp:lastPrinted>
  <dcterms:created xsi:type="dcterms:W3CDTF">2000-08-31T21:26:31Z</dcterms:created>
  <dcterms:modified xsi:type="dcterms:W3CDTF">2024-05-15T18:37:59Z</dcterms:modified>
</cp:coreProperties>
</file>