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5" documentId="11_6F89C850F2F58FC0F91BD86AE32BF7BB82C2285C" xr6:coauthVersionLast="47" xr6:coauthVersionMax="47" xr10:uidLastSave="{F99726FE-3F37-4129-B813-41AC98841CE0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'2007'!$A$1:$O$31</definedName>
    <definedName name="_xlnm.Print_Area" localSheetId="15">'2008'!$A$1:$O$31</definedName>
    <definedName name="_xlnm.Print_Area" localSheetId="14">'2009'!$A$1:$O$31</definedName>
    <definedName name="_xlnm.Print_Area" localSheetId="13">'2010'!$A$1:$O$32</definedName>
    <definedName name="_xlnm.Print_Area" localSheetId="12">'2011'!$A$1:$O$32</definedName>
    <definedName name="_xlnm.Print_Area" localSheetId="11">'2012'!$A$1:$O$34</definedName>
    <definedName name="_xlnm.Print_Area" localSheetId="10">'2013'!$A$1:$O$34</definedName>
    <definedName name="_xlnm.Print_Area" localSheetId="9">'2014'!$A$1:$O$34</definedName>
    <definedName name="_xlnm.Print_Area" localSheetId="8">'2015'!$A$1:$O$34</definedName>
    <definedName name="_xlnm.Print_Area" localSheetId="7">'2016'!$A$1:$O$31</definedName>
    <definedName name="_xlnm.Print_Area" localSheetId="6">'2017'!$A$1:$O$31</definedName>
    <definedName name="_xlnm.Print_Area" localSheetId="5">'2018'!$A$1:$O$31</definedName>
    <definedName name="_xlnm.Print_Area" localSheetId="4">'2019'!$A$1:$O$31</definedName>
    <definedName name="_xlnm.Print_Area" localSheetId="3">'2020'!$A$1:$O$30</definedName>
    <definedName name="_xlnm.Print_Area" localSheetId="2">'2021'!$A$1:$P$22</definedName>
    <definedName name="_xlnm.Print_Area" localSheetId="1">'2022'!$A$1:$P$22</definedName>
    <definedName name="_xlnm.Print_Area" localSheetId="0">'2023'!$A$1:$P$27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9" l="1"/>
  <c r="F23" i="49"/>
  <c r="G23" i="49"/>
  <c r="H23" i="49"/>
  <c r="I23" i="49"/>
  <c r="J23" i="49"/>
  <c r="K23" i="49"/>
  <c r="L23" i="49"/>
  <c r="M23" i="49"/>
  <c r="N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9" i="49" l="1"/>
  <c r="P19" i="49" s="1"/>
  <c r="O17" i="49"/>
  <c r="P17" i="49" s="1"/>
  <c r="O14" i="49"/>
  <c r="P14" i="49" s="1"/>
  <c r="O12" i="49"/>
  <c r="P12" i="49" s="1"/>
  <c r="O21" i="49"/>
  <c r="P21" i="49" s="1"/>
  <c r="O5" i="49"/>
  <c r="P5" i="49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K18" i="48" s="1"/>
  <c r="J5" i="48"/>
  <c r="I5" i="48"/>
  <c r="H5" i="48"/>
  <c r="H18" i="48" s="1"/>
  <c r="G5" i="48"/>
  <c r="F5" i="48"/>
  <c r="F18" i="48" s="1"/>
  <c r="E5" i="48"/>
  <c r="D5" i="48"/>
  <c r="D18" i="48" s="1"/>
  <c r="O23" i="49" l="1"/>
  <c r="P23" i="49" s="1"/>
  <c r="L18" i="48"/>
  <c r="I18" i="48"/>
  <c r="J18" i="48"/>
  <c r="M18" i="48"/>
  <c r="G18" i="48"/>
  <c r="N18" i="48"/>
  <c r="E18" i="48"/>
  <c r="O16" i="48"/>
  <c r="P16" i="48" s="1"/>
  <c r="O14" i="48"/>
  <c r="P14" i="48" s="1"/>
  <c r="O11" i="48"/>
  <c r="P11" i="48" s="1"/>
  <c r="O5" i="48"/>
  <c r="P5" i="48" s="1"/>
  <c r="O9" i="48"/>
  <c r="P9" i="48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/>
  <c r="N9" i="47"/>
  <c r="M9" i="47"/>
  <c r="M18" i="47" s="1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F18" i="47" s="1"/>
  <c r="E5" i="47"/>
  <c r="E18" i="47" s="1"/>
  <c r="D5" i="47"/>
  <c r="N25" i="46"/>
  <c r="O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3" i="46" s="1"/>
  <c r="O23" i="46" s="1"/>
  <c r="N22" i="46"/>
  <c r="O22" i="46" s="1"/>
  <c r="M21" i="46"/>
  <c r="L21" i="46"/>
  <c r="K21" i="46"/>
  <c r="J21" i="46"/>
  <c r="I21" i="46"/>
  <c r="H21" i="46"/>
  <c r="H26" i="46" s="1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9" i="46" s="1"/>
  <c r="O19" i="46" s="1"/>
  <c r="N18" i="46"/>
  <c r="O18" i="46" s="1"/>
  <c r="M17" i="46"/>
  <c r="L17" i="46"/>
  <c r="K17" i="46"/>
  <c r="K26" i="46" s="1"/>
  <c r="J17" i="46"/>
  <c r="J26" i="46" s="1"/>
  <c r="I17" i="46"/>
  <c r="H17" i="46"/>
  <c r="G17" i="46"/>
  <c r="F17" i="46"/>
  <c r="E17" i="46"/>
  <c r="D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5" i="46" s="1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M10" i="46"/>
  <c r="L10" i="46"/>
  <c r="K10" i="46"/>
  <c r="J10" i="46"/>
  <c r="I10" i="46"/>
  <c r="H10" i="46"/>
  <c r="G10" i="46"/>
  <c r="G26" i="46" s="1"/>
  <c r="F10" i="46"/>
  <c r="F26" i="46" s="1"/>
  <c r="E10" i="46"/>
  <c r="E26" i="46" s="1"/>
  <c r="D10" i="46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26" i="45"/>
  <c r="O26" i="45" s="1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/>
  <c r="M18" i="45"/>
  <c r="L18" i="45"/>
  <c r="K18" i="45"/>
  <c r="J18" i="45"/>
  <c r="I18" i="45"/>
  <c r="H18" i="45"/>
  <c r="N18" i="45" s="1"/>
  <c r="O18" i="45" s="1"/>
  <c r="G18" i="45"/>
  <c r="F18" i="45"/>
  <c r="E18" i="45"/>
  <c r="D18" i="45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M11" i="45"/>
  <c r="M27" i="45" s="1"/>
  <c r="L11" i="45"/>
  <c r="K11" i="45"/>
  <c r="K27" i="45" s="1"/>
  <c r="J11" i="45"/>
  <c r="J27" i="45" s="1"/>
  <c r="I11" i="45"/>
  <c r="H11" i="45"/>
  <c r="G11" i="45"/>
  <c r="G27" i="45" s="1"/>
  <c r="F11" i="45"/>
  <c r="E11" i="45"/>
  <c r="D11" i="45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I27" i="45" s="1"/>
  <c r="H5" i="45"/>
  <c r="H27" i="45" s="1"/>
  <c r="G5" i="45"/>
  <c r="F5" i="45"/>
  <c r="F27" i="45" s="1"/>
  <c r="E5" i="45"/>
  <c r="E27" i="45" s="1"/>
  <c r="D5" i="45"/>
  <c r="N5" i="45" s="1"/>
  <c r="O5" i="45" s="1"/>
  <c r="N26" i="44"/>
  <c r="O26" i="44" s="1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M18" i="44"/>
  <c r="L18" i="44"/>
  <c r="K18" i="44"/>
  <c r="K27" i="44" s="1"/>
  <c r="J18" i="44"/>
  <c r="I18" i="44"/>
  <c r="H18" i="44"/>
  <c r="G18" i="44"/>
  <c r="F18" i="44"/>
  <c r="E18" i="44"/>
  <c r="D18" i="44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M14" i="44"/>
  <c r="L14" i="44"/>
  <c r="K14" i="44"/>
  <c r="J14" i="44"/>
  <c r="I14" i="44"/>
  <c r="H14" i="44"/>
  <c r="G14" i="44"/>
  <c r="F14" i="44"/>
  <c r="E14" i="44"/>
  <c r="N14" i="44" s="1"/>
  <c r="O14" i="44" s="1"/>
  <c r="D14" i="44"/>
  <c r="N13" i="44"/>
  <c r="O13" i="44"/>
  <c r="N12" i="44"/>
  <c r="O12" i="44" s="1"/>
  <c r="M11" i="44"/>
  <c r="L11" i="44"/>
  <c r="K11" i="44"/>
  <c r="J11" i="44"/>
  <c r="I11" i="44"/>
  <c r="H11" i="44"/>
  <c r="G11" i="44"/>
  <c r="G27" i="44" s="1"/>
  <c r="F11" i="44"/>
  <c r="E11" i="44"/>
  <c r="D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J27" i="44" s="1"/>
  <c r="I5" i="44"/>
  <c r="H5" i="44"/>
  <c r="G5" i="44"/>
  <c r="F5" i="44"/>
  <c r="F27" i="44" s="1"/>
  <c r="E5" i="44"/>
  <c r="E27" i="44" s="1"/>
  <c r="D5" i="44"/>
  <c r="N5" i="44" s="1"/>
  <c r="O5" i="44" s="1"/>
  <c r="N26" i="43"/>
  <c r="O26" i="43" s="1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M20" i="43"/>
  <c r="L20" i="43"/>
  <c r="K20" i="43"/>
  <c r="J20" i="43"/>
  <c r="I20" i="43"/>
  <c r="H20" i="43"/>
  <c r="G20" i="43"/>
  <c r="F20" i="43"/>
  <c r="E20" i="43"/>
  <c r="D20" i="43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6" i="43" s="1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M11" i="43"/>
  <c r="M27" i="43" s="1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K27" i="43" s="1"/>
  <c r="J5" i="43"/>
  <c r="J27" i="43" s="1"/>
  <c r="I5" i="43"/>
  <c r="I27" i="43" s="1"/>
  <c r="H5" i="43"/>
  <c r="H27" i="43" s="1"/>
  <c r="G5" i="43"/>
  <c r="F5" i="43"/>
  <c r="F27" i="43" s="1"/>
  <c r="E5" i="43"/>
  <c r="D5" i="43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/>
  <c r="M18" i="42"/>
  <c r="N18" i="42" s="1"/>
  <c r="O18" i="42" s="1"/>
  <c r="L18" i="42"/>
  <c r="K18" i="42"/>
  <c r="J18" i="42"/>
  <c r="I18" i="42"/>
  <c r="H18" i="42"/>
  <c r="G18" i="42"/>
  <c r="F18" i="42"/>
  <c r="E18" i="42"/>
  <c r="D18" i="42"/>
  <c r="N17" i="42"/>
  <c r="O17" i="42"/>
  <c r="M16" i="42"/>
  <c r="L16" i="42"/>
  <c r="K16" i="42"/>
  <c r="J16" i="42"/>
  <c r="I16" i="42"/>
  <c r="H16" i="42"/>
  <c r="G16" i="42"/>
  <c r="F16" i="42"/>
  <c r="E16" i="42"/>
  <c r="N16" i="42" s="1"/>
  <c r="O16" i="42" s="1"/>
  <c r="D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M27" i="42" s="1"/>
  <c r="L5" i="42"/>
  <c r="K5" i="42"/>
  <c r="K27" i="42" s="1"/>
  <c r="J5" i="42"/>
  <c r="J27" i="42" s="1"/>
  <c r="I5" i="42"/>
  <c r="I27" i="42" s="1"/>
  <c r="H5" i="42"/>
  <c r="H27" i="42" s="1"/>
  <c r="G5" i="42"/>
  <c r="F5" i="42"/>
  <c r="E5" i="42"/>
  <c r="E27" i="42" s="1"/>
  <c r="D5" i="42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I27" i="41" s="1"/>
  <c r="H19" i="4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M15" i="41"/>
  <c r="L15" i="41"/>
  <c r="K15" i="41"/>
  <c r="K27" i="41" s="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M11" i="41"/>
  <c r="L11" i="41"/>
  <c r="K11" i="41"/>
  <c r="J11" i="41"/>
  <c r="J27" i="41" s="1"/>
  <c r="I11" i="41"/>
  <c r="H11" i="41"/>
  <c r="H27" i="41" s="1"/>
  <c r="G11" i="41"/>
  <c r="F11" i="41"/>
  <c r="E11" i="41"/>
  <c r="E27" i="41" s="1"/>
  <c r="D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F27" i="41" s="1"/>
  <c r="E5" i="41"/>
  <c r="D5" i="41"/>
  <c r="N29" i="40"/>
  <c r="O29" i="40" s="1"/>
  <c r="N28" i="40"/>
  <c r="O28" i="40"/>
  <c r="M27" i="40"/>
  <c r="L27" i="40"/>
  <c r="K27" i="40"/>
  <c r="J27" i="40"/>
  <c r="I27" i="40"/>
  <c r="H27" i="40"/>
  <c r="G27" i="40"/>
  <c r="F27" i="40"/>
  <c r="E27" i="40"/>
  <c r="D27" i="40"/>
  <c r="N26" i="40"/>
  <c r="O26" i="40"/>
  <c r="M25" i="40"/>
  <c r="L25" i="40"/>
  <c r="K25" i="40"/>
  <c r="J25" i="40"/>
  <c r="I25" i="40"/>
  <c r="H25" i="40"/>
  <c r="G25" i="40"/>
  <c r="F25" i="40"/>
  <c r="E25" i="40"/>
  <c r="N25" i="40" s="1"/>
  <c r="O25" i="40" s="1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L30" i="40" s="1"/>
  <c r="K5" i="40"/>
  <c r="K30" i="40" s="1"/>
  <c r="J5" i="40"/>
  <c r="I5" i="40"/>
  <c r="H5" i="40"/>
  <c r="H30" i="40" s="1"/>
  <c r="G5" i="40"/>
  <c r="G30" i="40" s="1"/>
  <c r="F5" i="40"/>
  <c r="E5" i="40"/>
  <c r="D5" i="40"/>
  <c r="D30" i="40" s="1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M15" i="39"/>
  <c r="N15" i="39" s="1"/>
  <c r="O15" i="39" s="1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H30" i="39" s="1"/>
  <c r="G5" i="39"/>
  <c r="F5" i="39"/>
  <c r="F30" i="39" s="1"/>
  <c r="E5" i="39"/>
  <c r="E30" i="39" s="1"/>
  <c r="D5" i="39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1" i="38" s="1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5" i="38" s="1"/>
  <c r="O5" i="38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M15" i="37"/>
  <c r="L15" i="37"/>
  <c r="K15" i="37"/>
  <c r="J15" i="37"/>
  <c r="J30" i="37" s="1"/>
  <c r="I15" i="37"/>
  <c r="H15" i="37"/>
  <c r="G15" i="37"/>
  <c r="F15" i="37"/>
  <c r="E15" i="37"/>
  <c r="D15" i="37"/>
  <c r="N15" i="37" s="1"/>
  <c r="O15" i="37" s="1"/>
  <c r="N14" i="37"/>
  <c r="O14" i="37"/>
  <c r="N13" i="37"/>
  <c r="O13" i="37" s="1"/>
  <c r="N12" i="37"/>
  <c r="O12" i="37"/>
  <c r="M11" i="37"/>
  <c r="L11" i="37"/>
  <c r="K11" i="37"/>
  <c r="J11" i="37"/>
  <c r="I11" i="37"/>
  <c r="H11" i="37"/>
  <c r="G11" i="37"/>
  <c r="F11" i="37"/>
  <c r="E11" i="37"/>
  <c r="D11" i="37"/>
  <c r="N10" i="37"/>
  <c r="O10" i="37"/>
  <c r="N9" i="37"/>
  <c r="O9" i="37"/>
  <c r="N8" i="37"/>
  <c r="O8" i="37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N5" i="37" s="1"/>
  <c r="O5" i="37" s="1"/>
  <c r="D5" i="37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/>
  <c r="M23" i="36"/>
  <c r="L23" i="36"/>
  <c r="K23" i="36"/>
  <c r="J23" i="36"/>
  <c r="J30" i="36" s="1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/>
  <c r="O21" i="36" s="1"/>
  <c r="N20" i="36"/>
  <c r="O20" i="36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/>
  <c r="M15" i="36"/>
  <c r="L15" i="36"/>
  <c r="K15" i="36"/>
  <c r="J15" i="36"/>
  <c r="I15" i="36"/>
  <c r="H15" i="36"/>
  <c r="G15" i="36"/>
  <c r="F15" i="36"/>
  <c r="E15" i="36"/>
  <c r="D15" i="36"/>
  <c r="N14" i="36"/>
  <c r="O14" i="36"/>
  <c r="N13" i="36"/>
  <c r="O13" i="36" s="1"/>
  <c r="N12" i="36"/>
  <c r="O12" i="36"/>
  <c r="M11" i="36"/>
  <c r="L11" i="36"/>
  <c r="K11" i="36"/>
  <c r="J11" i="36"/>
  <c r="I11" i="36"/>
  <c r="H11" i="36"/>
  <c r="H30" i="36" s="1"/>
  <c r="G11" i="36"/>
  <c r="F11" i="36"/>
  <c r="E11" i="36"/>
  <c r="D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E30" i="36" s="1"/>
  <c r="D5" i="36"/>
  <c r="N5" i="36" s="1"/>
  <c r="O5" i="36" s="1"/>
  <c r="N27" i="35"/>
  <c r="O27" i="35" s="1"/>
  <c r="N26" i="35"/>
  <c r="O26" i="35" s="1"/>
  <c r="M25" i="35"/>
  <c r="L25" i="35"/>
  <c r="N25" i="35" s="1"/>
  <c r="O25" i="35" s="1"/>
  <c r="K25" i="35"/>
  <c r="J25" i="35"/>
  <c r="I25" i="35"/>
  <c r="H25" i="35"/>
  <c r="G25" i="35"/>
  <c r="F25" i="35"/>
  <c r="E25" i="35"/>
  <c r="D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M15" i="35"/>
  <c r="L15" i="35"/>
  <c r="L28" i="35" s="1"/>
  <c r="K15" i="35"/>
  <c r="J15" i="35"/>
  <c r="I15" i="35"/>
  <c r="I28" i="35" s="1"/>
  <c r="H15" i="35"/>
  <c r="G15" i="35"/>
  <c r="F15" i="35"/>
  <c r="E15" i="35"/>
  <c r="D15" i="35"/>
  <c r="N14" i="35"/>
  <c r="O14" i="35" s="1"/>
  <c r="N13" i="35"/>
  <c r="O13" i="35" s="1"/>
  <c r="N12" i="35"/>
  <c r="O12" i="35"/>
  <c r="M11" i="35"/>
  <c r="L11" i="35"/>
  <c r="K11" i="35"/>
  <c r="J11" i="35"/>
  <c r="J28" i="35" s="1"/>
  <c r="I11" i="35"/>
  <c r="H11" i="35"/>
  <c r="G11" i="35"/>
  <c r="F11" i="35"/>
  <c r="E11" i="35"/>
  <c r="D11" i="35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E5" i="35"/>
  <c r="D5" i="35"/>
  <c r="N27" i="34"/>
  <c r="O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25" i="33"/>
  <c r="F25" i="33"/>
  <c r="G25" i="33"/>
  <c r="H25" i="33"/>
  <c r="I25" i="33"/>
  <c r="J25" i="33"/>
  <c r="K25" i="33"/>
  <c r="L25" i="33"/>
  <c r="M25" i="33"/>
  <c r="D25" i="33"/>
  <c r="E23" i="33"/>
  <c r="F23" i="33"/>
  <c r="G23" i="33"/>
  <c r="H23" i="33"/>
  <c r="I23" i="33"/>
  <c r="J23" i="33"/>
  <c r="K23" i="33"/>
  <c r="L23" i="33"/>
  <c r="L27" i="33" s="1"/>
  <c r="M23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E17" i="33"/>
  <c r="F17" i="33"/>
  <c r="G17" i="33"/>
  <c r="H17" i="33"/>
  <c r="I17" i="33"/>
  <c r="J17" i="33"/>
  <c r="K17" i="33"/>
  <c r="L17" i="33"/>
  <c r="M17" i="33"/>
  <c r="E15" i="33"/>
  <c r="F15" i="33"/>
  <c r="G15" i="33"/>
  <c r="H15" i="33"/>
  <c r="I15" i="33"/>
  <c r="J15" i="33"/>
  <c r="K15" i="33"/>
  <c r="L15" i="33"/>
  <c r="M15" i="33"/>
  <c r="E11" i="33"/>
  <c r="F11" i="33"/>
  <c r="G11" i="33"/>
  <c r="H11" i="33"/>
  <c r="I11" i="33"/>
  <c r="I27" i="33" s="1"/>
  <c r="J11" i="33"/>
  <c r="K11" i="33"/>
  <c r="L11" i="33"/>
  <c r="M11" i="33"/>
  <c r="E5" i="33"/>
  <c r="F5" i="33"/>
  <c r="G5" i="33"/>
  <c r="H5" i="33"/>
  <c r="I5" i="33"/>
  <c r="J5" i="33"/>
  <c r="K5" i="33"/>
  <c r="L5" i="33"/>
  <c r="M5" i="33"/>
  <c r="M27" i="33" s="1"/>
  <c r="D23" i="33"/>
  <c r="D21" i="33"/>
  <c r="D17" i="33"/>
  <c r="D15" i="33"/>
  <c r="D11" i="33"/>
  <c r="D5" i="33"/>
  <c r="N26" i="33"/>
  <c r="O26" i="33"/>
  <c r="N22" i="33"/>
  <c r="O22" i="33" s="1"/>
  <c r="N24" i="33"/>
  <c r="O24" i="33" s="1"/>
  <c r="D19" i="33"/>
  <c r="N20" i="33"/>
  <c r="O20" i="33" s="1"/>
  <c r="N18" i="33"/>
  <c r="O18" i="33" s="1"/>
  <c r="N12" i="33"/>
  <c r="O12" i="33" s="1"/>
  <c r="N13" i="33"/>
  <c r="O13" i="33"/>
  <c r="N14" i="33"/>
  <c r="O14" i="33" s="1"/>
  <c r="N7" i="33"/>
  <c r="O7" i="33"/>
  <c r="N8" i="33"/>
  <c r="O8" i="33" s="1"/>
  <c r="N9" i="33"/>
  <c r="O9" i="33" s="1"/>
  <c r="N10" i="33"/>
  <c r="O10" i="33" s="1"/>
  <c r="N6" i="33"/>
  <c r="O6" i="33"/>
  <c r="N16" i="33"/>
  <c r="O16" i="33" s="1"/>
  <c r="K28" i="35"/>
  <c r="G30" i="36"/>
  <c r="M27" i="41"/>
  <c r="F27" i="42"/>
  <c r="N24" i="44"/>
  <c r="O24" i="44" s="1"/>
  <c r="M27" i="44"/>
  <c r="H27" i="44"/>
  <c r="I27" i="44"/>
  <c r="M26" i="46"/>
  <c r="O14" i="47"/>
  <c r="P14" i="47" s="1"/>
  <c r="N19" i="41" l="1"/>
  <c r="O19" i="41" s="1"/>
  <c r="F28" i="35"/>
  <c r="H27" i="38"/>
  <c r="N21" i="39"/>
  <c r="O21" i="39" s="1"/>
  <c r="I27" i="38"/>
  <c r="N16" i="45"/>
  <c r="O16" i="45" s="1"/>
  <c r="N21" i="46"/>
  <c r="O21" i="46" s="1"/>
  <c r="N5" i="42"/>
  <c r="O5" i="42" s="1"/>
  <c r="I28" i="34"/>
  <c r="N17" i="35"/>
  <c r="O17" i="35" s="1"/>
  <c r="N17" i="36"/>
  <c r="O17" i="36" s="1"/>
  <c r="N27" i="37"/>
  <c r="O27" i="37" s="1"/>
  <c r="M27" i="38"/>
  <c r="L30" i="39"/>
  <c r="E27" i="43"/>
  <c r="N24" i="43"/>
  <c r="O24" i="43" s="1"/>
  <c r="L27" i="44"/>
  <c r="N27" i="44" s="1"/>
  <c r="O27" i="44" s="1"/>
  <c r="N20" i="45"/>
  <c r="O20" i="45" s="1"/>
  <c r="N21" i="33"/>
  <c r="O21" i="33" s="1"/>
  <c r="N5" i="40"/>
  <c r="O5" i="40" s="1"/>
  <c r="H18" i="47"/>
  <c r="N14" i="42"/>
  <c r="O14" i="42" s="1"/>
  <c r="L18" i="47"/>
  <c r="N15" i="33"/>
  <c r="O15" i="33" s="1"/>
  <c r="J28" i="34"/>
  <c r="N21" i="35"/>
  <c r="O21" i="35" s="1"/>
  <c r="K28" i="34"/>
  <c r="G28" i="34"/>
  <c r="M28" i="35"/>
  <c r="N25" i="36"/>
  <c r="O25" i="36" s="1"/>
  <c r="N25" i="38"/>
  <c r="O25" i="38" s="1"/>
  <c r="M30" i="39"/>
  <c r="N18" i="47"/>
  <c r="N11" i="34"/>
  <c r="O11" i="34" s="1"/>
  <c r="N15" i="41"/>
  <c r="O15" i="41" s="1"/>
  <c r="J30" i="39"/>
  <c r="N20" i="43"/>
  <c r="O20" i="43" s="1"/>
  <c r="H28" i="34"/>
  <c r="N20" i="44"/>
  <c r="O20" i="44" s="1"/>
  <c r="M28" i="34"/>
  <c r="N11" i="37"/>
  <c r="O11" i="37" s="1"/>
  <c r="M30" i="37"/>
  <c r="N15" i="40"/>
  <c r="O15" i="40" s="1"/>
  <c r="N27" i="40"/>
  <c r="O27" i="40" s="1"/>
  <c r="N5" i="41"/>
  <c r="O5" i="41" s="1"/>
  <c r="N17" i="41"/>
  <c r="O17" i="41" s="1"/>
  <c r="D26" i="46"/>
  <c r="G18" i="47"/>
  <c r="N15" i="34"/>
  <c r="O15" i="34" s="1"/>
  <c r="N23" i="35"/>
  <c r="O23" i="35" s="1"/>
  <c r="N11" i="35"/>
  <c r="O11" i="35" s="1"/>
  <c r="G27" i="41"/>
  <c r="E28" i="34"/>
  <c r="N20" i="42"/>
  <c r="O20" i="42" s="1"/>
  <c r="L27" i="38"/>
  <c r="N19" i="33"/>
  <c r="O19" i="33" s="1"/>
  <c r="F30" i="37"/>
  <c r="G30" i="37"/>
  <c r="N21" i="37"/>
  <c r="O21" i="37" s="1"/>
  <c r="N27" i="39"/>
  <c r="O27" i="39" s="1"/>
  <c r="N18" i="43"/>
  <c r="O18" i="43" s="1"/>
  <c r="N14" i="45"/>
  <c r="O14" i="45" s="1"/>
  <c r="N24" i="45"/>
  <c r="O24" i="45" s="1"/>
  <c r="L26" i="46"/>
  <c r="O11" i="47"/>
  <c r="P11" i="47" s="1"/>
  <c r="O9" i="47"/>
  <c r="P9" i="47" s="1"/>
  <c r="F27" i="38"/>
  <c r="D30" i="39"/>
  <c r="N5" i="35"/>
  <c r="O5" i="35" s="1"/>
  <c r="N11" i="36"/>
  <c r="O11" i="36" s="1"/>
  <c r="N23" i="36"/>
  <c r="O23" i="36" s="1"/>
  <c r="G27" i="38"/>
  <c r="N17" i="40"/>
  <c r="O17" i="40" s="1"/>
  <c r="L30" i="36"/>
  <c r="H27" i="33"/>
  <c r="M30" i="36"/>
  <c r="N15" i="38"/>
  <c r="O15" i="38" s="1"/>
  <c r="G30" i="39"/>
  <c r="N30" i="39" s="1"/>
  <c r="O30" i="39" s="1"/>
  <c r="N21" i="41"/>
  <c r="O21" i="41" s="1"/>
  <c r="D27" i="42"/>
  <c r="N27" i="42" s="1"/>
  <c r="O27" i="42" s="1"/>
  <c r="N17" i="46"/>
  <c r="O17" i="46" s="1"/>
  <c r="K30" i="39"/>
  <c r="M30" i="40"/>
  <c r="D27" i="33"/>
  <c r="G27" i="33"/>
  <c r="H30" i="37"/>
  <c r="N25" i="37"/>
  <c r="O25" i="37" s="1"/>
  <c r="D27" i="43"/>
  <c r="N18" i="44"/>
  <c r="O18" i="44" s="1"/>
  <c r="O16" i="47"/>
  <c r="P16" i="47" s="1"/>
  <c r="J18" i="47"/>
  <c r="N16" i="44"/>
  <c r="O16" i="44" s="1"/>
  <c r="N11" i="33"/>
  <c r="O11" i="33" s="1"/>
  <c r="F28" i="34"/>
  <c r="I26" i="46"/>
  <c r="N26" i="46" s="1"/>
  <c r="O26" i="46" s="1"/>
  <c r="I30" i="36"/>
  <c r="I30" i="39"/>
  <c r="L27" i="45"/>
  <c r="F27" i="33"/>
  <c r="N25" i="33"/>
  <c r="O25" i="33" s="1"/>
  <c r="N15" i="35"/>
  <c r="O15" i="35" s="1"/>
  <c r="N15" i="36"/>
  <c r="O15" i="36" s="1"/>
  <c r="I30" i="37"/>
  <c r="N19" i="38"/>
  <c r="O19" i="38" s="1"/>
  <c r="J27" i="38"/>
  <c r="N21" i="40"/>
  <c r="O21" i="40" s="1"/>
  <c r="N25" i="41"/>
  <c r="O25" i="41" s="1"/>
  <c r="N22" i="42"/>
  <c r="O22" i="42" s="1"/>
  <c r="E27" i="38"/>
  <c r="N22" i="45"/>
  <c r="O22" i="45" s="1"/>
  <c r="L30" i="37"/>
  <c r="I18" i="47"/>
  <c r="N11" i="44"/>
  <c r="O11" i="44" s="1"/>
  <c r="N17" i="33"/>
  <c r="O17" i="33" s="1"/>
  <c r="H28" i="35"/>
  <c r="F30" i="36"/>
  <c r="K18" i="47"/>
  <c r="N23" i="40"/>
  <c r="O23" i="40" s="1"/>
  <c r="N5" i="43"/>
  <c r="O5" i="43" s="1"/>
  <c r="N5" i="33"/>
  <c r="O5" i="33" s="1"/>
  <c r="N11" i="39"/>
  <c r="O11" i="39" s="1"/>
  <c r="G27" i="42"/>
  <c r="N22" i="43"/>
  <c r="O22" i="43" s="1"/>
  <c r="D27" i="44"/>
  <c r="J30" i="40"/>
  <c r="N23" i="41"/>
  <c r="O23" i="41" s="1"/>
  <c r="I30" i="40"/>
  <c r="K27" i="38"/>
  <c r="N23" i="38"/>
  <c r="O23" i="38" s="1"/>
  <c r="N17" i="38"/>
  <c r="O17" i="38" s="1"/>
  <c r="N23" i="39"/>
  <c r="O23" i="39" s="1"/>
  <c r="N19" i="34"/>
  <c r="O19" i="34" s="1"/>
  <c r="N23" i="34"/>
  <c r="O23" i="34" s="1"/>
  <c r="N19" i="35"/>
  <c r="O19" i="35" s="1"/>
  <c r="N27" i="36"/>
  <c r="O27" i="36" s="1"/>
  <c r="K30" i="37"/>
  <c r="G27" i="43"/>
  <c r="N24" i="42"/>
  <c r="O24" i="42" s="1"/>
  <c r="E30" i="37"/>
  <c r="J27" i="33"/>
  <c r="N17" i="34"/>
  <c r="O17" i="34" s="1"/>
  <c r="K30" i="36"/>
  <c r="G28" i="35"/>
  <c r="N17" i="37"/>
  <c r="O17" i="37" s="1"/>
  <c r="N25" i="39"/>
  <c r="O25" i="39" s="1"/>
  <c r="D27" i="41"/>
  <c r="N22" i="44"/>
  <c r="O22" i="44" s="1"/>
  <c r="D27" i="45"/>
  <c r="O18" i="48"/>
  <c r="P18" i="48" s="1"/>
  <c r="L27" i="41"/>
  <c r="N27" i="41" s="1"/>
  <c r="O27" i="41" s="1"/>
  <c r="N11" i="40"/>
  <c r="O11" i="40" s="1"/>
  <c r="N23" i="33"/>
  <c r="O23" i="33" s="1"/>
  <c r="D28" i="35"/>
  <c r="D18" i="47"/>
  <c r="O18" i="47" s="1"/>
  <c r="P18" i="47" s="1"/>
  <c r="L28" i="34"/>
  <c r="L27" i="42"/>
  <c r="D30" i="36"/>
  <c r="N10" i="46"/>
  <c r="O10" i="46" s="1"/>
  <c r="E27" i="33"/>
  <c r="N14" i="43"/>
  <c r="O14" i="43" s="1"/>
  <c r="D28" i="34"/>
  <c r="N5" i="34"/>
  <c r="O5" i="34" s="1"/>
  <c r="N13" i="46"/>
  <c r="O13" i="46" s="1"/>
  <c r="L27" i="43"/>
  <c r="N11" i="43"/>
  <c r="O11" i="43" s="1"/>
  <c r="N11" i="41"/>
  <c r="O11" i="41" s="1"/>
  <c r="E30" i="40"/>
  <c r="N11" i="45"/>
  <c r="O11" i="45" s="1"/>
  <c r="N11" i="42"/>
  <c r="O11" i="42" s="1"/>
  <c r="K27" i="33"/>
  <c r="N17" i="39"/>
  <c r="O17" i="39" s="1"/>
  <c r="D30" i="37"/>
  <c r="D27" i="38"/>
  <c r="N27" i="38" s="1"/>
  <c r="O27" i="38" s="1"/>
  <c r="N23" i="37"/>
  <c r="O23" i="37" s="1"/>
  <c r="E28" i="35"/>
  <c r="F30" i="40"/>
  <c r="N5" i="46"/>
  <c r="O5" i="46" s="1"/>
  <c r="O5" i="47"/>
  <c r="P5" i="47" s="1"/>
  <c r="N5" i="39"/>
  <c r="O5" i="39" s="1"/>
  <c r="N30" i="37" l="1"/>
  <c r="O30" i="37" s="1"/>
  <c r="N27" i="43"/>
  <c r="O27" i="43" s="1"/>
  <c r="N28" i="35"/>
  <c r="O28" i="35" s="1"/>
  <c r="N28" i="34"/>
  <c r="O28" i="34" s="1"/>
  <c r="N27" i="45"/>
  <c r="O27" i="45" s="1"/>
  <c r="N27" i="33"/>
  <c r="O27" i="33" s="1"/>
  <c r="N30" i="36"/>
  <c r="O30" i="36" s="1"/>
  <c r="N30" i="40"/>
  <c r="O30" i="40" s="1"/>
</calcChain>
</file>

<file path=xl/sharedStrings.xml><?xml version="1.0" encoding="utf-8"?>
<sst xmlns="http://schemas.openxmlformats.org/spreadsheetml/2006/main" count="725" uniqueCount="98">
  <si>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</si>
  <si>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</si>
  <si>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</si>
  <si>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</si>
  <si>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</si>
  <si>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</si>
  <si>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</si>
  <si>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</si>
  <si>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</si>
  <si>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</si>
  <si>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</si>
  <si>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</si>
  <si>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</si>
  <si>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</si>
  <si>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</si>
  <si>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</si>
  <si>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</si>
  <si>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</si>
  <si>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</si>
  <si>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</si>
  <si>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</si>
  <si>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</si>
  <si>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Debt Service Payments</t>
  </si>
  <si>
    <t>Other General Government Services</t>
  </si>
  <si>
    <t>Public Safety</t>
  </si>
  <si>
    <t>Fire Control</t>
  </si>
  <si>
    <t>Protective Inspections</t>
  </si>
  <si>
    <t>Other Public Safety</t>
  </si>
  <si>
    <t>Physical Environment</t>
  </si>
  <si>
    <t>Water-Sewer Combination Services</t>
  </si>
  <si>
    <t>Transportation</t>
  </si>
  <si>
    <t>Road and Street Facilities</t>
  </si>
  <si>
    <t>Economic Environment</t>
  </si>
  <si>
    <t>Other Economic Environment</t>
  </si>
  <si>
    <t>Human Services</t>
  </si>
  <si>
    <t>Health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</si>
  <si>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</si>
  <si>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</si>
  <si>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</si>
  <si>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</si>
  <si>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</si>
  <si>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Callahan Expenditures Reported by Account Code and Fund Type</t>
  </si>
  <si>
    <t>Local Fiscal Year Ended September 30, 2010</t>
  </si>
  <si>
    <t>Proprietary - Non-Operating Interest Expense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</si>
  <si>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</si>
  <si>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</si>
  <si>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</si>
  <si>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</si>
  <si>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</si>
  <si>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Detention and/or Correction</t>
  </si>
  <si>
    <t>Airports</t>
  </si>
  <si>
    <t>Water Transportation Systems</t>
  </si>
  <si>
    <t>2012 Municipal Population:</t>
  </si>
  <si>
    <t>Local Fiscal Year Ended September 30, 2013</t>
  </si>
  <si>
    <t>Detention and/or Corrections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</si>
  <si>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</si>
  <si>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</si>
  <si>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</si>
  <si>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</si>
  <si>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</si>
  <si>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Detention / Corrections</t>
  </si>
  <si>
    <t>Road / Street Facilities</t>
  </si>
  <si>
    <t>Water</t>
  </si>
  <si>
    <t>Health</t>
  </si>
  <si>
    <t>Parks / Recreation</t>
  </si>
  <si>
    <t>Other Uses</t>
  </si>
  <si>
    <t>Interfund Transfers Out</t>
  </si>
  <si>
    <t>Non-Operating Interest Expense</t>
  </si>
  <si>
    <t>2014 Municipal Population:</t>
  </si>
  <si>
    <t>Water / Sewer Services</t>
  </si>
  <si>
    <t>Local Fiscal Year Ended September 30, 2015</t>
  </si>
  <si>
    <t>2015 Municipal Population:</t>
  </si>
  <si>
    <t>Local Fiscal Year Ended September 30, 2007</t>
  </si>
  <si>
    <t>Water Utility Services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</si>
  <si>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</si>
  <si>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</si>
  <si>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</si>
  <si>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</si>
  <si>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</si>
  <si>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</si>
  <si>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</si>
  <si>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</si>
  <si>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</si>
  <si>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</si>
  <si>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</si>
  <si>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</si>
  <si>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</si>
  <si>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</si>
  <si>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</si>
  <si>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Garbage / Solid Waste Control Services</t>
  </si>
  <si>
    <t>2021 Municipal Population:</t>
  </si>
  <si>
    <t>Local Fiscal Year Ended September 30, 2022</t>
  </si>
  <si>
    <t>2022 Municipal Population:</t>
  </si>
  <si>
    <t>Local Fiscal Year Ended September 30, 2023</t>
  </si>
  <si>
    <t>Legal Counsel</t>
  </si>
  <si>
    <t>Comprehensive Planning</t>
  </si>
  <si>
    <t>Inter-fund Group Transfers Out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</si>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</sst>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F5A9D-B082-412D-B28C-0ADC175D5CCE}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41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86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87</v>
      </c>
      <c r="N4" s="98" t="s">
        <v>5</v>
      </c>
      <c r="O4" s="98" t="s">
        <v>88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565363</v>
      </c>
      <c r="E5" s="103">
        <f>SUM(E6:E11)</f>
        <v>0</v>
      </c>
      <c r="F5" s="103">
        <f>SUM(F6:F11)</f>
        <v>0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0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565363</v>
      </c>
      <c r="P5" s="105">
        <f>(O5/P$25)</f>
        <v>336.52559523809526</v>
      </c>
      <c r="Q5" s="106"/>
    </row>
    <row r="6" spans="1:134">
      <c r="A6" s="108"/>
      <c r="B6" s="109">
        <v>511</v>
      </c>
      <c r="C6" s="110" t="s">
        <v>19</v>
      </c>
      <c r="D6" s="111">
        <v>36600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36600</v>
      </c>
      <c r="P6" s="112">
        <f>(O6/P$25)</f>
        <v>21.785714285714285</v>
      </c>
      <c r="Q6" s="113"/>
    </row>
    <row r="7" spans="1:134">
      <c r="A7" s="108"/>
      <c r="B7" s="109">
        <v>512</v>
      </c>
      <c r="C7" s="110" t="s">
        <v>20</v>
      </c>
      <c r="D7" s="111">
        <v>10400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10400</v>
      </c>
      <c r="P7" s="112">
        <f>(O7/P$25)</f>
        <v>6.1904761904761907</v>
      </c>
      <c r="Q7" s="113"/>
    </row>
    <row r="8" spans="1:134">
      <c r="A8" s="108"/>
      <c r="B8" s="109">
        <v>513</v>
      </c>
      <c r="C8" s="110" t="s">
        <v>21</v>
      </c>
      <c r="D8" s="111">
        <v>265075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265075</v>
      </c>
      <c r="P8" s="112">
        <f>(O8/P$25)</f>
        <v>157.7827380952381</v>
      </c>
      <c r="Q8" s="113"/>
    </row>
    <row r="9" spans="1:134">
      <c r="A9" s="108"/>
      <c r="B9" s="109">
        <v>514</v>
      </c>
      <c r="C9" s="110" t="s">
        <v>94</v>
      </c>
      <c r="D9" s="111">
        <v>6996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6996</v>
      </c>
      <c r="P9" s="112">
        <f>(O9/P$25)</f>
        <v>4.1642857142857146</v>
      </c>
      <c r="Q9" s="113"/>
    </row>
    <row r="10" spans="1:134">
      <c r="A10" s="108"/>
      <c r="B10" s="109">
        <v>515</v>
      </c>
      <c r="C10" s="110" t="s">
        <v>95</v>
      </c>
      <c r="D10" s="111">
        <v>12210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12210</v>
      </c>
      <c r="P10" s="112">
        <f>(O10/P$25)</f>
        <v>7.2678571428571432</v>
      </c>
      <c r="Q10" s="113"/>
    </row>
    <row r="11" spans="1:134">
      <c r="A11" s="108"/>
      <c r="B11" s="109">
        <v>519</v>
      </c>
      <c r="C11" s="110" t="s">
        <v>23</v>
      </c>
      <c r="D11" s="111">
        <v>234082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234082</v>
      </c>
      <c r="P11" s="112">
        <f>(O11/P$25)</f>
        <v>139.3345238095238</v>
      </c>
      <c r="Q11" s="113"/>
    </row>
    <row r="12" spans="1:134" ht="15.75">
      <c r="A12" s="114" t="s">
        <v>24</v>
      </c>
      <c r="B12" s="115"/>
      <c r="C12" s="116"/>
      <c r="D12" s="117">
        <f>SUM(D13:D13)</f>
        <v>101286</v>
      </c>
      <c r="E12" s="117">
        <f>SUM(E13:E13)</f>
        <v>0</v>
      </c>
      <c r="F12" s="117">
        <f>SUM(F13:F13)</f>
        <v>0</v>
      </c>
      <c r="G12" s="117">
        <f>SUM(G13:G13)</f>
        <v>0</v>
      </c>
      <c r="H12" s="117">
        <f>SUM(H13:H13)</f>
        <v>0</v>
      </c>
      <c r="I12" s="117">
        <f>SUM(I13:I13)</f>
        <v>0</v>
      </c>
      <c r="J12" s="117">
        <f>SUM(J13:J13)</f>
        <v>0</v>
      </c>
      <c r="K12" s="117">
        <f>SUM(K13:K13)</f>
        <v>0</v>
      </c>
      <c r="L12" s="117">
        <f>SUM(L13:L13)</f>
        <v>0</v>
      </c>
      <c r="M12" s="117">
        <f>SUM(M13:M13)</f>
        <v>0</v>
      </c>
      <c r="N12" s="117">
        <f>SUM(N13:N13)</f>
        <v>0</v>
      </c>
      <c r="O12" s="118">
        <f>SUM(D12:N12)</f>
        <v>101286</v>
      </c>
      <c r="P12" s="119">
        <f>(O12/P$25)</f>
        <v>60.289285714285711</v>
      </c>
      <c r="Q12" s="120"/>
    </row>
    <row r="13" spans="1:134">
      <c r="A13" s="108"/>
      <c r="B13" s="109">
        <v>522</v>
      </c>
      <c r="C13" s="110" t="s">
        <v>25</v>
      </c>
      <c r="D13" s="111">
        <v>101286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" si="1">SUM(D13:N13)</f>
        <v>101286</v>
      </c>
      <c r="P13" s="112">
        <f>(O13/P$25)</f>
        <v>60.289285714285711</v>
      </c>
      <c r="Q13" s="113"/>
    </row>
    <row r="14" spans="1:134" ht="15.75">
      <c r="A14" s="114" t="s">
        <v>28</v>
      </c>
      <c r="B14" s="115"/>
      <c r="C14" s="116"/>
      <c r="D14" s="117">
        <f>SUM(D15:D16)</f>
        <v>0</v>
      </c>
      <c r="E14" s="117">
        <f>SUM(E15:E16)</f>
        <v>0</v>
      </c>
      <c r="F14" s="117">
        <f>SUM(F15:F16)</f>
        <v>0</v>
      </c>
      <c r="G14" s="117">
        <f>SUM(G15:G16)</f>
        <v>0</v>
      </c>
      <c r="H14" s="117">
        <f>SUM(H15:H16)</f>
        <v>0</v>
      </c>
      <c r="I14" s="117">
        <f>SUM(I15:I16)</f>
        <v>1600500</v>
      </c>
      <c r="J14" s="117">
        <f>SUM(J15:J16)</f>
        <v>0</v>
      </c>
      <c r="K14" s="117">
        <f>SUM(K15:K16)</f>
        <v>0</v>
      </c>
      <c r="L14" s="117">
        <f>SUM(L15:L16)</f>
        <v>0</v>
      </c>
      <c r="M14" s="117">
        <f>SUM(M15:M16)</f>
        <v>0</v>
      </c>
      <c r="N14" s="117">
        <f>SUM(N15:N16)</f>
        <v>0</v>
      </c>
      <c r="O14" s="118">
        <f>SUM(D14:N14)</f>
        <v>1600500</v>
      </c>
      <c r="P14" s="119">
        <f>(O14/P$25)</f>
        <v>952.67857142857144</v>
      </c>
      <c r="Q14" s="120"/>
    </row>
    <row r="15" spans="1:134">
      <c r="A15" s="108"/>
      <c r="B15" s="109">
        <v>534</v>
      </c>
      <c r="C15" s="110" t="s">
        <v>89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87808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20" si="2">SUM(D15:N15)</f>
        <v>87808</v>
      </c>
      <c r="P15" s="112">
        <f>(O15/P$25)</f>
        <v>52.266666666666666</v>
      </c>
      <c r="Q15" s="113"/>
    </row>
    <row r="16" spans="1:134">
      <c r="A16" s="108"/>
      <c r="B16" s="109">
        <v>536</v>
      </c>
      <c r="C16" s="110" t="s">
        <v>29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1512692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2"/>
        <v>1512692</v>
      </c>
      <c r="P16" s="112">
        <f>(O16/P$25)</f>
        <v>900.41190476190479</v>
      </c>
      <c r="Q16" s="113"/>
    </row>
    <row r="17" spans="1:120" ht="15.75">
      <c r="A17" s="114" t="s">
        <v>30</v>
      </c>
      <c r="B17" s="115"/>
      <c r="C17" s="116"/>
      <c r="D17" s="117">
        <f>SUM(D18:D18)</f>
        <v>523393</v>
      </c>
      <c r="E17" s="117">
        <f>SUM(E18:E18)</f>
        <v>0</v>
      </c>
      <c r="F17" s="117">
        <f>SUM(F18:F18)</f>
        <v>0</v>
      </c>
      <c r="G17" s="117">
        <f>SUM(G18:G18)</f>
        <v>0</v>
      </c>
      <c r="H17" s="117">
        <f>SUM(H18:H18)</f>
        <v>0</v>
      </c>
      <c r="I17" s="117">
        <f>SUM(I18:I18)</f>
        <v>0</v>
      </c>
      <c r="J17" s="117">
        <f>SUM(J18:J18)</f>
        <v>0</v>
      </c>
      <c r="K17" s="117">
        <f>SUM(K18:K18)</f>
        <v>0</v>
      </c>
      <c r="L17" s="117">
        <f>SUM(L18:L18)</f>
        <v>0</v>
      </c>
      <c r="M17" s="117">
        <f>SUM(M18:M18)</f>
        <v>0</v>
      </c>
      <c r="N17" s="117">
        <f>SUM(N18:N18)</f>
        <v>0</v>
      </c>
      <c r="O17" s="117">
        <f t="shared" si="2"/>
        <v>523393</v>
      </c>
      <c r="P17" s="119">
        <f>(O17/P$25)</f>
        <v>311.54345238095237</v>
      </c>
      <c r="Q17" s="120"/>
    </row>
    <row r="18" spans="1:120">
      <c r="A18" s="108"/>
      <c r="B18" s="109">
        <v>541</v>
      </c>
      <c r="C18" s="110" t="s">
        <v>31</v>
      </c>
      <c r="D18" s="111">
        <v>523393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523393</v>
      </c>
      <c r="P18" s="112">
        <f>(O18/P$25)</f>
        <v>311.54345238095237</v>
      </c>
      <c r="Q18" s="113"/>
    </row>
    <row r="19" spans="1:120" ht="15.75">
      <c r="A19" s="114" t="s">
        <v>36</v>
      </c>
      <c r="B19" s="115"/>
      <c r="C19" s="116"/>
      <c r="D19" s="117">
        <f>SUM(D20:D20)</f>
        <v>191728</v>
      </c>
      <c r="E19" s="117">
        <f>SUM(E20:E20)</f>
        <v>0</v>
      </c>
      <c r="F19" s="117">
        <f>SUM(F20:F20)</f>
        <v>0</v>
      </c>
      <c r="G19" s="117">
        <f>SUM(G20:G20)</f>
        <v>0</v>
      </c>
      <c r="H19" s="117">
        <f>SUM(H20:H20)</f>
        <v>0</v>
      </c>
      <c r="I19" s="117">
        <f>SUM(I20:I20)</f>
        <v>0</v>
      </c>
      <c r="J19" s="117">
        <f>SUM(J20:J20)</f>
        <v>0</v>
      </c>
      <c r="K19" s="117">
        <f>SUM(K20:K20)</f>
        <v>0</v>
      </c>
      <c r="L19" s="117">
        <f>SUM(L20:L20)</f>
        <v>0</v>
      </c>
      <c r="M19" s="117">
        <f>SUM(M20:M20)</f>
        <v>0</v>
      </c>
      <c r="N19" s="117">
        <f>SUM(N20:N20)</f>
        <v>0</v>
      </c>
      <c r="O19" s="117">
        <f>SUM(D19:N19)</f>
        <v>191728</v>
      </c>
      <c r="P19" s="119">
        <f>(O19/P$25)</f>
        <v>114.12380952380953</v>
      </c>
      <c r="Q19" s="113"/>
    </row>
    <row r="20" spans="1:120">
      <c r="A20" s="108"/>
      <c r="B20" s="109">
        <v>572</v>
      </c>
      <c r="C20" s="110" t="s">
        <v>37</v>
      </c>
      <c r="D20" s="111">
        <v>191728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191728</v>
      </c>
      <c r="P20" s="112">
        <f>(O20/P$25)</f>
        <v>114.12380952380953</v>
      </c>
      <c r="Q20" s="113"/>
    </row>
    <row r="21" spans="1:120" ht="15.75">
      <c r="A21" s="114" t="s">
        <v>39</v>
      </c>
      <c r="B21" s="115"/>
      <c r="C21" s="116"/>
      <c r="D21" s="117">
        <f>SUM(D22:D22)</f>
        <v>372576</v>
      </c>
      <c r="E21" s="117">
        <f>SUM(E22:E22)</f>
        <v>0</v>
      </c>
      <c r="F21" s="117">
        <f>SUM(F22:F22)</f>
        <v>0</v>
      </c>
      <c r="G21" s="117">
        <f>SUM(G22:G22)</f>
        <v>0</v>
      </c>
      <c r="H21" s="117">
        <f>SUM(H22:H22)</f>
        <v>0</v>
      </c>
      <c r="I21" s="117">
        <f>SUM(I22:I22)</f>
        <v>0</v>
      </c>
      <c r="J21" s="117">
        <f>SUM(J22:J22)</f>
        <v>0</v>
      </c>
      <c r="K21" s="117">
        <f>SUM(K22:K22)</f>
        <v>0</v>
      </c>
      <c r="L21" s="117">
        <f>SUM(L22:L22)</f>
        <v>0</v>
      </c>
      <c r="M21" s="117">
        <f>SUM(M22:M22)</f>
        <v>0</v>
      </c>
      <c r="N21" s="117">
        <f>SUM(N22:N22)</f>
        <v>0</v>
      </c>
      <c r="O21" s="117">
        <f>SUM(D21:N21)</f>
        <v>372576</v>
      </c>
      <c r="P21" s="119">
        <f>(O21/P$25)</f>
        <v>221.77142857142857</v>
      </c>
      <c r="Q21" s="113"/>
    </row>
    <row r="22" spans="1:120" ht="15.75" thickBot="1">
      <c r="A22" s="108"/>
      <c r="B22" s="109">
        <v>581</v>
      </c>
      <c r="C22" s="110" t="s">
        <v>96</v>
      </c>
      <c r="D22" s="111">
        <v>372576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>SUM(D22:N22)</f>
        <v>372576</v>
      </c>
      <c r="P22" s="112">
        <f>(O22/P$25)</f>
        <v>221.77142857142857</v>
      </c>
      <c r="Q22" s="113"/>
    </row>
    <row r="23" spans="1:120" ht="16.5" thickBot="1">
      <c r="A23" s="121" t="s">
        <v>10</v>
      </c>
      <c r="B23" s="122"/>
      <c r="C23" s="123"/>
      <c r="D23" s="124">
        <f>SUM(D5,D12,D14,D17,D19,D21)</f>
        <v>1754346</v>
      </c>
      <c r="E23" s="124">
        <f t="shared" ref="E23:N23" si="3">SUM(E5,E12,E14,E17,E19,E21)</f>
        <v>0</v>
      </c>
      <c r="F23" s="124">
        <f t="shared" si="3"/>
        <v>0</v>
      </c>
      <c r="G23" s="124">
        <f t="shared" si="3"/>
        <v>0</v>
      </c>
      <c r="H23" s="124">
        <f t="shared" si="3"/>
        <v>0</v>
      </c>
      <c r="I23" s="124">
        <f t="shared" si="3"/>
        <v>1600500</v>
      </c>
      <c r="J23" s="124">
        <f t="shared" si="3"/>
        <v>0</v>
      </c>
      <c r="K23" s="124">
        <f t="shared" si="3"/>
        <v>0</v>
      </c>
      <c r="L23" s="124">
        <f t="shared" si="3"/>
        <v>0</v>
      </c>
      <c r="M23" s="124">
        <f t="shared" si="3"/>
        <v>0</v>
      </c>
      <c r="N23" s="124">
        <f t="shared" si="3"/>
        <v>0</v>
      </c>
      <c r="O23" s="124">
        <f>SUM(D23:N23)</f>
        <v>3354846</v>
      </c>
      <c r="P23" s="125">
        <f>(O23/P$25)</f>
        <v>1996.9321428571429</v>
      </c>
      <c r="Q23" s="106"/>
      <c r="R23" s="12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</row>
    <row r="24" spans="1:120">
      <c r="A24" s="127"/>
      <c r="B24" s="128"/>
      <c r="C24" s="128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30"/>
    </row>
    <row r="25" spans="1:120">
      <c r="A25" s="131"/>
      <c r="B25" s="132"/>
      <c r="C25" s="132"/>
      <c r="D25" s="133"/>
      <c r="E25" s="133"/>
      <c r="F25" s="133"/>
      <c r="G25" s="133"/>
      <c r="H25" s="133"/>
      <c r="I25" s="133"/>
      <c r="J25" s="133"/>
      <c r="K25" s="133"/>
      <c r="L25" s="133"/>
      <c r="M25" s="136" t="s">
        <v>97</v>
      </c>
      <c r="N25" s="136"/>
      <c r="O25" s="136"/>
      <c r="P25" s="134">
        <v>1680</v>
      </c>
    </row>
    <row r="26" spans="1:120">
      <c r="A26" s="137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  <row r="27" spans="1:120" ht="15.75" customHeight="1" thickBot="1">
      <c r="A27" s="140" t="s">
        <v>45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2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41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58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283527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16" si="1">SUM(D5:M5)</f>
        <v>283527</v>
      </c>
      <c r="O5" s="61">
        <f t="shared" ref="O5:O30" si="2">(N5/O$32)</f>
        <v>243.16209262435677</v>
      </c>
      <c r="P5" s="62"/>
    </row>
    <row r="6" spans="1:133">
      <c r="A6" s="64"/>
      <c r="B6" s="65">
        <v>511</v>
      </c>
      <c r="C6" s="66" t="s">
        <v>19</v>
      </c>
      <c r="D6" s="67">
        <v>36600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36600</v>
      </c>
      <c r="O6" s="68">
        <f t="shared" si="2"/>
        <v>31.389365351629504</v>
      </c>
      <c r="P6" s="69"/>
    </row>
    <row r="7" spans="1:133">
      <c r="A7" s="64"/>
      <c r="B7" s="65">
        <v>512</v>
      </c>
      <c r="C7" s="66" t="s">
        <v>20</v>
      </c>
      <c r="D7" s="67">
        <v>9600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9600</v>
      </c>
      <c r="O7" s="68">
        <f t="shared" si="2"/>
        <v>8.2332761578044593</v>
      </c>
      <c r="P7" s="69"/>
    </row>
    <row r="8" spans="1:133">
      <c r="A8" s="64"/>
      <c r="B8" s="65">
        <v>513</v>
      </c>
      <c r="C8" s="66" t="s">
        <v>21</v>
      </c>
      <c r="D8" s="67">
        <v>142462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142462</v>
      </c>
      <c r="O8" s="68">
        <f t="shared" si="2"/>
        <v>122.18010291595198</v>
      </c>
      <c r="P8" s="69"/>
    </row>
    <row r="9" spans="1:133">
      <c r="A9" s="64"/>
      <c r="B9" s="65">
        <v>517</v>
      </c>
      <c r="C9" s="66" t="s">
        <v>22</v>
      </c>
      <c r="D9" s="67">
        <v>6543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6543</v>
      </c>
      <c r="O9" s="68">
        <f t="shared" si="2"/>
        <v>5.6114922813036019</v>
      </c>
      <c r="P9" s="69"/>
    </row>
    <row r="10" spans="1:133">
      <c r="A10" s="64"/>
      <c r="B10" s="65">
        <v>519</v>
      </c>
      <c r="C10" s="66" t="s">
        <v>59</v>
      </c>
      <c r="D10" s="67">
        <v>88322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88322</v>
      </c>
      <c r="O10" s="68">
        <f t="shared" si="2"/>
        <v>75.747855917667238</v>
      </c>
      <c r="P10" s="69"/>
    </row>
    <row r="11" spans="1:133" ht="15.75">
      <c r="A11" s="70" t="s">
        <v>24</v>
      </c>
      <c r="B11" s="71"/>
      <c r="C11" s="72"/>
      <c r="D11" s="73">
        <f t="shared" ref="D11:M11" si="3">SUM(D12:D14)</f>
        <v>81299</v>
      </c>
      <c r="E11" s="73">
        <f t="shared" si="3"/>
        <v>0</v>
      </c>
      <c r="F11" s="73">
        <f t="shared" si="3"/>
        <v>0</v>
      </c>
      <c r="G11" s="73">
        <f t="shared" si="3"/>
        <v>0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81299</v>
      </c>
      <c r="O11" s="75">
        <f t="shared" si="2"/>
        <v>69.724699828473419</v>
      </c>
      <c r="P11" s="76"/>
    </row>
    <row r="12" spans="1:133">
      <c r="A12" s="64"/>
      <c r="B12" s="65">
        <v>522</v>
      </c>
      <c r="C12" s="66" t="s">
        <v>25</v>
      </c>
      <c r="D12" s="67">
        <v>25264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25264</v>
      </c>
      <c r="O12" s="68">
        <f t="shared" si="2"/>
        <v>21.667238421955403</v>
      </c>
      <c r="P12" s="69"/>
    </row>
    <row r="13" spans="1:133">
      <c r="A13" s="64"/>
      <c r="B13" s="65">
        <v>523</v>
      </c>
      <c r="C13" s="66" t="s">
        <v>60</v>
      </c>
      <c r="D13" s="67">
        <v>34798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34798</v>
      </c>
      <c r="O13" s="68">
        <f t="shared" si="2"/>
        <v>29.843910806174957</v>
      </c>
      <c r="P13" s="69"/>
    </row>
    <row r="14" spans="1:133">
      <c r="A14" s="64"/>
      <c r="B14" s="65">
        <v>524</v>
      </c>
      <c r="C14" s="66" t="s">
        <v>26</v>
      </c>
      <c r="D14" s="67">
        <v>21237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21237</v>
      </c>
      <c r="O14" s="68">
        <f t="shared" si="2"/>
        <v>18.213550600343051</v>
      </c>
      <c r="P14" s="69"/>
    </row>
    <row r="15" spans="1:133" ht="15.75">
      <c r="A15" s="70" t="s">
        <v>28</v>
      </c>
      <c r="B15" s="71"/>
      <c r="C15" s="72"/>
      <c r="D15" s="73">
        <f t="shared" ref="D15:M15" si="4">SUM(D16:D16)</f>
        <v>0</v>
      </c>
      <c r="E15" s="73">
        <f t="shared" si="4"/>
        <v>0</v>
      </c>
      <c r="F15" s="73">
        <f t="shared" si="4"/>
        <v>0</v>
      </c>
      <c r="G15" s="73">
        <f t="shared" si="4"/>
        <v>0</v>
      </c>
      <c r="H15" s="73">
        <f t="shared" si="4"/>
        <v>0</v>
      </c>
      <c r="I15" s="73">
        <f t="shared" si="4"/>
        <v>968718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4">
        <f t="shared" si="1"/>
        <v>968718</v>
      </c>
      <c r="O15" s="75">
        <f t="shared" si="2"/>
        <v>830.80445969125219</v>
      </c>
      <c r="P15" s="76"/>
    </row>
    <row r="16" spans="1:133">
      <c r="A16" s="64"/>
      <c r="B16" s="65">
        <v>536</v>
      </c>
      <c r="C16" s="66" t="s">
        <v>69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968718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968718</v>
      </c>
      <c r="O16" s="68">
        <f t="shared" si="2"/>
        <v>830.80445969125219</v>
      </c>
      <c r="P16" s="69"/>
    </row>
    <row r="17" spans="1:119" ht="15.75">
      <c r="A17" s="70" t="s">
        <v>30</v>
      </c>
      <c r="B17" s="71"/>
      <c r="C17" s="72"/>
      <c r="D17" s="73">
        <f t="shared" ref="D17:M17" si="5">SUM(D18:D20)</f>
        <v>257786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3">
        <f t="shared" ref="N17:N23" si="6">SUM(D17:M17)</f>
        <v>257786</v>
      </c>
      <c r="O17" s="75">
        <f t="shared" si="2"/>
        <v>221.08576329331046</v>
      </c>
      <c r="P17" s="76"/>
    </row>
    <row r="18" spans="1:119">
      <c r="A18" s="64"/>
      <c r="B18" s="65">
        <v>541</v>
      </c>
      <c r="C18" s="66" t="s">
        <v>61</v>
      </c>
      <c r="D18" s="67">
        <v>127865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6"/>
        <v>127865</v>
      </c>
      <c r="O18" s="68">
        <f t="shared" si="2"/>
        <v>109.66123499142367</v>
      </c>
      <c r="P18" s="69"/>
    </row>
    <row r="19" spans="1:119">
      <c r="A19" s="64"/>
      <c r="B19" s="65">
        <v>542</v>
      </c>
      <c r="C19" s="66" t="s">
        <v>50</v>
      </c>
      <c r="D19" s="67">
        <v>67975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6"/>
        <v>67975</v>
      </c>
      <c r="O19" s="68">
        <f t="shared" si="2"/>
        <v>58.297598627787309</v>
      </c>
      <c r="P19" s="69"/>
    </row>
    <row r="20" spans="1:119">
      <c r="A20" s="64"/>
      <c r="B20" s="65">
        <v>543</v>
      </c>
      <c r="C20" s="66" t="s">
        <v>62</v>
      </c>
      <c r="D20" s="67">
        <v>61946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6"/>
        <v>61946</v>
      </c>
      <c r="O20" s="68">
        <f t="shared" si="2"/>
        <v>53.126929674099486</v>
      </c>
      <c r="P20" s="69"/>
    </row>
    <row r="21" spans="1:119" ht="15.75">
      <c r="A21" s="70" t="s">
        <v>32</v>
      </c>
      <c r="B21" s="71"/>
      <c r="C21" s="72"/>
      <c r="D21" s="73">
        <f t="shared" ref="D21:M21" si="7">SUM(D22:D22)</f>
        <v>14123</v>
      </c>
      <c r="E21" s="73">
        <f t="shared" si="7"/>
        <v>0</v>
      </c>
      <c r="F21" s="73">
        <f t="shared" si="7"/>
        <v>0</v>
      </c>
      <c r="G21" s="73">
        <f t="shared" si="7"/>
        <v>0</v>
      </c>
      <c r="H21" s="73">
        <f t="shared" si="7"/>
        <v>0</v>
      </c>
      <c r="I21" s="73">
        <f t="shared" si="7"/>
        <v>0</v>
      </c>
      <c r="J21" s="73">
        <f t="shared" si="7"/>
        <v>0</v>
      </c>
      <c r="K21" s="73">
        <f t="shared" si="7"/>
        <v>0</v>
      </c>
      <c r="L21" s="73">
        <f t="shared" si="7"/>
        <v>0</v>
      </c>
      <c r="M21" s="73">
        <f t="shared" si="7"/>
        <v>0</v>
      </c>
      <c r="N21" s="73">
        <f t="shared" si="6"/>
        <v>14123</v>
      </c>
      <c r="O21" s="75">
        <f t="shared" si="2"/>
        <v>12.112349914236706</v>
      </c>
      <c r="P21" s="76"/>
    </row>
    <row r="22" spans="1:119">
      <c r="A22" s="64"/>
      <c r="B22" s="65">
        <v>559</v>
      </c>
      <c r="C22" s="66" t="s">
        <v>33</v>
      </c>
      <c r="D22" s="67">
        <v>14123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14123</v>
      </c>
      <c r="O22" s="68">
        <f t="shared" si="2"/>
        <v>12.112349914236706</v>
      </c>
      <c r="P22" s="69"/>
    </row>
    <row r="23" spans="1:119" ht="15.75">
      <c r="A23" s="70" t="s">
        <v>34</v>
      </c>
      <c r="B23" s="71"/>
      <c r="C23" s="72"/>
      <c r="D23" s="73">
        <f t="shared" ref="D23:M23" si="8">SUM(D24:D24)</f>
        <v>8902</v>
      </c>
      <c r="E23" s="73">
        <f t="shared" si="8"/>
        <v>0</v>
      </c>
      <c r="F23" s="73">
        <f t="shared" si="8"/>
        <v>0</v>
      </c>
      <c r="G23" s="73">
        <f t="shared" si="8"/>
        <v>0</v>
      </c>
      <c r="H23" s="73">
        <f t="shared" si="8"/>
        <v>0</v>
      </c>
      <c r="I23" s="73">
        <f t="shared" si="8"/>
        <v>0</v>
      </c>
      <c r="J23" s="73">
        <f t="shared" si="8"/>
        <v>0</v>
      </c>
      <c r="K23" s="73">
        <f t="shared" si="8"/>
        <v>0</v>
      </c>
      <c r="L23" s="73">
        <f t="shared" si="8"/>
        <v>0</v>
      </c>
      <c r="M23" s="73">
        <f t="shared" si="8"/>
        <v>0</v>
      </c>
      <c r="N23" s="73">
        <f t="shared" si="6"/>
        <v>8902</v>
      </c>
      <c r="O23" s="75">
        <f t="shared" si="2"/>
        <v>7.6346483704974268</v>
      </c>
      <c r="P23" s="76"/>
    </row>
    <row r="24" spans="1:119">
      <c r="A24" s="64"/>
      <c r="B24" s="65">
        <v>562</v>
      </c>
      <c r="C24" s="66" t="s">
        <v>63</v>
      </c>
      <c r="D24" s="67">
        <v>8902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ref="N24:N30" si="9">SUM(D24:M24)</f>
        <v>8902</v>
      </c>
      <c r="O24" s="68">
        <f t="shared" si="2"/>
        <v>7.6346483704974268</v>
      </c>
      <c r="P24" s="69"/>
    </row>
    <row r="25" spans="1:119" ht="15.75">
      <c r="A25" s="70" t="s">
        <v>36</v>
      </c>
      <c r="B25" s="71"/>
      <c r="C25" s="72"/>
      <c r="D25" s="73">
        <f t="shared" ref="D25:M25" si="10">SUM(D26:D26)</f>
        <v>5934</v>
      </c>
      <c r="E25" s="73">
        <f t="shared" si="10"/>
        <v>0</v>
      </c>
      <c r="F25" s="73">
        <f t="shared" si="10"/>
        <v>0</v>
      </c>
      <c r="G25" s="73">
        <f t="shared" si="10"/>
        <v>0</v>
      </c>
      <c r="H25" s="73">
        <f t="shared" si="10"/>
        <v>0</v>
      </c>
      <c r="I25" s="73">
        <f t="shared" si="10"/>
        <v>0</v>
      </c>
      <c r="J25" s="73">
        <f t="shared" si="10"/>
        <v>0</v>
      </c>
      <c r="K25" s="73">
        <f t="shared" si="10"/>
        <v>0</v>
      </c>
      <c r="L25" s="73">
        <f t="shared" si="10"/>
        <v>0</v>
      </c>
      <c r="M25" s="73">
        <f t="shared" si="10"/>
        <v>0</v>
      </c>
      <c r="N25" s="73">
        <f t="shared" si="9"/>
        <v>5934</v>
      </c>
      <c r="O25" s="75">
        <f t="shared" si="2"/>
        <v>5.0891938250428819</v>
      </c>
      <c r="P25" s="69"/>
    </row>
    <row r="26" spans="1:119">
      <c r="A26" s="64"/>
      <c r="B26" s="65">
        <v>572</v>
      </c>
      <c r="C26" s="66" t="s">
        <v>64</v>
      </c>
      <c r="D26" s="67">
        <v>5934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9"/>
        <v>5934</v>
      </c>
      <c r="O26" s="68">
        <f t="shared" si="2"/>
        <v>5.0891938250428819</v>
      </c>
      <c r="P26" s="69"/>
    </row>
    <row r="27" spans="1:119" ht="15.75">
      <c r="A27" s="70" t="s">
        <v>65</v>
      </c>
      <c r="B27" s="71"/>
      <c r="C27" s="72"/>
      <c r="D27" s="73">
        <f t="shared" ref="D27:M27" si="11">SUM(D28:D29)</f>
        <v>0</v>
      </c>
      <c r="E27" s="73">
        <f t="shared" si="11"/>
        <v>0</v>
      </c>
      <c r="F27" s="73">
        <f t="shared" si="11"/>
        <v>0</v>
      </c>
      <c r="G27" s="73">
        <f t="shared" si="11"/>
        <v>0</v>
      </c>
      <c r="H27" s="73">
        <f t="shared" si="11"/>
        <v>0</v>
      </c>
      <c r="I27" s="73">
        <f t="shared" si="11"/>
        <v>102433</v>
      </c>
      <c r="J27" s="73">
        <f t="shared" si="11"/>
        <v>0</v>
      </c>
      <c r="K27" s="73">
        <f t="shared" si="11"/>
        <v>0</v>
      </c>
      <c r="L27" s="73">
        <f t="shared" si="11"/>
        <v>0</v>
      </c>
      <c r="M27" s="73">
        <f t="shared" si="11"/>
        <v>0</v>
      </c>
      <c r="N27" s="73">
        <f t="shared" si="9"/>
        <v>102433</v>
      </c>
      <c r="O27" s="75">
        <f t="shared" si="2"/>
        <v>87.849914236706695</v>
      </c>
      <c r="P27" s="69"/>
    </row>
    <row r="28" spans="1:119">
      <c r="A28" s="64"/>
      <c r="B28" s="65">
        <v>581</v>
      </c>
      <c r="C28" s="66" t="s">
        <v>66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42697</v>
      </c>
      <c r="J28" s="67">
        <v>0</v>
      </c>
      <c r="K28" s="67">
        <v>0</v>
      </c>
      <c r="L28" s="67">
        <v>0</v>
      </c>
      <c r="M28" s="67">
        <v>0</v>
      </c>
      <c r="N28" s="67">
        <f t="shared" si="9"/>
        <v>42697</v>
      </c>
      <c r="O28" s="68">
        <f t="shared" si="2"/>
        <v>36.618353344768437</v>
      </c>
      <c r="P28" s="69"/>
    </row>
    <row r="29" spans="1:119" ht="15.75" thickBot="1">
      <c r="A29" s="64"/>
      <c r="B29" s="65">
        <v>591</v>
      </c>
      <c r="C29" s="66" t="s">
        <v>67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59736</v>
      </c>
      <c r="J29" s="67">
        <v>0</v>
      </c>
      <c r="K29" s="67">
        <v>0</v>
      </c>
      <c r="L29" s="67">
        <v>0</v>
      </c>
      <c r="M29" s="67">
        <v>0</v>
      </c>
      <c r="N29" s="67">
        <f t="shared" si="9"/>
        <v>59736</v>
      </c>
      <c r="O29" s="68">
        <f t="shared" si="2"/>
        <v>51.231560891938251</v>
      </c>
      <c r="P29" s="69"/>
    </row>
    <row r="30" spans="1:119" ht="16.5" thickBot="1">
      <c r="A30" s="77" t="s">
        <v>10</v>
      </c>
      <c r="B30" s="78"/>
      <c r="C30" s="79"/>
      <c r="D30" s="80">
        <f t="shared" ref="D30:M30" si="12">SUM(D5,D11,D15,D17,D21,D23,D25,D27)</f>
        <v>651571</v>
      </c>
      <c r="E30" s="80">
        <f t="shared" si="12"/>
        <v>0</v>
      </c>
      <c r="F30" s="80">
        <f t="shared" si="12"/>
        <v>0</v>
      </c>
      <c r="G30" s="80">
        <f t="shared" si="12"/>
        <v>0</v>
      </c>
      <c r="H30" s="80">
        <f t="shared" si="12"/>
        <v>0</v>
      </c>
      <c r="I30" s="80">
        <f t="shared" si="12"/>
        <v>1071151</v>
      </c>
      <c r="J30" s="80">
        <f t="shared" si="12"/>
        <v>0</v>
      </c>
      <c r="K30" s="80">
        <f t="shared" si="12"/>
        <v>0</v>
      </c>
      <c r="L30" s="80">
        <f t="shared" si="12"/>
        <v>0</v>
      </c>
      <c r="M30" s="80">
        <f t="shared" si="12"/>
        <v>0</v>
      </c>
      <c r="N30" s="80">
        <f t="shared" si="9"/>
        <v>1722722</v>
      </c>
      <c r="O30" s="81">
        <f t="shared" si="2"/>
        <v>1477.4631217838764</v>
      </c>
      <c r="P30" s="62"/>
      <c r="Q30" s="82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</row>
    <row r="31" spans="1:119">
      <c r="A31" s="84"/>
      <c r="B31" s="8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1:119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174" t="s">
        <v>68</v>
      </c>
      <c r="M32" s="174"/>
      <c r="N32" s="174"/>
      <c r="O32" s="91">
        <v>1166</v>
      </c>
    </row>
    <row r="33" spans="1:15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7"/>
    </row>
    <row r="34" spans="1:15" ht="15.75" customHeight="1" thickBot="1">
      <c r="A34" s="178" t="s">
        <v>45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342260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6" si="1">SUM(D5:M5)</f>
        <v>342260</v>
      </c>
      <c r="O5" s="32">
        <f t="shared" ref="O5:O30" si="2">(N5/O$32)</f>
        <v>295.81676750216076</v>
      </c>
      <c r="P5" s="6"/>
    </row>
    <row r="6" spans="1:133">
      <c r="A6" s="12"/>
      <c r="B6" s="44">
        <v>511</v>
      </c>
      <c r="C6" s="20" t="s">
        <v>19</v>
      </c>
      <c r="D6" s="46">
        <v>35400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35400</v>
      </c>
      <c r="O6" s="47">
        <f t="shared" si="2"/>
        <v>30.59636992221262</v>
      </c>
      <c r="P6" s="9"/>
    </row>
    <row r="7" spans="1:133">
      <c r="A7" s="12"/>
      <c r="B7" s="44">
        <v>512</v>
      </c>
      <c r="C7" s="20" t="s">
        <v>20</v>
      </c>
      <c r="D7" s="46">
        <v>9600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9600</v>
      </c>
      <c r="O7" s="47">
        <f t="shared" si="2"/>
        <v>8.2973206568712179</v>
      </c>
      <c r="P7" s="9"/>
    </row>
    <row r="8" spans="1:133">
      <c r="A8" s="12"/>
      <c r="B8" s="44">
        <v>513</v>
      </c>
      <c r="C8" s="20" t="s">
        <v>21</v>
      </c>
      <c r="D8" s="46">
        <v>164608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164608</v>
      </c>
      <c r="O8" s="47">
        <f t="shared" si="2"/>
        <v>142.27139152981849</v>
      </c>
      <c r="P8" s="9"/>
    </row>
    <row r="9" spans="1:133">
      <c r="A9" s="12"/>
      <c r="B9" s="44">
        <v>517</v>
      </c>
      <c r="C9" s="20" t="s">
        <v>22</v>
      </c>
      <c r="D9" s="46">
        <v>11880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11880</v>
      </c>
      <c r="O9" s="47">
        <f t="shared" si="2"/>
        <v>10.267934312878133</v>
      </c>
      <c r="P9" s="9"/>
    </row>
    <row r="10" spans="1:133">
      <c r="A10" s="12"/>
      <c r="B10" s="44">
        <v>519</v>
      </c>
      <c r="C10" s="20" t="s">
        <v>23</v>
      </c>
      <c r="D10" s="46">
        <v>120772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120772</v>
      </c>
      <c r="O10" s="47">
        <f t="shared" si="2"/>
        <v>104.38375108038029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89664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89664</v>
      </c>
      <c r="O11" s="43">
        <f t="shared" si="2"/>
        <v>77.496974935177178</v>
      </c>
      <c r="P11" s="10"/>
    </row>
    <row r="12" spans="1:133">
      <c r="A12" s="12"/>
      <c r="B12" s="44">
        <v>522</v>
      </c>
      <c r="C12" s="20" t="s">
        <v>25</v>
      </c>
      <c r="D12" s="46">
        <v>23225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23225</v>
      </c>
      <c r="O12" s="47">
        <f t="shared" si="2"/>
        <v>20.073465859982715</v>
      </c>
      <c r="P12" s="9"/>
    </row>
    <row r="13" spans="1:133">
      <c r="A13" s="12"/>
      <c r="B13" s="44">
        <v>523</v>
      </c>
      <c r="C13" s="20" t="s">
        <v>54</v>
      </c>
      <c r="D13" s="46">
        <v>45170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45170</v>
      </c>
      <c r="O13" s="47">
        <f t="shared" si="2"/>
        <v>39.040622299049268</v>
      </c>
      <c r="P13" s="9"/>
    </row>
    <row r="14" spans="1:133">
      <c r="A14" s="12"/>
      <c r="B14" s="44">
        <v>524</v>
      </c>
      <c r="C14" s="20" t="s">
        <v>26</v>
      </c>
      <c r="D14" s="46">
        <v>21269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21269</v>
      </c>
      <c r="O14" s="47">
        <f t="shared" si="2"/>
        <v>18.382886776145202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1037243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1037243</v>
      </c>
      <c r="O15" s="43">
        <f t="shared" si="2"/>
        <v>896.49351771823683</v>
      </c>
      <c r="P15" s="10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1037243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1037243</v>
      </c>
      <c r="O16" s="47">
        <f t="shared" si="2"/>
        <v>896.49351771823683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SUM(D18:D20)</f>
        <v>255527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3" si="6">SUM(D17:M17)</f>
        <v>255527</v>
      </c>
      <c r="O17" s="43">
        <f t="shared" si="2"/>
        <v>220.85306828003456</v>
      </c>
      <c r="P17" s="10"/>
    </row>
    <row r="18" spans="1:119">
      <c r="A18" s="12"/>
      <c r="B18" s="44">
        <v>541</v>
      </c>
      <c r="C18" s="20" t="s">
        <v>31</v>
      </c>
      <c r="D18" s="46">
        <v>101677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101677</v>
      </c>
      <c r="O18" s="47">
        <f t="shared" si="2"/>
        <v>87.879861711322391</v>
      </c>
      <c r="P18" s="9"/>
    </row>
    <row r="19" spans="1:119">
      <c r="A19" s="12"/>
      <c r="B19" s="44">
        <v>542</v>
      </c>
      <c r="C19" s="20" t="s">
        <v>50</v>
      </c>
      <c r="D19" s="46">
        <v>78934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78934</v>
      </c>
      <c r="O19" s="47">
        <f t="shared" si="2"/>
        <v>68.222990492653409</v>
      </c>
      <c r="P19" s="9"/>
    </row>
    <row r="20" spans="1:119">
      <c r="A20" s="12"/>
      <c r="B20" s="44">
        <v>543</v>
      </c>
      <c r="C20" s="20" t="s">
        <v>51</v>
      </c>
      <c r="D20" s="46">
        <v>74916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74916</v>
      </c>
      <c r="O20" s="47">
        <f t="shared" si="2"/>
        <v>64.750216076058777</v>
      </c>
      <c r="P20" s="9"/>
    </row>
    <row r="21" spans="1:119" ht="15.75">
      <c r="A21" s="28" t="s">
        <v>32</v>
      </c>
      <c r="B21" s="29"/>
      <c r="C21" s="30"/>
      <c r="D21" s="31">
        <f t="shared" ref="D21:M21" si="7">SUM(D22:D22)</f>
        <v>12489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6"/>
        <v>12489</v>
      </c>
      <c r="O21" s="43">
        <f t="shared" si="2"/>
        <v>10.794295592048401</v>
      </c>
      <c r="P21" s="10"/>
    </row>
    <row r="22" spans="1:119">
      <c r="A22" s="13"/>
      <c r="B22" s="45">
        <v>559</v>
      </c>
      <c r="C22" s="21" t="s">
        <v>33</v>
      </c>
      <c r="D22" s="46">
        <v>12489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12489</v>
      </c>
      <c r="O22" s="47">
        <f t="shared" si="2"/>
        <v>10.794295592048401</v>
      </c>
      <c r="P22" s="9"/>
    </row>
    <row r="23" spans="1:119" ht="15.75">
      <c r="A23" s="28" t="s">
        <v>34</v>
      </c>
      <c r="B23" s="29"/>
      <c r="C23" s="30"/>
      <c r="D23" s="31">
        <f t="shared" ref="D23:M23" si="8">SUM(D24:D24)</f>
        <v>8888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6"/>
        <v>8888</v>
      </c>
      <c r="O23" s="43">
        <f t="shared" si="2"/>
        <v>7.6819360414866029</v>
      </c>
      <c r="P23" s="10"/>
    </row>
    <row r="24" spans="1:119">
      <c r="A24" s="12"/>
      <c r="B24" s="44">
        <v>562</v>
      </c>
      <c r="C24" s="20" t="s">
        <v>35</v>
      </c>
      <c r="D24" s="46">
        <v>8888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9">SUM(D24:M24)</f>
        <v>8888</v>
      </c>
      <c r="O24" s="47">
        <f t="shared" si="2"/>
        <v>7.6819360414866029</v>
      </c>
      <c r="P24" s="9"/>
    </row>
    <row r="25" spans="1:119" ht="15.75">
      <c r="A25" s="28" t="s">
        <v>36</v>
      </c>
      <c r="B25" s="29"/>
      <c r="C25" s="30"/>
      <c r="D25" s="31">
        <f t="shared" ref="D25:M25" si="10">SUM(D26:D26)</f>
        <v>4910</v>
      </c>
      <c r="E25" s="31">
        <f t="shared" si="10"/>
        <v>0</v>
      </c>
      <c r="F25" s="31">
        <f t="shared" si="10"/>
        <v>0</v>
      </c>
      <c r="G25" s="31">
        <f t="shared" si="10"/>
        <v>0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9"/>
        <v>4910</v>
      </c>
      <c r="O25" s="43">
        <f t="shared" si="2"/>
        <v>4.2437337942955917</v>
      </c>
      <c r="P25" s="9"/>
    </row>
    <row r="26" spans="1:119">
      <c r="A26" s="12"/>
      <c r="B26" s="44">
        <v>572</v>
      </c>
      <c r="C26" s="20" t="s">
        <v>37</v>
      </c>
      <c r="D26" s="46">
        <v>4910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4910</v>
      </c>
      <c r="O26" s="47">
        <f t="shared" si="2"/>
        <v>4.2437337942955917</v>
      </c>
      <c r="P26" s="9"/>
    </row>
    <row r="27" spans="1:119" ht="15.75">
      <c r="A27" s="28" t="s">
        <v>39</v>
      </c>
      <c r="B27" s="29"/>
      <c r="C27" s="30"/>
      <c r="D27" s="31">
        <f t="shared" ref="D27:M27" si="11">SUM(D28:D29)</f>
        <v>0</v>
      </c>
      <c r="E27" s="31">
        <f t="shared" si="11"/>
        <v>0</v>
      </c>
      <c r="F27" s="31">
        <f t="shared" si="11"/>
        <v>0</v>
      </c>
      <c r="G27" s="31">
        <f t="shared" si="11"/>
        <v>0</v>
      </c>
      <c r="H27" s="31">
        <f t="shared" si="11"/>
        <v>0</v>
      </c>
      <c r="I27" s="31">
        <f t="shared" si="11"/>
        <v>107028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 t="shared" si="9"/>
        <v>107028</v>
      </c>
      <c r="O27" s="43">
        <f t="shared" si="2"/>
        <v>92.504753673292996</v>
      </c>
      <c r="P27" s="9"/>
    </row>
    <row r="28" spans="1:119">
      <c r="A28" s="12"/>
      <c r="B28" s="44">
        <v>581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44901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44901</v>
      </c>
      <c r="O28" s="47">
        <f t="shared" si="2"/>
        <v>38.808124459809854</v>
      </c>
      <c r="P28" s="9"/>
    </row>
    <row r="29" spans="1:119" ht="15.75" thickBot="1">
      <c r="A29" s="12"/>
      <c r="B29" s="44">
        <v>591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62127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62127</v>
      </c>
      <c r="O29" s="47">
        <f t="shared" si="2"/>
        <v>53.696629213483149</v>
      </c>
      <c r="P29" s="9"/>
    </row>
    <row r="30" spans="1:119" ht="16.5" thickBot="1">
      <c r="A30" s="14" t="s">
        <v>10</v>
      </c>
      <c r="B30" s="23"/>
      <c r="C30" s="22"/>
      <c r="D30" s="15">
        <f t="shared" ref="D30:M30" si="12">SUM(D5,D11,D15,D17,D21,D23,D25,D27)</f>
        <v>713738</v>
      </c>
      <c r="E30" s="15">
        <f t="shared" si="12"/>
        <v>0</v>
      </c>
      <c r="F30" s="15">
        <f t="shared" si="12"/>
        <v>0</v>
      </c>
      <c r="G30" s="15">
        <f t="shared" si="12"/>
        <v>0</v>
      </c>
      <c r="H30" s="15">
        <f t="shared" si="12"/>
        <v>0</v>
      </c>
      <c r="I30" s="15">
        <f t="shared" si="12"/>
        <v>1144271</v>
      </c>
      <c r="J30" s="15">
        <f t="shared" si="12"/>
        <v>0</v>
      </c>
      <c r="K30" s="15">
        <f t="shared" si="12"/>
        <v>0</v>
      </c>
      <c r="L30" s="15">
        <f t="shared" si="12"/>
        <v>0</v>
      </c>
      <c r="M30" s="15">
        <f t="shared" si="12"/>
        <v>0</v>
      </c>
      <c r="N30" s="15">
        <f t="shared" si="9"/>
        <v>1858009</v>
      </c>
      <c r="O30" s="37">
        <f t="shared" si="2"/>
        <v>1605.8850475367328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55</v>
      </c>
      <c r="M32" s="160"/>
      <c r="N32" s="160"/>
      <c r="O32" s="41">
        <v>1157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45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298613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6" si="1">SUM(D5:M5)</f>
        <v>298613</v>
      </c>
      <c r="O5" s="32">
        <f t="shared" ref="O5:O30" si="2">(N5/O$32)</f>
        <v>262.40158172231986</v>
      </c>
      <c r="P5" s="6"/>
    </row>
    <row r="6" spans="1:133">
      <c r="A6" s="12"/>
      <c r="B6" s="44">
        <v>511</v>
      </c>
      <c r="C6" s="20" t="s">
        <v>19</v>
      </c>
      <c r="D6" s="46">
        <v>36000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36000</v>
      </c>
      <c r="O6" s="47">
        <f t="shared" si="2"/>
        <v>31.63444639718805</v>
      </c>
      <c r="P6" s="9"/>
    </row>
    <row r="7" spans="1:133">
      <c r="A7" s="12"/>
      <c r="B7" s="44">
        <v>512</v>
      </c>
      <c r="C7" s="20" t="s">
        <v>20</v>
      </c>
      <c r="D7" s="46">
        <v>9600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9600</v>
      </c>
      <c r="O7" s="47">
        <f t="shared" si="2"/>
        <v>8.4358523725834793</v>
      </c>
      <c r="P7" s="9"/>
    </row>
    <row r="8" spans="1:133">
      <c r="A8" s="12"/>
      <c r="B8" s="44">
        <v>513</v>
      </c>
      <c r="C8" s="20" t="s">
        <v>21</v>
      </c>
      <c r="D8" s="46">
        <v>152836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152836</v>
      </c>
      <c r="O8" s="47">
        <f t="shared" si="2"/>
        <v>134.30228471001757</v>
      </c>
      <c r="P8" s="9"/>
    </row>
    <row r="9" spans="1:133">
      <c r="A9" s="12"/>
      <c r="B9" s="44">
        <v>517</v>
      </c>
      <c r="C9" s="20" t="s">
        <v>22</v>
      </c>
      <c r="D9" s="46">
        <v>3853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3853</v>
      </c>
      <c r="O9" s="47">
        <f t="shared" si="2"/>
        <v>3.3857644991212652</v>
      </c>
      <c r="P9" s="9"/>
    </row>
    <row r="10" spans="1:133">
      <c r="A10" s="12"/>
      <c r="B10" s="44">
        <v>519</v>
      </c>
      <c r="C10" s="20" t="s">
        <v>23</v>
      </c>
      <c r="D10" s="46">
        <v>96324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96324</v>
      </c>
      <c r="O10" s="47">
        <f t="shared" si="2"/>
        <v>84.643233743409496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78491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78491</v>
      </c>
      <c r="O11" s="43">
        <f t="shared" si="2"/>
        <v>68.972759226713535</v>
      </c>
      <c r="P11" s="10"/>
    </row>
    <row r="12" spans="1:133">
      <c r="A12" s="12"/>
      <c r="B12" s="44">
        <v>522</v>
      </c>
      <c r="C12" s="20" t="s">
        <v>25</v>
      </c>
      <c r="D12" s="46">
        <v>28760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28760</v>
      </c>
      <c r="O12" s="47">
        <f t="shared" si="2"/>
        <v>25.272407732864675</v>
      </c>
      <c r="P12" s="9"/>
    </row>
    <row r="13" spans="1:133">
      <c r="A13" s="12"/>
      <c r="B13" s="44">
        <v>523</v>
      </c>
      <c r="C13" s="20" t="s">
        <v>49</v>
      </c>
      <c r="D13" s="46">
        <v>34702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34702</v>
      </c>
      <c r="O13" s="47">
        <f t="shared" si="2"/>
        <v>30.493848857644991</v>
      </c>
      <c r="P13" s="9"/>
    </row>
    <row r="14" spans="1:133">
      <c r="A14" s="12"/>
      <c r="B14" s="44">
        <v>524</v>
      </c>
      <c r="C14" s="20" t="s">
        <v>26</v>
      </c>
      <c r="D14" s="46">
        <v>15029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15029</v>
      </c>
      <c r="O14" s="47">
        <f t="shared" si="2"/>
        <v>13.206502636203867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920953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920953</v>
      </c>
      <c r="O15" s="43">
        <f t="shared" si="2"/>
        <v>809.27328646748686</v>
      </c>
      <c r="P15" s="10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920953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920953</v>
      </c>
      <c r="O16" s="47">
        <f t="shared" si="2"/>
        <v>809.27328646748686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SUM(D18:D20)</f>
        <v>225457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3" si="6">SUM(D17:M17)</f>
        <v>225457</v>
      </c>
      <c r="O17" s="43">
        <f t="shared" si="2"/>
        <v>198.11687170474517</v>
      </c>
      <c r="P17" s="10"/>
    </row>
    <row r="18" spans="1:119">
      <c r="A18" s="12"/>
      <c r="B18" s="44">
        <v>541</v>
      </c>
      <c r="C18" s="20" t="s">
        <v>31</v>
      </c>
      <c r="D18" s="46">
        <v>104234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104234</v>
      </c>
      <c r="O18" s="47">
        <f t="shared" si="2"/>
        <v>91.594024604569427</v>
      </c>
      <c r="P18" s="9"/>
    </row>
    <row r="19" spans="1:119">
      <c r="A19" s="12"/>
      <c r="B19" s="44">
        <v>542</v>
      </c>
      <c r="C19" s="20" t="s">
        <v>50</v>
      </c>
      <c r="D19" s="46">
        <v>57114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57114</v>
      </c>
      <c r="O19" s="47">
        <f t="shared" si="2"/>
        <v>50.188049209138839</v>
      </c>
      <c r="P19" s="9"/>
    </row>
    <row r="20" spans="1:119">
      <c r="A20" s="12"/>
      <c r="B20" s="44">
        <v>543</v>
      </c>
      <c r="C20" s="20" t="s">
        <v>51</v>
      </c>
      <c r="D20" s="46">
        <v>64109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64109</v>
      </c>
      <c r="O20" s="47">
        <f t="shared" si="2"/>
        <v>56.334797891036906</v>
      </c>
      <c r="P20" s="9"/>
    </row>
    <row r="21" spans="1:119" ht="15.75">
      <c r="A21" s="28" t="s">
        <v>32</v>
      </c>
      <c r="B21" s="29"/>
      <c r="C21" s="30"/>
      <c r="D21" s="31">
        <f t="shared" ref="D21:M21" si="7">SUM(D22:D22)</f>
        <v>10163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6"/>
        <v>10163</v>
      </c>
      <c r="O21" s="43">
        <f t="shared" si="2"/>
        <v>8.9305799648506152</v>
      </c>
      <c r="P21" s="10"/>
    </row>
    <row r="22" spans="1:119">
      <c r="A22" s="13"/>
      <c r="B22" s="45">
        <v>559</v>
      </c>
      <c r="C22" s="21" t="s">
        <v>33</v>
      </c>
      <c r="D22" s="46">
        <v>10163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10163</v>
      </c>
      <c r="O22" s="47">
        <f t="shared" si="2"/>
        <v>8.9305799648506152</v>
      </c>
      <c r="P22" s="9"/>
    </row>
    <row r="23" spans="1:119" ht="15.75">
      <c r="A23" s="28" t="s">
        <v>34</v>
      </c>
      <c r="B23" s="29"/>
      <c r="C23" s="30"/>
      <c r="D23" s="31">
        <f t="shared" ref="D23:M23" si="8">SUM(D24:D24)</f>
        <v>7695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6"/>
        <v>7695</v>
      </c>
      <c r="O23" s="43">
        <f t="shared" si="2"/>
        <v>6.761862917398946</v>
      </c>
      <c r="P23" s="10"/>
    </row>
    <row r="24" spans="1:119">
      <c r="A24" s="12"/>
      <c r="B24" s="44">
        <v>562</v>
      </c>
      <c r="C24" s="20" t="s">
        <v>35</v>
      </c>
      <c r="D24" s="46">
        <v>7695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9">SUM(D24:M24)</f>
        <v>7695</v>
      </c>
      <c r="O24" s="47">
        <f t="shared" si="2"/>
        <v>6.761862917398946</v>
      </c>
      <c r="P24" s="9"/>
    </row>
    <row r="25" spans="1:119" ht="15.75">
      <c r="A25" s="28" t="s">
        <v>36</v>
      </c>
      <c r="B25" s="29"/>
      <c r="C25" s="30"/>
      <c r="D25" s="31">
        <f t="shared" ref="D25:M25" si="10">SUM(D26:D26)</f>
        <v>30713</v>
      </c>
      <c r="E25" s="31">
        <f t="shared" si="10"/>
        <v>0</v>
      </c>
      <c r="F25" s="31">
        <f t="shared" si="10"/>
        <v>0</v>
      </c>
      <c r="G25" s="31">
        <f t="shared" si="10"/>
        <v>0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9"/>
        <v>30713</v>
      </c>
      <c r="O25" s="43">
        <f t="shared" si="2"/>
        <v>26.988576449912127</v>
      </c>
      <c r="P25" s="9"/>
    </row>
    <row r="26" spans="1:119">
      <c r="A26" s="12"/>
      <c r="B26" s="44">
        <v>572</v>
      </c>
      <c r="C26" s="20" t="s">
        <v>37</v>
      </c>
      <c r="D26" s="46">
        <v>30713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30713</v>
      </c>
      <c r="O26" s="47">
        <f t="shared" si="2"/>
        <v>26.988576449912127</v>
      </c>
      <c r="P26" s="9"/>
    </row>
    <row r="27" spans="1:119" ht="15.75">
      <c r="A27" s="28" t="s">
        <v>39</v>
      </c>
      <c r="B27" s="29"/>
      <c r="C27" s="30"/>
      <c r="D27" s="31">
        <f t="shared" ref="D27:M27" si="11">SUM(D28:D29)</f>
        <v>16000</v>
      </c>
      <c r="E27" s="31">
        <f t="shared" si="11"/>
        <v>0</v>
      </c>
      <c r="F27" s="31">
        <f t="shared" si="11"/>
        <v>0</v>
      </c>
      <c r="G27" s="31">
        <f t="shared" si="11"/>
        <v>0</v>
      </c>
      <c r="H27" s="31">
        <f t="shared" si="11"/>
        <v>0</v>
      </c>
      <c r="I27" s="31">
        <f t="shared" si="11"/>
        <v>103215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 t="shared" si="9"/>
        <v>119215</v>
      </c>
      <c r="O27" s="43">
        <f t="shared" si="2"/>
        <v>104.75834797891036</v>
      </c>
      <c r="P27" s="9"/>
    </row>
    <row r="28" spans="1:119">
      <c r="A28" s="12"/>
      <c r="B28" s="44">
        <v>581</v>
      </c>
      <c r="C28" s="20" t="s">
        <v>38</v>
      </c>
      <c r="D28" s="46">
        <v>16000</v>
      </c>
      <c r="E28" s="46">
        <v>0</v>
      </c>
      <c r="F28" s="46">
        <v>0</v>
      </c>
      <c r="G28" s="46">
        <v>0</v>
      </c>
      <c r="H28" s="46">
        <v>0</v>
      </c>
      <c r="I28" s="46">
        <v>42928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58928</v>
      </c>
      <c r="O28" s="47">
        <f t="shared" si="2"/>
        <v>51.782073813708259</v>
      </c>
      <c r="P28" s="9"/>
    </row>
    <row r="29" spans="1:119" ht="15.75" thickBot="1">
      <c r="A29" s="12"/>
      <c r="B29" s="44">
        <v>591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60287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60287</v>
      </c>
      <c r="O29" s="47">
        <f t="shared" si="2"/>
        <v>52.976274165202106</v>
      </c>
      <c r="P29" s="9"/>
    </row>
    <row r="30" spans="1:119" ht="16.5" thickBot="1">
      <c r="A30" s="14" t="s">
        <v>10</v>
      </c>
      <c r="B30" s="23"/>
      <c r="C30" s="22"/>
      <c r="D30" s="15">
        <f t="shared" ref="D30:M30" si="12">SUM(D5,D11,D15,D17,D21,D23,D25,D27)</f>
        <v>667132</v>
      </c>
      <c r="E30" s="15">
        <f t="shared" si="12"/>
        <v>0</v>
      </c>
      <c r="F30" s="15">
        <f t="shared" si="12"/>
        <v>0</v>
      </c>
      <c r="G30" s="15">
        <f t="shared" si="12"/>
        <v>0</v>
      </c>
      <c r="H30" s="15">
        <f t="shared" si="12"/>
        <v>0</v>
      </c>
      <c r="I30" s="15">
        <f t="shared" si="12"/>
        <v>1024168</v>
      </c>
      <c r="J30" s="15">
        <f t="shared" si="12"/>
        <v>0</v>
      </c>
      <c r="K30" s="15">
        <f t="shared" si="12"/>
        <v>0</v>
      </c>
      <c r="L30" s="15">
        <f t="shared" si="12"/>
        <v>0</v>
      </c>
      <c r="M30" s="15">
        <f t="shared" si="12"/>
        <v>0</v>
      </c>
      <c r="N30" s="15">
        <f t="shared" si="9"/>
        <v>1691300</v>
      </c>
      <c r="O30" s="37">
        <f t="shared" si="2"/>
        <v>1486.2038664323375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52</v>
      </c>
      <c r="M32" s="160"/>
      <c r="N32" s="160"/>
      <c r="O32" s="41">
        <v>1138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45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361839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361839</v>
      </c>
      <c r="O5" s="32">
        <f t="shared" ref="O5:O28" si="2">(N5/O$30)</f>
        <v>321.63466666666665</v>
      </c>
      <c r="P5" s="6"/>
    </row>
    <row r="6" spans="1:133">
      <c r="A6" s="12"/>
      <c r="B6" s="44">
        <v>511</v>
      </c>
      <c r="C6" s="20" t="s">
        <v>19</v>
      </c>
      <c r="D6" s="46">
        <v>36000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36000</v>
      </c>
      <c r="O6" s="47">
        <f t="shared" si="2"/>
        <v>32</v>
      </c>
      <c r="P6" s="9"/>
    </row>
    <row r="7" spans="1:133">
      <c r="A7" s="12"/>
      <c r="B7" s="44">
        <v>512</v>
      </c>
      <c r="C7" s="20" t="s">
        <v>20</v>
      </c>
      <c r="D7" s="46">
        <v>9600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9600</v>
      </c>
      <c r="O7" s="47">
        <f t="shared" si="2"/>
        <v>8.5333333333333332</v>
      </c>
      <c r="P7" s="9"/>
    </row>
    <row r="8" spans="1:133">
      <c r="A8" s="12"/>
      <c r="B8" s="44">
        <v>513</v>
      </c>
      <c r="C8" s="20" t="s">
        <v>21</v>
      </c>
      <c r="D8" s="46">
        <v>137227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137227</v>
      </c>
      <c r="O8" s="47">
        <f t="shared" si="2"/>
        <v>121.97955555555555</v>
      </c>
      <c r="P8" s="9"/>
    </row>
    <row r="9" spans="1:133">
      <c r="A9" s="12"/>
      <c r="B9" s="44">
        <v>517</v>
      </c>
      <c r="C9" s="20" t="s">
        <v>22</v>
      </c>
      <c r="D9" s="46">
        <v>7982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7982</v>
      </c>
      <c r="O9" s="47">
        <f t="shared" si="2"/>
        <v>7.0951111111111107</v>
      </c>
      <c r="P9" s="9"/>
    </row>
    <row r="10" spans="1:133">
      <c r="A10" s="12"/>
      <c r="B10" s="44">
        <v>519</v>
      </c>
      <c r="C10" s="20" t="s">
        <v>23</v>
      </c>
      <c r="D10" s="46">
        <v>171030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171030</v>
      </c>
      <c r="O10" s="47">
        <f t="shared" si="2"/>
        <v>152.02666666666667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77332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77332</v>
      </c>
      <c r="O11" s="43">
        <f t="shared" si="2"/>
        <v>68.739555555555555</v>
      </c>
      <c r="P11" s="10"/>
    </row>
    <row r="12" spans="1:133">
      <c r="A12" s="12"/>
      <c r="B12" s="44">
        <v>522</v>
      </c>
      <c r="C12" s="20" t="s">
        <v>25</v>
      </c>
      <c r="D12" s="46">
        <v>10508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10508</v>
      </c>
      <c r="O12" s="47">
        <f t="shared" si="2"/>
        <v>9.3404444444444437</v>
      </c>
      <c r="P12" s="9"/>
    </row>
    <row r="13" spans="1:133">
      <c r="A13" s="12"/>
      <c r="B13" s="44">
        <v>524</v>
      </c>
      <c r="C13" s="20" t="s">
        <v>26</v>
      </c>
      <c r="D13" s="46">
        <v>31804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31804</v>
      </c>
      <c r="O13" s="47">
        <f t="shared" si="2"/>
        <v>28.270222222222223</v>
      </c>
      <c r="P13" s="9"/>
    </row>
    <row r="14" spans="1:133">
      <c r="A14" s="12"/>
      <c r="B14" s="44">
        <v>529</v>
      </c>
      <c r="C14" s="20" t="s">
        <v>27</v>
      </c>
      <c r="D14" s="46">
        <v>35020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35020</v>
      </c>
      <c r="O14" s="47">
        <f t="shared" si="2"/>
        <v>31.128888888888888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850425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850425</v>
      </c>
      <c r="O15" s="43">
        <f t="shared" si="2"/>
        <v>755.93333333333328</v>
      </c>
      <c r="P15" s="10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850425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850425</v>
      </c>
      <c r="O16" s="47">
        <f t="shared" si="2"/>
        <v>755.93333333333328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242181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242181</v>
      </c>
      <c r="O17" s="43">
        <f t="shared" si="2"/>
        <v>215.27199999999999</v>
      </c>
      <c r="P17" s="10"/>
    </row>
    <row r="18" spans="1:119">
      <c r="A18" s="12"/>
      <c r="B18" s="44">
        <v>541</v>
      </c>
      <c r="C18" s="20" t="s">
        <v>31</v>
      </c>
      <c r="D18" s="46">
        <v>242181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242181</v>
      </c>
      <c r="O18" s="47">
        <f t="shared" si="2"/>
        <v>215.27199999999999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12198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12198</v>
      </c>
      <c r="O19" s="43">
        <f t="shared" si="2"/>
        <v>10.842666666666666</v>
      </c>
      <c r="P19" s="10"/>
    </row>
    <row r="20" spans="1:119">
      <c r="A20" s="13"/>
      <c r="B20" s="45">
        <v>559</v>
      </c>
      <c r="C20" s="21" t="s">
        <v>33</v>
      </c>
      <c r="D20" s="46">
        <v>12198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12198</v>
      </c>
      <c r="O20" s="47">
        <f t="shared" si="2"/>
        <v>10.842666666666666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9333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9333</v>
      </c>
      <c r="O21" s="43">
        <f t="shared" si="2"/>
        <v>8.2959999999999994</v>
      </c>
      <c r="P21" s="10"/>
    </row>
    <row r="22" spans="1:119">
      <c r="A22" s="12"/>
      <c r="B22" s="44">
        <v>562</v>
      </c>
      <c r="C22" s="20" t="s">
        <v>35</v>
      </c>
      <c r="D22" s="46">
        <v>9333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9333</v>
      </c>
      <c r="O22" s="47">
        <f t="shared" si="2"/>
        <v>8.2959999999999994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14430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14430</v>
      </c>
      <c r="O23" s="43">
        <f t="shared" si="2"/>
        <v>12.826666666666666</v>
      </c>
      <c r="P23" s="9"/>
    </row>
    <row r="24" spans="1:119">
      <c r="A24" s="12"/>
      <c r="B24" s="44">
        <v>572</v>
      </c>
      <c r="C24" s="20" t="s">
        <v>37</v>
      </c>
      <c r="D24" s="46">
        <v>14430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14430</v>
      </c>
      <c r="O24" s="47">
        <f t="shared" si="2"/>
        <v>12.826666666666666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SUM(D26:D27)</f>
        <v>21000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107554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128554</v>
      </c>
      <c r="O25" s="43">
        <f t="shared" si="2"/>
        <v>114.27022222222222</v>
      </c>
      <c r="P25" s="9"/>
    </row>
    <row r="26" spans="1:119">
      <c r="A26" s="12"/>
      <c r="B26" s="44">
        <v>581</v>
      </c>
      <c r="C26" s="20" t="s">
        <v>38</v>
      </c>
      <c r="D26" s="46">
        <v>21000</v>
      </c>
      <c r="E26" s="46">
        <v>0</v>
      </c>
      <c r="F26" s="46">
        <v>0</v>
      </c>
      <c r="G26" s="46">
        <v>0</v>
      </c>
      <c r="H26" s="46">
        <v>0</v>
      </c>
      <c r="I26" s="46">
        <v>44941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65941</v>
      </c>
      <c r="O26" s="47">
        <f t="shared" si="2"/>
        <v>58.614222222222224</v>
      </c>
      <c r="P26" s="9"/>
    </row>
    <row r="27" spans="1:119" ht="15.75" thickBot="1">
      <c r="A27" s="12"/>
      <c r="B27" s="44">
        <v>591</v>
      </c>
      <c r="C27" s="20" t="s">
        <v>43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62613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62613</v>
      </c>
      <c r="O27" s="47">
        <f t="shared" si="2"/>
        <v>55.655999999999999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0">SUM(D5,D11,D15,D17,D19,D21,D23,D25)</f>
        <v>738313</v>
      </c>
      <c r="E28" s="15">
        <f t="shared" si="10"/>
        <v>0</v>
      </c>
      <c r="F28" s="15">
        <f t="shared" si="10"/>
        <v>0</v>
      </c>
      <c r="G28" s="15">
        <f t="shared" si="10"/>
        <v>0</v>
      </c>
      <c r="H28" s="15">
        <f t="shared" si="10"/>
        <v>0</v>
      </c>
      <c r="I28" s="15">
        <f t="shared" si="10"/>
        <v>957979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"/>
        <v>1696292</v>
      </c>
      <c r="O28" s="37">
        <f t="shared" si="2"/>
        <v>1507.815111111111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0" t="s">
        <v>47</v>
      </c>
      <c r="M30" s="160"/>
      <c r="N30" s="160"/>
      <c r="O30" s="41">
        <v>1125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45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314964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314964</v>
      </c>
      <c r="O5" s="32">
        <f t="shared" ref="O5:O28" si="2">(N5/O$30)</f>
        <v>280.46660730187</v>
      </c>
      <c r="P5" s="6"/>
    </row>
    <row r="6" spans="1:133">
      <c r="A6" s="12"/>
      <c r="B6" s="44">
        <v>511</v>
      </c>
      <c r="C6" s="20" t="s">
        <v>19</v>
      </c>
      <c r="D6" s="46">
        <v>36000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36000</v>
      </c>
      <c r="O6" s="47">
        <f t="shared" si="2"/>
        <v>32.05699020480855</v>
      </c>
      <c r="P6" s="9"/>
    </row>
    <row r="7" spans="1:133">
      <c r="A7" s="12"/>
      <c r="B7" s="44">
        <v>512</v>
      </c>
      <c r="C7" s="20" t="s">
        <v>20</v>
      </c>
      <c r="D7" s="46">
        <v>9600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9600</v>
      </c>
      <c r="O7" s="47">
        <f t="shared" si="2"/>
        <v>8.5485307212822796</v>
      </c>
      <c r="P7" s="9"/>
    </row>
    <row r="8" spans="1:133">
      <c r="A8" s="12"/>
      <c r="B8" s="44">
        <v>513</v>
      </c>
      <c r="C8" s="20" t="s">
        <v>21</v>
      </c>
      <c r="D8" s="46">
        <v>130990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130990</v>
      </c>
      <c r="O8" s="47">
        <f t="shared" si="2"/>
        <v>116.64292074799644</v>
      </c>
      <c r="P8" s="9"/>
    </row>
    <row r="9" spans="1:133">
      <c r="A9" s="12"/>
      <c r="B9" s="44">
        <v>517</v>
      </c>
      <c r="C9" s="20" t="s">
        <v>22</v>
      </c>
      <c r="D9" s="46">
        <v>7968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7968</v>
      </c>
      <c r="O9" s="47">
        <f t="shared" si="2"/>
        <v>7.0952804986642919</v>
      </c>
      <c r="P9" s="9"/>
    </row>
    <row r="10" spans="1:133">
      <c r="A10" s="12"/>
      <c r="B10" s="44">
        <v>519</v>
      </c>
      <c r="C10" s="20" t="s">
        <v>23</v>
      </c>
      <c r="D10" s="46">
        <v>130406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130406</v>
      </c>
      <c r="O10" s="47">
        <f t="shared" si="2"/>
        <v>116.12288512911843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98925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98925</v>
      </c>
      <c r="O11" s="43">
        <f t="shared" si="2"/>
        <v>88.089937666963493</v>
      </c>
      <c r="P11" s="10"/>
    </row>
    <row r="12" spans="1:133">
      <c r="A12" s="12"/>
      <c r="B12" s="44">
        <v>522</v>
      </c>
      <c r="C12" s="20" t="s">
        <v>25</v>
      </c>
      <c r="D12" s="46">
        <v>11123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11123</v>
      </c>
      <c r="O12" s="47">
        <f t="shared" si="2"/>
        <v>9.9047195013357072</v>
      </c>
      <c r="P12" s="9"/>
    </row>
    <row r="13" spans="1:133">
      <c r="A13" s="12"/>
      <c r="B13" s="44">
        <v>524</v>
      </c>
      <c r="C13" s="20" t="s">
        <v>26</v>
      </c>
      <c r="D13" s="46">
        <v>32833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32833</v>
      </c>
      <c r="O13" s="47">
        <f t="shared" si="2"/>
        <v>29.236865538735529</v>
      </c>
      <c r="P13" s="9"/>
    </row>
    <row r="14" spans="1:133">
      <c r="A14" s="12"/>
      <c r="B14" s="44">
        <v>529</v>
      </c>
      <c r="C14" s="20" t="s">
        <v>27</v>
      </c>
      <c r="D14" s="46">
        <v>54969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54969</v>
      </c>
      <c r="O14" s="47">
        <f t="shared" si="2"/>
        <v>48.948352626892252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834946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834946</v>
      </c>
      <c r="O15" s="43">
        <f t="shared" si="2"/>
        <v>743.49599287622436</v>
      </c>
      <c r="P15" s="10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834946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834946</v>
      </c>
      <c r="O16" s="47">
        <f t="shared" si="2"/>
        <v>743.49599287622436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236293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236293</v>
      </c>
      <c r="O17" s="43">
        <f t="shared" si="2"/>
        <v>210.41228851291186</v>
      </c>
      <c r="P17" s="10"/>
    </row>
    <row r="18" spans="1:119">
      <c r="A18" s="12"/>
      <c r="B18" s="44">
        <v>541</v>
      </c>
      <c r="C18" s="20" t="s">
        <v>31</v>
      </c>
      <c r="D18" s="46">
        <v>236293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236293</v>
      </c>
      <c r="O18" s="47">
        <f t="shared" si="2"/>
        <v>210.41228851291186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11434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11434</v>
      </c>
      <c r="O19" s="43">
        <f t="shared" si="2"/>
        <v>10.181656277827248</v>
      </c>
      <c r="P19" s="10"/>
    </row>
    <row r="20" spans="1:119">
      <c r="A20" s="13"/>
      <c r="B20" s="45">
        <v>559</v>
      </c>
      <c r="C20" s="21" t="s">
        <v>33</v>
      </c>
      <c r="D20" s="46">
        <v>11434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11434</v>
      </c>
      <c r="O20" s="47">
        <f t="shared" si="2"/>
        <v>10.181656277827248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6399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6399</v>
      </c>
      <c r="O21" s="43">
        <f t="shared" si="2"/>
        <v>5.6981300089047195</v>
      </c>
      <c r="P21" s="10"/>
    </row>
    <row r="22" spans="1:119">
      <c r="A22" s="12"/>
      <c r="B22" s="44">
        <v>562</v>
      </c>
      <c r="C22" s="20" t="s">
        <v>35</v>
      </c>
      <c r="D22" s="46">
        <v>6399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6399</v>
      </c>
      <c r="O22" s="47">
        <f t="shared" si="2"/>
        <v>5.6981300089047195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108263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108263</v>
      </c>
      <c r="O23" s="43">
        <f t="shared" si="2"/>
        <v>96.40516473731077</v>
      </c>
      <c r="P23" s="9"/>
    </row>
    <row r="24" spans="1:119">
      <c r="A24" s="12"/>
      <c r="B24" s="44">
        <v>572</v>
      </c>
      <c r="C24" s="20" t="s">
        <v>37</v>
      </c>
      <c r="D24" s="46">
        <v>108263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108263</v>
      </c>
      <c r="O24" s="47">
        <f t="shared" si="2"/>
        <v>96.40516473731077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SUM(D26:D27)</f>
        <v>16000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98711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114711</v>
      </c>
      <c r="O25" s="43">
        <f t="shared" si="2"/>
        <v>102.14692787177204</v>
      </c>
      <c r="P25" s="9"/>
    </row>
    <row r="26" spans="1:119">
      <c r="A26" s="12"/>
      <c r="B26" s="44">
        <v>581</v>
      </c>
      <c r="C26" s="20" t="s">
        <v>38</v>
      </c>
      <c r="D26" s="46">
        <v>16000</v>
      </c>
      <c r="E26" s="46">
        <v>0</v>
      </c>
      <c r="F26" s="46">
        <v>0</v>
      </c>
      <c r="G26" s="46">
        <v>0</v>
      </c>
      <c r="H26" s="46">
        <v>0</v>
      </c>
      <c r="I26" s="46">
        <v>35247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51247</v>
      </c>
      <c r="O26" s="47">
        <f t="shared" si="2"/>
        <v>45.634016028495104</v>
      </c>
      <c r="P26" s="9"/>
    </row>
    <row r="27" spans="1:119" ht="15.75" thickBot="1">
      <c r="A27" s="12"/>
      <c r="B27" s="44">
        <v>591</v>
      </c>
      <c r="C27" s="20" t="s">
        <v>43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63464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63464</v>
      </c>
      <c r="O27" s="47">
        <f t="shared" si="2"/>
        <v>56.512911843276939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0">SUM(D5,D11,D15,D17,D19,D21,D23,D25)</f>
        <v>792278</v>
      </c>
      <c r="E28" s="15">
        <f t="shared" si="10"/>
        <v>0</v>
      </c>
      <c r="F28" s="15">
        <f t="shared" si="10"/>
        <v>0</v>
      </c>
      <c r="G28" s="15">
        <f t="shared" si="10"/>
        <v>0</v>
      </c>
      <c r="H28" s="15">
        <f t="shared" si="10"/>
        <v>0</v>
      </c>
      <c r="I28" s="15">
        <f t="shared" si="10"/>
        <v>933657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"/>
        <v>1725935</v>
      </c>
      <c r="O28" s="37">
        <f t="shared" si="2"/>
        <v>1536.8967052537846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0" t="s">
        <v>44</v>
      </c>
      <c r="M30" s="160"/>
      <c r="N30" s="160"/>
      <c r="O30" s="41">
        <v>1123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customHeight="1" thickBot="1">
      <c r="A32" s="162" t="s">
        <v>45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314784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314784</v>
      </c>
      <c r="O5" s="32">
        <f t="shared" ref="O5:O27" si="2">(N5/O$29)</f>
        <v>265.86486486486484</v>
      </c>
      <c r="P5" s="6"/>
    </row>
    <row r="6" spans="1:133">
      <c r="A6" s="12"/>
      <c r="B6" s="44">
        <v>511</v>
      </c>
      <c r="C6" s="20" t="s">
        <v>19</v>
      </c>
      <c r="D6" s="46">
        <v>36000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36000</v>
      </c>
      <c r="O6" s="47">
        <f t="shared" si="2"/>
        <v>30.405405405405407</v>
      </c>
      <c r="P6" s="9"/>
    </row>
    <row r="7" spans="1:133">
      <c r="A7" s="12"/>
      <c r="B7" s="44">
        <v>512</v>
      </c>
      <c r="C7" s="20" t="s">
        <v>20</v>
      </c>
      <c r="D7" s="46">
        <v>9600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9600</v>
      </c>
      <c r="O7" s="47">
        <f t="shared" si="2"/>
        <v>8.1081081081081088</v>
      </c>
      <c r="P7" s="9"/>
    </row>
    <row r="8" spans="1:133">
      <c r="A8" s="12"/>
      <c r="B8" s="44">
        <v>513</v>
      </c>
      <c r="C8" s="20" t="s">
        <v>21</v>
      </c>
      <c r="D8" s="46">
        <v>123017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123017</v>
      </c>
      <c r="O8" s="47">
        <f t="shared" si="2"/>
        <v>103.89949324324324</v>
      </c>
      <c r="P8" s="9"/>
    </row>
    <row r="9" spans="1:133">
      <c r="A9" s="12"/>
      <c r="B9" s="44">
        <v>517</v>
      </c>
      <c r="C9" s="20" t="s">
        <v>22</v>
      </c>
      <c r="D9" s="46">
        <v>4737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4737</v>
      </c>
      <c r="O9" s="47">
        <f t="shared" si="2"/>
        <v>4.0008445945945947</v>
      </c>
      <c r="P9" s="9"/>
    </row>
    <row r="10" spans="1:133">
      <c r="A10" s="12"/>
      <c r="B10" s="44">
        <v>519</v>
      </c>
      <c r="C10" s="20" t="s">
        <v>23</v>
      </c>
      <c r="D10" s="46">
        <v>141430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141430</v>
      </c>
      <c r="O10" s="47">
        <f t="shared" si="2"/>
        <v>119.45101351351352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177467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177467</v>
      </c>
      <c r="O11" s="43">
        <f t="shared" si="2"/>
        <v>149.88766891891891</v>
      </c>
      <c r="P11" s="10"/>
    </row>
    <row r="12" spans="1:133">
      <c r="A12" s="12"/>
      <c r="B12" s="44">
        <v>522</v>
      </c>
      <c r="C12" s="20" t="s">
        <v>25</v>
      </c>
      <c r="D12" s="46">
        <v>12733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12733</v>
      </c>
      <c r="O12" s="47">
        <f t="shared" si="2"/>
        <v>10.754222972972974</v>
      </c>
      <c r="P12" s="9"/>
    </row>
    <row r="13" spans="1:133">
      <c r="A13" s="12"/>
      <c r="B13" s="44">
        <v>524</v>
      </c>
      <c r="C13" s="20" t="s">
        <v>26</v>
      </c>
      <c r="D13" s="46">
        <v>34981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34981</v>
      </c>
      <c r="O13" s="47">
        <f t="shared" si="2"/>
        <v>29.544763513513512</v>
      </c>
      <c r="P13" s="9"/>
    </row>
    <row r="14" spans="1:133">
      <c r="A14" s="12"/>
      <c r="B14" s="44">
        <v>529</v>
      </c>
      <c r="C14" s="20" t="s">
        <v>27</v>
      </c>
      <c r="D14" s="46">
        <v>129753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129753</v>
      </c>
      <c r="O14" s="47">
        <f t="shared" si="2"/>
        <v>109.58868243243244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1015720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1015720</v>
      </c>
      <c r="O15" s="43">
        <f t="shared" si="2"/>
        <v>857.87162162162167</v>
      </c>
      <c r="P15" s="10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1015720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1015720</v>
      </c>
      <c r="O16" s="47">
        <f t="shared" si="2"/>
        <v>857.87162162162167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211745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211745</v>
      </c>
      <c r="O17" s="43">
        <f t="shared" si="2"/>
        <v>178.83868243243242</v>
      </c>
      <c r="P17" s="10"/>
    </row>
    <row r="18" spans="1:119">
      <c r="A18" s="12"/>
      <c r="B18" s="44">
        <v>541</v>
      </c>
      <c r="C18" s="20" t="s">
        <v>31</v>
      </c>
      <c r="D18" s="46">
        <v>211745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211745</v>
      </c>
      <c r="O18" s="47">
        <f t="shared" si="2"/>
        <v>178.83868243243242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9490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9490</v>
      </c>
      <c r="O19" s="43">
        <f t="shared" si="2"/>
        <v>8.0152027027027035</v>
      </c>
      <c r="P19" s="10"/>
    </row>
    <row r="20" spans="1:119">
      <c r="A20" s="13"/>
      <c r="B20" s="45">
        <v>559</v>
      </c>
      <c r="C20" s="21" t="s">
        <v>33</v>
      </c>
      <c r="D20" s="46">
        <v>9490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9490</v>
      </c>
      <c r="O20" s="47">
        <f t="shared" si="2"/>
        <v>8.0152027027027035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2433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2433</v>
      </c>
      <c r="O21" s="43">
        <f t="shared" si="2"/>
        <v>2.0548986486486487</v>
      </c>
      <c r="P21" s="10"/>
    </row>
    <row r="22" spans="1:119">
      <c r="A22" s="12"/>
      <c r="B22" s="44">
        <v>562</v>
      </c>
      <c r="C22" s="20" t="s">
        <v>35</v>
      </c>
      <c r="D22" s="46">
        <v>2433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2433</v>
      </c>
      <c r="O22" s="47">
        <f t="shared" si="2"/>
        <v>2.0548986486486487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36756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36756</v>
      </c>
      <c r="O23" s="43">
        <f t="shared" si="2"/>
        <v>31.043918918918919</v>
      </c>
      <c r="P23" s="9"/>
    </row>
    <row r="24" spans="1:119">
      <c r="A24" s="12"/>
      <c r="B24" s="44">
        <v>572</v>
      </c>
      <c r="C24" s="20" t="s">
        <v>37</v>
      </c>
      <c r="D24" s="46">
        <v>36756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36756</v>
      </c>
      <c r="O24" s="47">
        <f t="shared" si="2"/>
        <v>31.043918918918919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16000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39137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55137</v>
      </c>
      <c r="O25" s="43">
        <f t="shared" si="2"/>
        <v>46.568412162162161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16000</v>
      </c>
      <c r="E26" s="46">
        <v>0</v>
      </c>
      <c r="F26" s="46">
        <v>0</v>
      </c>
      <c r="G26" s="46">
        <v>0</v>
      </c>
      <c r="H26" s="46">
        <v>0</v>
      </c>
      <c r="I26" s="46">
        <v>39137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55137</v>
      </c>
      <c r="O26" s="47">
        <f t="shared" si="2"/>
        <v>46.568412162162161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SUM(D5,D11,D15,D17,D19,D21,D23,D25)</f>
        <v>768675</v>
      </c>
      <c r="E27" s="15">
        <f t="shared" si="10"/>
        <v>0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1054857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1823532</v>
      </c>
      <c r="O27" s="37">
        <f t="shared" si="2"/>
        <v>1540.1452702702702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0" t="s">
        <v>40</v>
      </c>
      <c r="M29" s="160"/>
      <c r="N29" s="160"/>
      <c r="O29" s="41">
        <v>1184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thickBot="1">
      <c r="A31" s="162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446582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446582</v>
      </c>
      <c r="O5" s="32">
        <f t="shared" ref="O5:O27" si="2">(N5/O$29)</f>
        <v>404.14660633484164</v>
      </c>
      <c r="P5" s="6"/>
    </row>
    <row r="6" spans="1:133">
      <c r="A6" s="12"/>
      <c r="B6" s="44">
        <v>511</v>
      </c>
      <c r="C6" s="20" t="s">
        <v>19</v>
      </c>
      <c r="D6" s="46">
        <v>36000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36000</v>
      </c>
      <c r="O6" s="47">
        <f t="shared" si="2"/>
        <v>32.579185520361989</v>
      </c>
      <c r="P6" s="9"/>
    </row>
    <row r="7" spans="1:133">
      <c r="A7" s="12"/>
      <c r="B7" s="44">
        <v>512</v>
      </c>
      <c r="C7" s="20" t="s">
        <v>20</v>
      </c>
      <c r="D7" s="46">
        <v>9600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9600</v>
      </c>
      <c r="O7" s="47">
        <f t="shared" si="2"/>
        <v>8.6877828054298636</v>
      </c>
      <c r="P7" s="9"/>
    </row>
    <row r="8" spans="1:133">
      <c r="A8" s="12"/>
      <c r="B8" s="44">
        <v>513</v>
      </c>
      <c r="C8" s="20" t="s">
        <v>21</v>
      </c>
      <c r="D8" s="46">
        <v>116815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116815</v>
      </c>
      <c r="O8" s="47">
        <f t="shared" si="2"/>
        <v>105.71493212669684</v>
      </c>
      <c r="P8" s="9"/>
    </row>
    <row r="9" spans="1:133">
      <c r="A9" s="12"/>
      <c r="B9" s="44">
        <v>517</v>
      </c>
      <c r="C9" s="20" t="s">
        <v>22</v>
      </c>
      <c r="D9" s="46">
        <v>40619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40619</v>
      </c>
      <c r="O9" s="47">
        <f t="shared" si="2"/>
        <v>36.759276018099548</v>
      </c>
      <c r="P9" s="9"/>
    </row>
    <row r="10" spans="1:133">
      <c r="A10" s="12"/>
      <c r="B10" s="44">
        <v>519</v>
      </c>
      <c r="C10" s="20" t="s">
        <v>23</v>
      </c>
      <c r="D10" s="46">
        <v>243548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243548</v>
      </c>
      <c r="O10" s="47">
        <f t="shared" si="2"/>
        <v>220.40542986425339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92722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92722</v>
      </c>
      <c r="O11" s="43">
        <f t="shared" si="2"/>
        <v>83.911312217194563</v>
      </c>
      <c r="P11" s="10"/>
    </row>
    <row r="12" spans="1:133">
      <c r="A12" s="12"/>
      <c r="B12" s="44">
        <v>522</v>
      </c>
      <c r="C12" s="20" t="s">
        <v>25</v>
      </c>
      <c r="D12" s="46">
        <v>29699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29699</v>
      </c>
      <c r="O12" s="47">
        <f t="shared" si="2"/>
        <v>26.876923076923077</v>
      </c>
      <c r="P12" s="9"/>
    </row>
    <row r="13" spans="1:133">
      <c r="A13" s="12"/>
      <c r="B13" s="44">
        <v>524</v>
      </c>
      <c r="C13" s="20" t="s">
        <v>26</v>
      </c>
      <c r="D13" s="46">
        <v>50441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50441</v>
      </c>
      <c r="O13" s="47">
        <f t="shared" si="2"/>
        <v>45.647963800904975</v>
      </c>
      <c r="P13" s="9"/>
    </row>
    <row r="14" spans="1:133">
      <c r="A14" s="12"/>
      <c r="B14" s="44">
        <v>529</v>
      </c>
      <c r="C14" s="20" t="s">
        <v>27</v>
      </c>
      <c r="D14" s="46">
        <v>12582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12582</v>
      </c>
      <c r="O14" s="47">
        <f t="shared" si="2"/>
        <v>11.386425339366516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649748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649748</v>
      </c>
      <c r="O15" s="43">
        <f t="shared" si="2"/>
        <v>588.00723981900455</v>
      </c>
      <c r="P15" s="10"/>
    </row>
    <row r="16" spans="1:133">
      <c r="A16" s="12"/>
      <c r="B16" s="44">
        <v>536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649748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649748</v>
      </c>
      <c r="O16" s="47">
        <f t="shared" si="2"/>
        <v>588.00723981900455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221840</v>
      </c>
      <c r="E17" s="31">
        <f t="shared" si="5"/>
        <v>2810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224650</v>
      </c>
      <c r="O17" s="43">
        <f t="shared" si="2"/>
        <v>203.30316742081448</v>
      </c>
      <c r="P17" s="10"/>
    </row>
    <row r="18" spans="1:119">
      <c r="A18" s="12"/>
      <c r="B18" s="44">
        <v>541</v>
      </c>
      <c r="C18" s="20" t="s">
        <v>31</v>
      </c>
      <c r="D18" s="46">
        <v>221840</v>
      </c>
      <c r="E18" s="46">
        <v>2810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224650</v>
      </c>
      <c r="O18" s="47">
        <f t="shared" si="2"/>
        <v>203.30316742081448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9636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9636</v>
      </c>
      <c r="O19" s="43">
        <f t="shared" si="2"/>
        <v>8.7203619909502255</v>
      </c>
      <c r="P19" s="10"/>
    </row>
    <row r="20" spans="1:119">
      <c r="A20" s="13"/>
      <c r="B20" s="45">
        <v>559</v>
      </c>
      <c r="C20" s="21" t="s">
        <v>33</v>
      </c>
      <c r="D20" s="46">
        <v>9636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9636</v>
      </c>
      <c r="O20" s="47">
        <f t="shared" si="2"/>
        <v>8.7203619909502255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1000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1000</v>
      </c>
      <c r="O21" s="43">
        <f t="shared" si="2"/>
        <v>0.90497737556561086</v>
      </c>
      <c r="P21" s="10"/>
    </row>
    <row r="22" spans="1:119">
      <c r="A22" s="12"/>
      <c r="B22" s="44">
        <v>562</v>
      </c>
      <c r="C22" s="20" t="s">
        <v>35</v>
      </c>
      <c r="D22" s="46">
        <v>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1000</v>
      </c>
      <c r="O22" s="47">
        <f t="shared" si="2"/>
        <v>0.90497737556561086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17991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17991</v>
      </c>
      <c r="O23" s="43">
        <f t="shared" si="2"/>
        <v>16.281447963800904</v>
      </c>
      <c r="P23" s="9"/>
    </row>
    <row r="24" spans="1:119">
      <c r="A24" s="12"/>
      <c r="B24" s="44">
        <v>572</v>
      </c>
      <c r="C24" s="20" t="s">
        <v>37</v>
      </c>
      <c r="D24" s="46">
        <v>17991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17991</v>
      </c>
      <c r="O24" s="47">
        <f t="shared" si="2"/>
        <v>16.281447963800904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16000</v>
      </c>
      <c r="E25" s="31">
        <f t="shared" si="9"/>
        <v>52629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34296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102925</v>
      </c>
      <c r="O25" s="43">
        <f t="shared" si="2"/>
        <v>93.144796380090497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16000</v>
      </c>
      <c r="E26" s="46">
        <v>52629</v>
      </c>
      <c r="F26" s="46">
        <v>0</v>
      </c>
      <c r="G26" s="46">
        <v>0</v>
      </c>
      <c r="H26" s="46">
        <v>0</v>
      </c>
      <c r="I26" s="46">
        <v>34296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102925</v>
      </c>
      <c r="O26" s="47">
        <f t="shared" si="2"/>
        <v>93.144796380090497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SUM(D5,D11,D15,D17,D19,D21,D23,D25)</f>
        <v>805771</v>
      </c>
      <c r="E27" s="15">
        <f t="shared" si="10"/>
        <v>55439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684044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1545254</v>
      </c>
      <c r="O27" s="37">
        <f t="shared" si="2"/>
        <v>1398.4199095022625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0" t="s">
        <v>57</v>
      </c>
      <c r="M29" s="160"/>
      <c r="N29" s="160"/>
      <c r="O29" s="41">
        <v>1105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421738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179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421917</v>
      </c>
      <c r="O5" s="32">
        <f t="shared" ref="O5:O27" si="2">(N5/O$29)</f>
        <v>360.30486763450045</v>
      </c>
      <c r="P5" s="6"/>
    </row>
    <row r="6" spans="1:133">
      <c r="A6" s="12"/>
      <c r="B6" s="44">
        <v>511</v>
      </c>
      <c r="C6" s="20" t="s">
        <v>19</v>
      </c>
      <c r="D6" s="46">
        <v>36000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36000</v>
      </c>
      <c r="O6" s="47">
        <f t="shared" si="2"/>
        <v>30.742954739538856</v>
      </c>
      <c r="P6" s="9"/>
    </row>
    <row r="7" spans="1:133">
      <c r="A7" s="12"/>
      <c r="B7" s="44">
        <v>512</v>
      </c>
      <c r="C7" s="20" t="s">
        <v>20</v>
      </c>
      <c r="D7" s="46">
        <v>9600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9600</v>
      </c>
      <c r="O7" s="47">
        <f t="shared" si="2"/>
        <v>8.1981212638770273</v>
      </c>
      <c r="P7" s="9"/>
    </row>
    <row r="8" spans="1:133">
      <c r="A8" s="12"/>
      <c r="B8" s="44">
        <v>513</v>
      </c>
      <c r="C8" s="20" t="s">
        <v>21</v>
      </c>
      <c r="D8" s="46">
        <v>107341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107341</v>
      </c>
      <c r="O8" s="47">
        <f t="shared" si="2"/>
        <v>91.666097352690002</v>
      </c>
      <c r="P8" s="9"/>
    </row>
    <row r="9" spans="1:133">
      <c r="A9" s="12"/>
      <c r="B9" s="44">
        <v>517</v>
      </c>
      <c r="C9" s="20" t="s">
        <v>22</v>
      </c>
      <c r="D9" s="46">
        <v>45272</v>
      </c>
      <c r="E9" s="46">
        <v>0</v>
      </c>
      <c r="F9" s="46">
        <v>0</v>
      </c>
      <c r="G9" s="46">
        <v>0</v>
      </c>
      <c r="H9" s="46">
        <v>0</v>
      </c>
      <c r="I9" s="46">
        <v>179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45451</v>
      </c>
      <c r="O9" s="47">
        <f t="shared" si="2"/>
        <v>38.81383432963279</v>
      </c>
      <c r="P9" s="9"/>
    </row>
    <row r="10" spans="1:133">
      <c r="A10" s="12"/>
      <c r="B10" s="44">
        <v>519</v>
      </c>
      <c r="C10" s="20" t="s">
        <v>23</v>
      </c>
      <c r="D10" s="46">
        <v>223525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223525</v>
      </c>
      <c r="O10" s="47">
        <f t="shared" si="2"/>
        <v>190.88385994876174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124143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124143</v>
      </c>
      <c r="O11" s="43">
        <f t="shared" si="2"/>
        <v>106.01451750640479</v>
      </c>
      <c r="P11" s="10"/>
    </row>
    <row r="12" spans="1:133">
      <c r="A12" s="12"/>
      <c r="B12" s="44">
        <v>522</v>
      </c>
      <c r="C12" s="20" t="s">
        <v>25</v>
      </c>
      <c r="D12" s="46">
        <v>44304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44304</v>
      </c>
      <c r="O12" s="47">
        <f t="shared" si="2"/>
        <v>37.834329632792482</v>
      </c>
      <c r="P12" s="9"/>
    </row>
    <row r="13" spans="1:133">
      <c r="A13" s="12"/>
      <c r="B13" s="44">
        <v>524</v>
      </c>
      <c r="C13" s="20" t="s">
        <v>26</v>
      </c>
      <c r="D13" s="46">
        <v>63473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63473</v>
      </c>
      <c r="O13" s="47">
        <f t="shared" si="2"/>
        <v>54.20409906063194</v>
      </c>
      <c r="P13" s="9"/>
    </row>
    <row r="14" spans="1:133">
      <c r="A14" s="12"/>
      <c r="B14" s="44">
        <v>529</v>
      </c>
      <c r="C14" s="20" t="s">
        <v>27</v>
      </c>
      <c r="D14" s="46">
        <v>16366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16366</v>
      </c>
      <c r="O14" s="47">
        <f t="shared" si="2"/>
        <v>13.976088812980359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803180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803180</v>
      </c>
      <c r="O15" s="43">
        <f t="shared" si="2"/>
        <v>685.89239965841159</v>
      </c>
      <c r="P15" s="10"/>
    </row>
    <row r="16" spans="1:133">
      <c r="A16" s="12"/>
      <c r="B16" s="44">
        <v>533</v>
      </c>
      <c r="C16" s="20" t="s">
        <v>73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803180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803180</v>
      </c>
      <c r="O16" s="47">
        <f t="shared" si="2"/>
        <v>685.89239965841159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SUM(D18:D18)</f>
        <v>119436</v>
      </c>
      <c r="E17" s="31">
        <f t="shared" si="5"/>
        <v>2793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122229</v>
      </c>
      <c r="O17" s="43">
        <f t="shared" si="2"/>
        <v>104.3800170794193</v>
      </c>
      <c r="P17" s="10"/>
    </row>
    <row r="18" spans="1:119">
      <c r="A18" s="12"/>
      <c r="B18" s="44">
        <v>541</v>
      </c>
      <c r="C18" s="20" t="s">
        <v>31</v>
      </c>
      <c r="D18" s="46">
        <v>119436</v>
      </c>
      <c r="E18" s="46">
        <v>2793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122229</v>
      </c>
      <c r="O18" s="47">
        <f t="shared" si="2"/>
        <v>104.3800170794193</v>
      </c>
      <c r="P18" s="9"/>
    </row>
    <row r="19" spans="1:119" ht="15.75">
      <c r="A19" s="28" t="s">
        <v>32</v>
      </c>
      <c r="B19" s="29"/>
      <c r="C19" s="30"/>
      <c r="D19" s="31">
        <f t="shared" ref="D19:M19" si="6">SUM(D20:D20)</f>
        <v>9516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9516</v>
      </c>
      <c r="O19" s="43">
        <f t="shared" si="2"/>
        <v>8.1263877028181035</v>
      </c>
      <c r="P19" s="10"/>
    </row>
    <row r="20" spans="1:119">
      <c r="A20" s="13"/>
      <c r="B20" s="45">
        <v>559</v>
      </c>
      <c r="C20" s="21" t="s">
        <v>33</v>
      </c>
      <c r="D20" s="46">
        <v>9516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9516</v>
      </c>
      <c r="O20" s="47">
        <f t="shared" si="2"/>
        <v>8.1263877028181035</v>
      </c>
      <c r="P20" s="9"/>
    </row>
    <row r="21" spans="1:119" ht="15.75">
      <c r="A21" s="28" t="s">
        <v>34</v>
      </c>
      <c r="B21" s="29"/>
      <c r="C21" s="30"/>
      <c r="D21" s="31">
        <f t="shared" ref="D21:M21" si="7">SUM(D22:D22)</f>
        <v>7618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7618</v>
      </c>
      <c r="O21" s="43">
        <f t="shared" si="2"/>
        <v>6.5055508112724167</v>
      </c>
      <c r="P21" s="10"/>
    </row>
    <row r="22" spans="1:119">
      <c r="A22" s="12"/>
      <c r="B22" s="44">
        <v>562</v>
      </c>
      <c r="C22" s="20" t="s">
        <v>35</v>
      </c>
      <c r="D22" s="46">
        <v>7618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7618</v>
      </c>
      <c r="O22" s="47">
        <f t="shared" si="2"/>
        <v>6.5055508112724167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160230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160230</v>
      </c>
      <c r="O23" s="43">
        <f t="shared" si="2"/>
        <v>136.83176771989753</v>
      </c>
      <c r="P23" s="9"/>
    </row>
    <row r="24" spans="1:119">
      <c r="A24" s="12"/>
      <c r="B24" s="44">
        <v>572</v>
      </c>
      <c r="C24" s="20" t="s">
        <v>37</v>
      </c>
      <c r="D24" s="46">
        <v>160230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160230</v>
      </c>
      <c r="O24" s="47">
        <f t="shared" si="2"/>
        <v>136.83176771989753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16000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33333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49333</v>
      </c>
      <c r="O25" s="43">
        <f t="shared" si="2"/>
        <v>42.128949615713069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16000</v>
      </c>
      <c r="E26" s="46">
        <v>0</v>
      </c>
      <c r="F26" s="46">
        <v>0</v>
      </c>
      <c r="G26" s="46">
        <v>0</v>
      </c>
      <c r="H26" s="46">
        <v>0</v>
      </c>
      <c r="I26" s="46">
        <v>33333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49333</v>
      </c>
      <c r="O26" s="47">
        <f t="shared" si="2"/>
        <v>42.128949615713069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SUM(D5,D11,D15,D17,D19,D21,D23,D25)</f>
        <v>858681</v>
      </c>
      <c r="E27" s="15">
        <f t="shared" si="10"/>
        <v>2793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836692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1698166</v>
      </c>
      <c r="O27" s="37">
        <f t="shared" si="2"/>
        <v>1450.1844577284373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0" t="s">
        <v>74</v>
      </c>
      <c r="M29" s="160"/>
      <c r="N29" s="160"/>
      <c r="O29" s="41">
        <v>1171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91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86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SUM(D6:D8)</f>
        <v>485129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485129</v>
      </c>
      <c r="P5" s="32">
        <f t="shared" ref="P5:P18" si="1">(O5/P$20)</f>
        <v>303.77520350657483</v>
      </c>
      <c r="Q5" s="6"/>
    </row>
    <row r="6" spans="1:134">
      <c r="A6" s="12"/>
      <c r="B6" s="44">
        <v>511</v>
      </c>
      <c r="C6" s="20" t="s">
        <v>19</v>
      </c>
      <c r="D6" s="46">
        <v>52937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52937</v>
      </c>
      <c r="P6" s="47">
        <f t="shared" si="1"/>
        <v>33.147777082028803</v>
      </c>
      <c r="Q6" s="9"/>
    </row>
    <row r="7" spans="1:134">
      <c r="A7" s="12"/>
      <c r="B7" s="44">
        <v>512</v>
      </c>
      <c r="C7" s="20" t="s">
        <v>20</v>
      </c>
      <c r="D7" s="46">
        <v>10400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8" si="2">SUM(D7:N7)</f>
        <v>10400</v>
      </c>
      <c r="P7" s="47">
        <f t="shared" si="1"/>
        <v>6.5122103944896681</v>
      </c>
      <c r="Q7" s="9"/>
    </row>
    <row r="8" spans="1:134">
      <c r="A8" s="12"/>
      <c r="B8" s="44">
        <v>513</v>
      </c>
      <c r="C8" s="20" t="s">
        <v>21</v>
      </c>
      <c r="D8" s="46">
        <v>421792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421792</v>
      </c>
      <c r="P8" s="47">
        <f t="shared" si="1"/>
        <v>264.11521603005633</v>
      </c>
      <c r="Q8" s="9"/>
    </row>
    <row r="9" spans="1:134" ht="15.75">
      <c r="A9" s="28" t="s">
        <v>24</v>
      </c>
      <c r="B9" s="29"/>
      <c r="C9" s="30"/>
      <c r="D9" s="31">
        <f t="shared" ref="D9:N9" si="3">SUM(D10:D10)</f>
        <v>68367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42">
        <f>SUM(D9:N9)</f>
        <v>68367</v>
      </c>
      <c r="P9" s="43">
        <f t="shared" si="1"/>
        <v>42.809643080776453</v>
      </c>
      <c r="Q9" s="10"/>
    </row>
    <row r="10" spans="1:134">
      <c r="A10" s="12"/>
      <c r="B10" s="44">
        <v>522</v>
      </c>
      <c r="C10" s="20" t="s">
        <v>25</v>
      </c>
      <c r="D10" s="46">
        <v>68367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ref="O10" si="4">SUM(D10:N10)</f>
        <v>68367</v>
      </c>
      <c r="P10" s="47">
        <f t="shared" si="1"/>
        <v>42.809643080776453</v>
      </c>
      <c r="Q10" s="9"/>
    </row>
    <row r="11" spans="1:134" ht="15.75">
      <c r="A11" s="28" t="s">
        <v>28</v>
      </c>
      <c r="B11" s="29"/>
      <c r="C11" s="30"/>
      <c r="D11" s="31">
        <f t="shared" ref="D11:N11" si="5">SUM(D12:D13)</f>
        <v>0</v>
      </c>
      <c r="E11" s="31">
        <f t="shared" si="5"/>
        <v>0</v>
      </c>
      <c r="F11" s="31">
        <f t="shared" si="5"/>
        <v>0</v>
      </c>
      <c r="G11" s="31">
        <f t="shared" si="5"/>
        <v>0</v>
      </c>
      <c r="H11" s="31">
        <f t="shared" si="5"/>
        <v>0</v>
      </c>
      <c r="I11" s="31">
        <f t="shared" si="5"/>
        <v>1532413</v>
      </c>
      <c r="J11" s="31">
        <f t="shared" si="5"/>
        <v>0</v>
      </c>
      <c r="K11" s="31">
        <f t="shared" si="5"/>
        <v>0</v>
      </c>
      <c r="L11" s="31">
        <f t="shared" si="5"/>
        <v>0</v>
      </c>
      <c r="M11" s="31">
        <f t="shared" si="5"/>
        <v>0</v>
      </c>
      <c r="N11" s="31">
        <f t="shared" si="5"/>
        <v>0</v>
      </c>
      <c r="O11" s="42">
        <f>SUM(D11:N11)</f>
        <v>1532413</v>
      </c>
      <c r="P11" s="43">
        <f t="shared" si="1"/>
        <v>959.55729492799003</v>
      </c>
      <c r="Q11" s="10"/>
    </row>
    <row r="12" spans="1:134">
      <c r="A12" s="12"/>
      <c r="B12" s="44">
        <v>534</v>
      </c>
      <c r="C12" s="20" t="s">
        <v>89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91940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17" si="6">SUM(D12:N12)</f>
        <v>91940</v>
      </c>
      <c r="P12" s="47">
        <f t="shared" si="1"/>
        <v>57.570444583594238</v>
      </c>
      <c r="Q12" s="9"/>
    </row>
    <row r="13" spans="1:134">
      <c r="A13" s="12"/>
      <c r="B13" s="44">
        <v>536</v>
      </c>
      <c r="C13" s="20" t="s">
        <v>29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1440473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6"/>
        <v>1440473</v>
      </c>
      <c r="P13" s="47">
        <f t="shared" si="1"/>
        <v>901.98685034439575</v>
      </c>
      <c r="Q13" s="9"/>
    </row>
    <row r="14" spans="1:134" ht="15.75">
      <c r="A14" s="28" t="s">
        <v>30</v>
      </c>
      <c r="B14" s="29"/>
      <c r="C14" s="30"/>
      <c r="D14" s="31">
        <f t="shared" ref="D14:N14" si="7">SUM(D15:D15)</f>
        <v>1036660</v>
      </c>
      <c r="E14" s="31">
        <f t="shared" si="7"/>
        <v>0</v>
      </c>
      <c r="F14" s="31">
        <f t="shared" si="7"/>
        <v>0</v>
      </c>
      <c r="G14" s="31">
        <f t="shared" si="7"/>
        <v>0</v>
      </c>
      <c r="H14" s="31">
        <f t="shared" si="7"/>
        <v>0</v>
      </c>
      <c r="I14" s="31">
        <f t="shared" si="7"/>
        <v>0</v>
      </c>
      <c r="J14" s="31">
        <f t="shared" si="7"/>
        <v>0</v>
      </c>
      <c r="K14" s="31">
        <f t="shared" si="7"/>
        <v>0</v>
      </c>
      <c r="L14" s="31">
        <f t="shared" si="7"/>
        <v>0</v>
      </c>
      <c r="M14" s="31">
        <f t="shared" si="7"/>
        <v>0</v>
      </c>
      <c r="N14" s="31">
        <f t="shared" si="7"/>
        <v>0</v>
      </c>
      <c r="O14" s="31">
        <f t="shared" si="6"/>
        <v>1036660</v>
      </c>
      <c r="P14" s="43">
        <f t="shared" si="1"/>
        <v>649.12961803381336</v>
      </c>
      <c r="Q14" s="10"/>
    </row>
    <row r="15" spans="1:134">
      <c r="A15" s="12"/>
      <c r="B15" s="44">
        <v>541</v>
      </c>
      <c r="C15" s="20" t="s">
        <v>31</v>
      </c>
      <c r="D15" s="46">
        <v>1036660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6"/>
        <v>1036660</v>
      </c>
      <c r="P15" s="47">
        <f t="shared" si="1"/>
        <v>649.12961803381336</v>
      </c>
      <c r="Q15" s="9"/>
    </row>
    <row r="16" spans="1:134" ht="15.75">
      <c r="A16" s="28" t="s">
        <v>36</v>
      </c>
      <c r="B16" s="29"/>
      <c r="C16" s="30"/>
      <c r="D16" s="31">
        <f t="shared" ref="D16:N16" si="8">SUM(D17:D17)</f>
        <v>107783</v>
      </c>
      <c r="E16" s="31">
        <f t="shared" si="8"/>
        <v>0</v>
      </c>
      <c r="F16" s="31">
        <f t="shared" si="8"/>
        <v>0</v>
      </c>
      <c r="G16" s="31">
        <f t="shared" si="8"/>
        <v>0</v>
      </c>
      <c r="H16" s="31">
        <f t="shared" si="8"/>
        <v>0</v>
      </c>
      <c r="I16" s="31">
        <f t="shared" si="8"/>
        <v>0</v>
      </c>
      <c r="J16" s="31">
        <f t="shared" si="8"/>
        <v>0</v>
      </c>
      <c r="K16" s="31">
        <f t="shared" si="8"/>
        <v>0</v>
      </c>
      <c r="L16" s="31">
        <f t="shared" si="8"/>
        <v>0</v>
      </c>
      <c r="M16" s="31">
        <f t="shared" si="8"/>
        <v>0</v>
      </c>
      <c r="N16" s="31">
        <f t="shared" si="8"/>
        <v>0</v>
      </c>
      <c r="O16" s="31">
        <f>SUM(D16:N16)</f>
        <v>107783</v>
      </c>
      <c r="P16" s="43">
        <f t="shared" si="1"/>
        <v>67.490920475892295</v>
      </c>
      <c r="Q16" s="9"/>
    </row>
    <row r="17" spans="1:120" ht="15.75" thickBot="1">
      <c r="A17" s="12"/>
      <c r="B17" s="44">
        <v>572</v>
      </c>
      <c r="C17" s="20" t="s">
        <v>37</v>
      </c>
      <c r="D17" s="46">
        <v>107783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107783</v>
      </c>
      <c r="P17" s="47">
        <f t="shared" si="1"/>
        <v>67.490920475892295</v>
      </c>
      <c r="Q17" s="9"/>
    </row>
    <row r="18" spans="1:120" ht="16.5" thickBot="1">
      <c r="A18" s="14" t="s">
        <v>10</v>
      </c>
      <c r="B18" s="23"/>
      <c r="C18" s="22"/>
      <c r="D18" s="15">
        <f>SUM(D5,D9,D11,D14,D16)</f>
        <v>1697939</v>
      </c>
      <c r="E18" s="15">
        <f t="shared" ref="E18:N18" si="9">SUM(E5,E9,E11,E14,E16)</f>
        <v>0</v>
      </c>
      <c r="F18" s="15">
        <f t="shared" si="9"/>
        <v>0</v>
      </c>
      <c r="G18" s="15">
        <f t="shared" si="9"/>
        <v>0</v>
      </c>
      <c r="H18" s="15">
        <f t="shared" si="9"/>
        <v>0</v>
      </c>
      <c r="I18" s="15">
        <f t="shared" si="9"/>
        <v>1532413</v>
      </c>
      <c r="J18" s="15">
        <f t="shared" si="9"/>
        <v>0</v>
      </c>
      <c r="K18" s="15">
        <f t="shared" si="9"/>
        <v>0</v>
      </c>
      <c r="L18" s="15">
        <f t="shared" si="9"/>
        <v>0</v>
      </c>
      <c r="M18" s="15">
        <f t="shared" si="9"/>
        <v>0</v>
      </c>
      <c r="N18" s="15">
        <f t="shared" si="9"/>
        <v>0</v>
      </c>
      <c r="O18" s="15">
        <f>SUM(D18:N18)</f>
        <v>3230352</v>
      </c>
      <c r="P18" s="37">
        <f t="shared" si="1"/>
        <v>2022.7626800250471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6"/>
      <c r="B19" s="18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9"/>
    </row>
    <row r="20" spans="1:120">
      <c r="A20" s="38"/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160" t="s">
        <v>92</v>
      </c>
      <c r="N20" s="160"/>
      <c r="O20" s="160"/>
      <c r="P20" s="41">
        <v>1597</v>
      </c>
    </row>
    <row r="21" spans="1:120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  <row r="22" spans="1:120" ht="15.75" customHeight="1" thickBot="1">
      <c r="A22" s="162" t="s">
        <v>45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2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86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87</v>
      </c>
      <c r="N4" s="34" t="s">
        <v>5</v>
      </c>
      <c r="O4" s="34" t="s">
        <v>88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SUM(D6:D8)</f>
        <v>265852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8" si="1">SUM(D5:N5)</f>
        <v>265852</v>
      </c>
      <c r="P5" s="32">
        <f t="shared" ref="P5:P18" si="2">(O5/P$20)</f>
        <v>165.22809198259787</v>
      </c>
      <c r="Q5" s="6"/>
    </row>
    <row r="6" spans="1:134">
      <c r="A6" s="12"/>
      <c r="B6" s="44">
        <v>511</v>
      </c>
      <c r="C6" s="20" t="s">
        <v>19</v>
      </c>
      <c r="D6" s="46">
        <v>43167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43167</v>
      </c>
      <c r="P6" s="47">
        <f t="shared" si="2"/>
        <v>26.828464885021752</v>
      </c>
      <c r="Q6" s="9"/>
    </row>
    <row r="7" spans="1:134">
      <c r="A7" s="12"/>
      <c r="B7" s="44">
        <v>512</v>
      </c>
      <c r="C7" s="20" t="s">
        <v>20</v>
      </c>
      <c r="D7" s="46">
        <v>8800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8800</v>
      </c>
      <c r="P7" s="47">
        <f t="shared" si="2"/>
        <v>5.4692355500310752</v>
      </c>
      <c r="Q7" s="9"/>
    </row>
    <row r="8" spans="1:134">
      <c r="A8" s="12"/>
      <c r="B8" s="44">
        <v>513</v>
      </c>
      <c r="C8" s="20" t="s">
        <v>21</v>
      </c>
      <c r="D8" s="46">
        <v>213885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213885</v>
      </c>
      <c r="P8" s="47">
        <f t="shared" si="2"/>
        <v>132.93039154754507</v>
      </c>
      <c r="Q8" s="9"/>
    </row>
    <row r="9" spans="1:134" ht="15.75">
      <c r="A9" s="28" t="s">
        <v>24</v>
      </c>
      <c r="B9" s="29"/>
      <c r="C9" s="30"/>
      <c r="D9" s="31">
        <f t="shared" ref="D9:N9" si="3">SUM(D10:D10)</f>
        <v>50516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42">
        <f t="shared" si="1"/>
        <v>50516</v>
      </c>
      <c r="P9" s="43">
        <f t="shared" si="2"/>
        <v>31.395898073337477</v>
      </c>
      <c r="Q9" s="10"/>
    </row>
    <row r="10" spans="1:134">
      <c r="A10" s="12"/>
      <c r="B10" s="44">
        <v>522</v>
      </c>
      <c r="C10" s="20" t="s">
        <v>25</v>
      </c>
      <c r="D10" s="46">
        <v>50516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50516</v>
      </c>
      <c r="P10" s="47">
        <f t="shared" si="2"/>
        <v>31.395898073337477</v>
      </c>
      <c r="Q10" s="9"/>
    </row>
    <row r="11" spans="1:134" ht="15.75">
      <c r="A11" s="28" t="s">
        <v>28</v>
      </c>
      <c r="B11" s="29"/>
      <c r="C11" s="30"/>
      <c r="D11" s="31">
        <f t="shared" ref="D11:N11" si="4">SUM(D12:D13)</f>
        <v>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1282045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31">
        <f t="shared" si="4"/>
        <v>0</v>
      </c>
      <c r="O11" s="42">
        <f t="shared" si="1"/>
        <v>1282045</v>
      </c>
      <c r="P11" s="43">
        <f t="shared" si="2"/>
        <v>796.79614667495343</v>
      </c>
      <c r="Q11" s="10"/>
    </row>
    <row r="12" spans="1:134">
      <c r="A12" s="12"/>
      <c r="B12" s="44">
        <v>534</v>
      </c>
      <c r="C12" s="20" t="s">
        <v>89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87214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87214</v>
      </c>
      <c r="P12" s="47">
        <f t="shared" si="2"/>
        <v>54.203853325046616</v>
      </c>
      <c r="Q12" s="9"/>
    </row>
    <row r="13" spans="1:134">
      <c r="A13" s="12"/>
      <c r="B13" s="44">
        <v>536</v>
      </c>
      <c r="C13" s="20" t="s">
        <v>29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1194831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1194831</v>
      </c>
      <c r="P13" s="47">
        <f t="shared" si="2"/>
        <v>742.59229334990675</v>
      </c>
      <c r="Q13" s="9"/>
    </row>
    <row r="14" spans="1:134" ht="15.75">
      <c r="A14" s="28" t="s">
        <v>30</v>
      </c>
      <c r="B14" s="29"/>
      <c r="C14" s="30"/>
      <c r="D14" s="31">
        <f t="shared" ref="D14:N14" si="5">SUM(D15:D15)</f>
        <v>528030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 t="shared" si="5"/>
        <v>0</v>
      </c>
      <c r="O14" s="31">
        <f t="shared" si="1"/>
        <v>528030</v>
      </c>
      <c r="P14" s="43">
        <f t="shared" si="2"/>
        <v>328.17277812305781</v>
      </c>
      <c r="Q14" s="10"/>
    </row>
    <row r="15" spans="1:134">
      <c r="A15" s="12"/>
      <c r="B15" s="44">
        <v>541</v>
      </c>
      <c r="C15" s="20" t="s">
        <v>31</v>
      </c>
      <c r="D15" s="46">
        <v>528030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528030</v>
      </c>
      <c r="P15" s="47">
        <f t="shared" si="2"/>
        <v>328.17277812305781</v>
      </c>
      <c r="Q15" s="9"/>
    </row>
    <row r="16" spans="1:134" ht="15.75">
      <c r="A16" s="28" t="s">
        <v>36</v>
      </c>
      <c r="B16" s="29"/>
      <c r="C16" s="30"/>
      <c r="D16" s="31">
        <f t="shared" ref="D16:N16" si="6">SUM(D17:D17)</f>
        <v>53918</v>
      </c>
      <c r="E16" s="31">
        <f t="shared" si="6"/>
        <v>0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6"/>
        <v>0</v>
      </c>
      <c r="O16" s="31">
        <f t="shared" si="1"/>
        <v>53918</v>
      </c>
      <c r="P16" s="43">
        <f t="shared" si="2"/>
        <v>33.510254816656307</v>
      </c>
      <c r="Q16" s="9"/>
    </row>
    <row r="17" spans="1:120" ht="15.75" thickBot="1">
      <c r="A17" s="12"/>
      <c r="B17" s="44">
        <v>572</v>
      </c>
      <c r="C17" s="20" t="s">
        <v>37</v>
      </c>
      <c r="D17" s="46">
        <v>53918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53918</v>
      </c>
      <c r="P17" s="47">
        <f t="shared" si="2"/>
        <v>33.510254816656307</v>
      </c>
      <c r="Q17" s="9"/>
    </row>
    <row r="18" spans="1:120" ht="16.5" thickBot="1">
      <c r="A18" s="14" t="s">
        <v>10</v>
      </c>
      <c r="B18" s="23"/>
      <c r="C18" s="22"/>
      <c r="D18" s="15">
        <f>SUM(D5,D9,D11,D14,D16)</f>
        <v>898316</v>
      </c>
      <c r="E18" s="15">
        <f t="shared" ref="E18:N18" si="7">SUM(E5,E9,E11,E14,E16)</f>
        <v>0</v>
      </c>
      <c r="F18" s="15">
        <f t="shared" si="7"/>
        <v>0</v>
      </c>
      <c r="G18" s="15">
        <f t="shared" si="7"/>
        <v>0</v>
      </c>
      <c r="H18" s="15">
        <f t="shared" si="7"/>
        <v>0</v>
      </c>
      <c r="I18" s="15">
        <f t="shared" si="7"/>
        <v>1282045</v>
      </c>
      <c r="J18" s="15">
        <f t="shared" si="7"/>
        <v>0</v>
      </c>
      <c r="K18" s="15">
        <f t="shared" si="7"/>
        <v>0</v>
      </c>
      <c r="L18" s="15">
        <f t="shared" si="7"/>
        <v>0</v>
      </c>
      <c r="M18" s="15">
        <f t="shared" si="7"/>
        <v>0</v>
      </c>
      <c r="N18" s="15">
        <f t="shared" si="7"/>
        <v>0</v>
      </c>
      <c r="O18" s="15">
        <f t="shared" si="1"/>
        <v>2180361</v>
      </c>
      <c r="P18" s="37">
        <f t="shared" si="2"/>
        <v>1355.1031696706029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6"/>
      <c r="B19" s="18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9"/>
    </row>
    <row r="20" spans="1:120">
      <c r="A20" s="38"/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160" t="s">
        <v>90</v>
      </c>
      <c r="N20" s="160"/>
      <c r="O20" s="160"/>
      <c r="P20" s="41">
        <v>1609</v>
      </c>
    </row>
    <row r="21" spans="1:120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  <row r="22" spans="1:120" ht="15.75" customHeight="1" thickBot="1">
      <c r="A22" s="162" t="s">
        <v>45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2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371520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6" si="1">SUM(D5:M5)</f>
        <v>371520</v>
      </c>
      <c r="O5" s="32">
        <f t="shared" ref="O5:O26" si="2">(N5/O$28)</f>
        <v>275.81291759465478</v>
      </c>
      <c r="P5" s="6"/>
    </row>
    <row r="6" spans="1:133">
      <c r="A6" s="12"/>
      <c r="B6" s="44">
        <v>511</v>
      </c>
      <c r="C6" s="20" t="s">
        <v>19</v>
      </c>
      <c r="D6" s="46">
        <v>35400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35400</v>
      </c>
      <c r="O6" s="47">
        <f t="shared" si="2"/>
        <v>26.280623608017816</v>
      </c>
      <c r="P6" s="9"/>
    </row>
    <row r="7" spans="1:133">
      <c r="A7" s="12"/>
      <c r="B7" s="44">
        <v>512</v>
      </c>
      <c r="C7" s="20" t="s">
        <v>20</v>
      </c>
      <c r="D7" s="46">
        <v>8800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8800</v>
      </c>
      <c r="O7" s="47">
        <f t="shared" si="2"/>
        <v>6.5330363771343727</v>
      </c>
      <c r="P7" s="9"/>
    </row>
    <row r="8" spans="1:133">
      <c r="A8" s="12"/>
      <c r="B8" s="44">
        <v>513</v>
      </c>
      <c r="C8" s="20" t="s">
        <v>21</v>
      </c>
      <c r="D8" s="46">
        <v>161860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161860</v>
      </c>
      <c r="O8" s="47">
        <f t="shared" si="2"/>
        <v>120.16332590942837</v>
      </c>
      <c r="P8" s="9"/>
    </row>
    <row r="9" spans="1:133">
      <c r="A9" s="12"/>
      <c r="B9" s="44">
        <v>519</v>
      </c>
      <c r="C9" s="20" t="s">
        <v>59</v>
      </c>
      <c r="D9" s="46">
        <v>165460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165460</v>
      </c>
      <c r="O9" s="47">
        <f t="shared" si="2"/>
        <v>122.83593170007424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SUM(D11:D12)</f>
        <v>61482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61482</v>
      </c>
      <c r="O10" s="43">
        <f t="shared" si="2"/>
        <v>45.643652561247215</v>
      </c>
      <c r="P10" s="10"/>
    </row>
    <row r="11" spans="1:133">
      <c r="A11" s="12"/>
      <c r="B11" s="44">
        <v>522</v>
      </c>
      <c r="C11" s="20" t="s">
        <v>25</v>
      </c>
      <c r="D11" s="46">
        <v>35712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35712</v>
      </c>
      <c r="O11" s="47">
        <f t="shared" si="2"/>
        <v>26.512249443207129</v>
      </c>
      <c r="P11" s="9"/>
    </row>
    <row r="12" spans="1:133">
      <c r="A12" s="12"/>
      <c r="B12" s="44">
        <v>524</v>
      </c>
      <c r="C12" s="20" t="s">
        <v>26</v>
      </c>
      <c r="D12" s="46">
        <v>25770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25770</v>
      </c>
      <c r="O12" s="47">
        <f t="shared" si="2"/>
        <v>19.13140311804009</v>
      </c>
      <c r="P12" s="9"/>
    </row>
    <row r="13" spans="1:133" ht="15.75">
      <c r="A13" s="28" t="s">
        <v>28</v>
      </c>
      <c r="B13" s="29"/>
      <c r="C13" s="30"/>
      <c r="D13" s="31">
        <f t="shared" ref="D13:M13" si="4">SUM(D14:D14)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1298527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1298527</v>
      </c>
      <c r="O13" s="43">
        <f t="shared" si="2"/>
        <v>964.01410541945063</v>
      </c>
      <c r="P13" s="10"/>
    </row>
    <row r="14" spans="1:133">
      <c r="A14" s="12"/>
      <c r="B14" s="44">
        <v>536</v>
      </c>
      <c r="C14" s="20" t="s">
        <v>69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1298527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1298527</v>
      </c>
      <c r="O14" s="47">
        <f t="shared" si="2"/>
        <v>964.01410541945063</v>
      </c>
      <c r="P14" s="9"/>
    </row>
    <row r="15" spans="1:133" ht="15.75">
      <c r="A15" s="28" t="s">
        <v>30</v>
      </c>
      <c r="B15" s="29"/>
      <c r="C15" s="30"/>
      <c r="D15" s="31">
        <f t="shared" ref="D15:M15" si="5">SUM(D16:D16)</f>
        <v>560238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1"/>
        <v>560238</v>
      </c>
      <c r="O15" s="43">
        <f t="shared" si="2"/>
        <v>415.91536748329622</v>
      </c>
      <c r="P15" s="10"/>
    </row>
    <row r="16" spans="1:133">
      <c r="A16" s="12"/>
      <c r="B16" s="44">
        <v>541</v>
      </c>
      <c r="C16" s="20" t="s">
        <v>61</v>
      </c>
      <c r="D16" s="46">
        <v>560238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560238</v>
      </c>
      <c r="O16" s="47">
        <f t="shared" si="2"/>
        <v>415.91536748329622</v>
      </c>
      <c r="P16" s="9"/>
    </row>
    <row r="17" spans="1:119" ht="15.75">
      <c r="A17" s="28" t="s">
        <v>32</v>
      </c>
      <c r="B17" s="29"/>
      <c r="C17" s="30"/>
      <c r="D17" s="31">
        <f t="shared" ref="D17:M17" si="6">SUM(D18:D18)</f>
        <v>10832</v>
      </c>
      <c r="E17" s="31">
        <f t="shared" si="6"/>
        <v>0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0</v>
      </c>
      <c r="J17" s="31">
        <f t="shared" si="6"/>
        <v>0</v>
      </c>
      <c r="K17" s="31">
        <f t="shared" si="6"/>
        <v>0</v>
      </c>
      <c r="L17" s="31">
        <f t="shared" si="6"/>
        <v>0</v>
      </c>
      <c r="M17" s="31">
        <f t="shared" si="6"/>
        <v>0</v>
      </c>
      <c r="N17" s="31">
        <f t="shared" si="1"/>
        <v>10832</v>
      </c>
      <c r="O17" s="43">
        <f t="shared" si="2"/>
        <v>8.0415738678544919</v>
      </c>
      <c r="P17" s="10"/>
    </row>
    <row r="18" spans="1:119">
      <c r="A18" s="13"/>
      <c r="B18" s="45">
        <v>559</v>
      </c>
      <c r="C18" s="21" t="s">
        <v>33</v>
      </c>
      <c r="D18" s="46">
        <v>10832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10832</v>
      </c>
      <c r="O18" s="47">
        <f t="shared" si="2"/>
        <v>8.0415738678544919</v>
      </c>
      <c r="P18" s="9"/>
    </row>
    <row r="19" spans="1:119" ht="15.75">
      <c r="A19" s="28" t="s">
        <v>34</v>
      </c>
      <c r="B19" s="29"/>
      <c r="C19" s="30"/>
      <c r="D19" s="31">
        <f t="shared" ref="D19:M19" si="7">SUM(D20:D20)</f>
        <v>12900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1"/>
        <v>12900</v>
      </c>
      <c r="O19" s="43">
        <f t="shared" si="2"/>
        <v>9.5768374164810695</v>
      </c>
      <c r="P19" s="10"/>
    </row>
    <row r="20" spans="1:119">
      <c r="A20" s="12"/>
      <c r="B20" s="44">
        <v>562</v>
      </c>
      <c r="C20" s="20" t="s">
        <v>63</v>
      </c>
      <c r="D20" s="46">
        <v>12900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12900</v>
      </c>
      <c r="O20" s="47">
        <f t="shared" si="2"/>
        <v>9.5768374164810695</v>
      </c>
      <c r="P20" s="9"/>
    </row>
    <row r="21" spans="1:119" ht="15.75">
      <c r="A21" s="28" t="s">
        <v>36</v>
      </c>
      <c r="B21" s="29"/>
      <c r="C21" s="30"/>
      <c r="D21" s="31">
        <f t="shared" ref="D21:M21" si="8">SUM(D22:D22)</f>
        <v>9594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1"/>
        <v>9594</v>
      </c>
      <c r="O21" s="43">
        <f t="shared" si="2"/>
        <v>7.1224944320712691</v>
      </c>
      <c r="P21" s="9"/>
    </row>
    <row r="22" spans="1:119">
      <c r="A22" s="12"/>
      <c r="B22" s="44">
        <v>572</v>
      </c>
      <c r="C22" s="20" t="s">
        <v>64</v>
      </c>
      <c r="D22" s="46">
        <v>9594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9594</v>
      </c>
      <c r="O22" s="47">
        <f t="shared" si="2"/>
        <v>7.1224944320712691</v>
      </c>
      <c r="P22" s="9"/>
    </row>
    <row r="23" spans="1:119" ht="15.75">
      <c r="A23" s="28" t="s">
        <v>65</v>
      </c>
      <c r="B23" s="29"/>
      <c r="C23" s="30"/>
      <c r="D23" s="31">
        <f t="shared" ref="D23:M23" si="9">SUM(D24:D25)</f>
        <v>168546</v>
      </c>
      <c r="E23" s="31">
        <f t="shared" si="9"/>
        <v>0</v>
      </c>
      <c r="F23" s="31">
        <f t="shared" si="9"/>
        <v>0</v>
      </c>
      <c r="G23" s="31">
        <f t="shared" si="9"/>
        <v>0</v>
      </c>
      <c r="H23" s="31">
        <f t="shared" si="9"/>
        <v>0</v>
      </c>
      <c r="I23" s="31">
        <f t="shared" si="9"/>
        <v>33208</v>
      </c>
      <c r="J23" s="31">
        <f t="shared" si="9"/>
        <v>0</v>
      </c>
      <c r="K23" s="31">
        <f t="shared" si="9"/>
        <v>0</v>
      </c>
      <c r="L23" s="31">
        <f t="shared" si="9"/>
        <v>0</v>
      </c>
      <c r="M23" s="31">
        <f t="shared" si="9"/>
        <v>0</v>
      </c>
      <c r="N23" s="31">
        <f t="shared" si="1"/>
        <v>201754</v>
      </c>
      <c r="O23" s="43">
        <f t="shared" si="2"/>
        <v>149.78025241276913</v>
      </c>
      <c r="P23" s="9"/>
    </row>
    <row r="24" spans="1:119">
      <c r="A24" s="12"/>
      <c r="B24" s="44">
        <v>581</v>
      </c>
      <c r="C24" s="20" t="s">
        <v>66</v>
      </c>
      <c r="D24" s="46">
        <v>168546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168546</v>
      </c>
      <c r="O24" s="47">
        <f t="shared" si="2"/>
        <v>125.12694877505568</v>
      </c>
      <c r="P24" s="9"/>
    </row>
    <row r="25" spans="1:119" ht="15.75" thickBot="1">
      <c r="A25" s="12"/>
      <c r="B25" s="44">
        <v>591</v>
      </c>
      <c r="C25" s="20" t="s">
        <v>67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33208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33208</v>
      </c>
      <c r="O25" s="47">
        <f t="shared" si="2"/>
        <v>24.653303637713439</v>
      </c>
      <c r="P25" s="9"/>
    </row>
    <row r="26" spans="1:119" ht="16.5" thickBot="1">
      <c r="A26" s="14" t="s">
        <v>10</v>
      </c>
      <c r="B26" s="23"/>
      <c r="C26" s="22"/>
      <c r="D26" s="15">
        <f t="shared" ref="D26:M26" si="10">SUM(D5,D10,D13,D15,D17,D19,D21,D23)</f>
        <v>1195112</v>
      </c>
      <c r="E26" s="15">
        <f t="shared" si="10"/>
        <v>0</v>
      </c>
      <c r="F26" s="15">
        <f t="shared" si="10"/>
        <v>0</v>
      </c>
      <c r="G26" s="15">
        <f t="shared" si="10"/>
        <v>0</v>
      </c>
      <c r="H26" s="15">
        <f t="shared" si="10"/>
        <v>0</v>
      </c>
      <c r="I26" s="15">
        <f t="shared" si="10"/>
        <v>1331735</v>
      </c>
      <c r="J26" s="15">
        <f t="shared" si="10"/>
        <v>0</v>
      </c>
      <c r="K26" s="15">
        <f t="shared" si="10"/>
        <v>0</v>
      </c>
      <c r="L26" s="15">
        <f t="shared" si="10"/>
        <v>0</v>
      </c>
      <c r="M26" s="15">
        <f t="shared" si="10"/>
        <v>0</v>
      </c>
      <c r="N26" s="15">
        <f t="shared" si="1"/>
        <v>2526847</v>
      </c>
      <c r="O26" s="37">
        <f t="shared" si="2"/>
        <v>1875.9072011878247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38"/>
      <c r="B28" s="39"/>
      <c r="C28" s="39"/>
      <c r="D28" s="40"/>
      <c r="E28" s="40"/>
      <c r="F28" s="40"/>
      <c r="G28" s="40"/>
      <c r="H28" s="40"/>
      <c r="I28" s="40"/>
      <c r="J28" s="40"/>
      <c r="K28" s="40"/>
      <c r="L28" s="160" t="s">
        <v>84</v>
      </c>
      <c r="M28" s="160"/>
      <c r="N28" s="160"/>
      <c r="O28" s="41">
        <v>1347</v>
      </c>
    </row>
    <row r="29" spans="1:119">
      <c r="A29" s="161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  <row r="30" spans="1:119" ht="15.75" customHeight="1" thickBot="1">
      <c r="A30" s="162" t="s">
        <v>45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362837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362837</v>
      </c>
      <c r="O5" s="32">
        <f t="shared" ref="O5:O27" si="2">(N5/O$29)</f>
        <v>275.92167300380225</v>
      </c>
      <c r="P5" s="6"/>
    </row>
    <row r="6" spans="1:133">
      <c r="A6" s="12"/>
      <c r="B6" s="44">
        <v>511</v>
      </c>
      <c r="C6" s="20" t="s">
        <v>19</v>
      </c>
      <c r="D6" s="46">
        <v>35400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35400</v>
      </c>
      <c r="O6" s="47">
        <f t="shared" si="2"/>
        <v>26.920152091254753</v>
      </c>
      <c r="P6" s="9"/>
    </row>
    <row r="7" spans="1:133">
      <c r="A7" s="12"/>
      <c r="B7" s="44">
        <v>512</v>
      </c>
      <c r="C7" s="20" t="s">
        <v>20</v>
      </c>
      <c r="D7" s="46">
        <v>11000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11000</v>
      </c>
      <c r="O7" s="47">
        <f t="shared" si="2"/>
        <v>8.3650190114068437</v>
      </c>
      <c r="P7" s="9"/>
    </row>
    <row r="8" spans="1:133">
      <c r="A8" s="12"/>
      <c r="B8" s="44">
        <v>513</v>
      </c>
      <c r="C8" s="20" t="s">
        <v>21</v>
      </c>
      <c r="D8" s="46">
        <v>161689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161689</v>
      </c>
      <c r="O8" s="47">
        <f t="shared" si="2"/>
        <v>122.9574144486692</v>
      </c>
      <c r="P8" s="9"/>
    </row>
    <row r="9" spans="1:133">
      <c r="A9" s="12"/>
      <c r="B9" s="44">
        <v>517</v>
      </c>
      <c r="C9" s="20" t="s">
        <v>22</v>
      </c>
      <c r="D9" s="46">
        <v>22586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22586</v>
      </c>
      <c r="O9" s="47">
        <f t="shared" si="2"/>
        <v>17.175665399239545</v>
      </c>
      <c r="P9" s="9"/>
    </row>
    <row r="10" spans="1:133">
      <c r="A10" s="12"/>
      <c r="B10" s="44">
        <v>519</v>
      </c>
      <c r="C10" s="20" t="s">
        <v>59</v>
      </c>
      <c r="D10" s="46">
        <v>132162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132162</v>
      </c>
      <c r="O10" s="47">
        <f t="shared" si="2"/>
        <v>100.50342205323194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105936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105936</v>
      </c>
      <c r="O11" s="43">
        <f t="shared" si="2"/>
        <v>80.559695817490493</v>
      </c>
      <c r="P11" s="10"/>
    </row>
    <row r="12" spans="1:133">
      <c r="A12" s="12"/>
      <c r="B12" s="44">
        <v>522</v>
      </c>
      <c r="C12" s="20" t="s">
        <v>25</v>
      </c>
      <c r="D12" s="46">
        <v>62273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62273</v>
      </c>
      <c r="O12" s="47">
        <f t="shared" si="2"/>
        <v>47.35589353612167</v>
      </c>
      <c r="P12" s="9"/>
    </row>
    <row r="13" spans="1:133">
      <c r="A13" s="12"/>
      <c r="B13" s="44">
        <v>524</v>
      </c>
      <c r="C13" s="20" t="s">
        <v>26</v>
      </c>
      <c r="D13" s="46">
        <v>43663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43663</v>
      </c>
      <c r="O13" s="47">
        <f t="shared" si="2"/>
        <v>33.203802281368823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SUM(D15:D15)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1101336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1101336</v>
      </c>
      <c r="O14" s="43">
        <f t="shared" si="2"/>
        <v>837.51787072243349</v>
      </c>
      <c r="P14" s="10"/>
    </row>
    <row r="15" spans="1:133">
      <c r="A15" s="12"/>
      <c r="B15" s="44">
        <v>536</v>
      </c>
      <c r="C15" s="20" t="s">
        <v>69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1101336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1101336</v>
      </c>
      <c r="O15" s="47">
        <f t="shared" si="2"/>
        <v>837.51787072243349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SUM(D17:D17)</f>
        <v>542359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542359</v>
      </c>
      <c r="O16" s="43">
        <f t="shared" si="2"/>
        <v>412.44030418250952</v>
      </c>
      <c r="P16" s="10"/>
    </row>
    <row r="17" spans="1:119">
      <c r="A17" s="12"/>
      <c r="B17" s="44">
        <v>541</v>
      </c>
      <c r="C17" s="20" t="s">
        <v>61</v>
      </c>
      <c r="D17" s="46">
        <v>542359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542359</v>
      </c>
      <c r="O17" s="47">
        <f t="shared" si="2"/>
        <v>412.44030418250952</v>
      </c>
      <c r="P17" s="9"/>
    </row>
    <row r="18" spans="1:119" ht="15.75">
      <c r="A18" s="28" t="s">
        <v>32</v>
      </c>
      <c r="B18" s="29"/>
      <c r="C18" s="30"/>
      <c r="D18" s="31">
        <f t="shared" ref="D18:M18" si="6">SUM(D19:D19)</f>
        <v>27346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27346</v>
      </c>
      <c r="O18" s="43">
        <f t="shared" si="2"/>
        <v>20.795437262357414</v>
      </c>
      <c r="P18" s="10"/>
    </row>
    <row r="19" spans="1:119">
      <c r="A19" s="13"/>
      <c r="B19" s="45">
        <v>559</v>
      </c>
      <c r="C19" s="21" t="s">
        <v>33</v>
      </c>
      <c r="D19" s="46">
        <v>27346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27346</v>
      </c>
      <c r="O19" s="47">
        <f t="shared" si="2"/>
        <v>20.795437262357414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SUM(D21:D21)</f>
        <v>1003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1003</v>
      </c>
      <c r="O20" s="43">
        <f t="shared" si="2"/>
        <v>0.76273764258555132</v>
      </c>
      <c r="P20" s="10"/>
    </row>
    <row r="21" spans="1:119">
      <c r="A21" s="12"/>
      <c r="B21" s="44">
        <v>562</v>
      </c>
      <c r="C21" s="20" t="s">
        <v>63</v>
      </c>
      <c r="D21" s="46">
        <v>1003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1003</v>
      </c>
      <c r="O21" s="47">
        <f t="shared" si="2"/>
        <v>0.76273764258555132</v>
      </c>
      <c r="P21" s="9"/>
    </row>
    <row r="22" spans="1:119" ht="15.75">
      <c r="A22" s="28" t="s">
        <v>36</v>
      </c>
      <c r="B22" s="29"/>
      <c r="C22" s="30"/>
      <c r="D22" s="31">
        <f t="shared" ref="D22:M22" si="8">SUM(D23:D23)</f>
        <v>48396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48396</v>
      </c>
      <c r="O22" s="43">
        <f t="shared" si="2"/>
        <v>36.803041825095058</v>
      </c>
      <c r="P22" s="9"/>
    </row>
    <row r="23" spans="1:119">
      <c r="A23" s="12"/>
      <c r="B23" s="44">
        <v>572</v>
      </c>
      <c r="C23" s="20" t="s">
        <v>64</v>
      </c>
      <c r="D23" s="46">
        <v>48396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48396</v>
      </c>
      <c r="O23" s="47">
        <f t="shared" si="2"/>
        <v>36.803041825095058</v>
      </c>
      <c r="P23" s="9"/>
    </row>
    <row r="24" spans="1:119" ht="15.75">
      <c r="A24" s="28" t="s">
        <v>65</v>
      </c>
      <c r="B24" s="29"/>
      <c r="C24" s="30"/>
      <c r="D24" s="31">
        <f t="shared" ref="D24:M24" si="9">SUM(D25:D26)</f>
        <v>675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102430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1"/>
        <v>103105</v>
      </c>
      <c r="O24" s="43">
        <f t="shared" si="2"/>
        <v>78.406844106463879</v>
      </c>
      <c r="P24" s="9"/>
    </row>
    <row r="25" spans="1:119">
      <c r="A25" s="12"/>
      <c r="B25" s="44">
        <v>581</v>
      </c>
      <c r="C25" s="20" t="s">
        <v>66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67537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67537</v>
      </c>
      <c r="O25" s="47">
        <f t="shared" si="2"/>
        <v>51.35893536121673</v>
      </c>
      <c r="P25" s="9"/>
    </row>
    <row r="26" spans="1:119" ht="15.75" thickBot="1">
      <c r="A26" s="12"/>
      <c r="B26" s="44">
        <v>591</v>
      </c>
      <c r="C26" s="20" t="s">
        <v>67</v>
      </c>
      <c r="D26" s="46">
        <v>675</v>
      </c>
      <c r="E26" s="46">
        <v>0</v>
      </c>
      <c r="F26" s="46">
        <v>0</v>
      </c>
      <c r="G26" s="46">
        <v>0</v>
      </c>
      <c r="H26" s="46">
        <v>0</v>
      </c>
      <c r="I26" s="46">
        <v>34893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35568</v>
      </c>
      <c r="O26" s="47">
        <f t="shared" si="2"/>
        <v>27.047908745247149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SUM(D5,D11,D14,D16,D18,D20,D22,D24)</f>
        <v>1088552</v>
      </c>
      <c r="E27" s="15">
        <f t="shared" si="10"/>
        <v>0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1203766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2292318</v>
      </c>
      <c r="O27" s="37">
        <f t="shared" si="2"/>
        <v>1743.2076045627377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0" t="s">
        <v>82</v>
      </c>
      <c r="M29" s="160"/>
      <c r="N29" s="160"/>
      <c r="O29" s="41">
        <v>1315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361228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361228</v>
      </c>
      <c r="O5" s="32">
        <f t="shared" ref="O5:O27" si="2">(N5/O$29)</f>
        <v>276.8030651340996</v>
      </c>
      <c r="P5" s="6"/>
    </row>
    <row r="6" spans="1:133">
      <c r="A6" s="12"/>
      <c r="B6" s="44">
        <v>511</v>
      </c>
      <c r="C6" s="20" t="s">
        <v>19</v>
      </c>
      <c r="D6" s="46">
        <v>36500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36500</v>
      </c>
      <c r="O6" s="47">
        <f t="shared" si="2"/>
        <v>27.969348659003831</v>
      </c>
      <c r="P6" s="9"/>
    </row>
    <row r="7" spans="1:133">
      <c r="A7" s="12"/>
      <c r="B7" s="44">
        <v>512</v>
      </c>
      <c r="C7" s="20" t="s">
        <v>20</v>
      </c>
      <c r="D7" s="46">
        <v>9733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9733</v>
      </c>
      <c r="O7" s="47">
        <f t="shared" si="2"/>
        <v>7.4582375478927201</v>
      </c>
      <c r="P7" s="9"/>
    </row>
    <row r="8" spans="1:133">
      <c r="A8" s="12"/>
      <c r="B8" s="44">
        <v>513</v>
      </c>
      <c r="C8" s="20" t="s">
        <v>21</v>
      </c>
      <c r="D8" s="46">
        <v>156765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156765</v>
      </c>
      <c r="O8" s="47">
        <f t="shared" si="2"/>
        <v>120.1264367816092</v>
      </c>
      <c r="P8" s="9"/>
    </row>
    <row r="9" spans="1:133">
      <c r="A9" s="12"/>
      <c r="B9" s="44">
        <v>517</v>
      </c>
      <c r="C9" s="20" t="s">
        <v>22</v>
      </c>
      <c r="D9" s="46">
        <v>21930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21930</v>
      </c>
      <c r="O9" s="47">
        <f t="shared" si="2"/>
        <v>16.804597701149426</v>
      </c>
      <c r="P9" s="9"/>
    </row>
    <row r="10" spans="1:133">
      <c r="A10" s="12"/>
      <c r="B10" s="44">
        <v>519</v>
      </c>
      <c r="C10" s="20" t="s">
        <v>59</v>
      </c>
      <c r="D10" s="46">
        <v>136300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136300</v>
      </c>
      <c r="O10" s="47">
        <f t="shared" si="2"/>
        <v>104.44444444444444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161301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161301</v>
      </c>
      <c r="O11" s="43">
        <f t="shared" si="2"/>
        <v>123.60229885057471</v>
      </c>
      <c r="P11" s="10"/>
    </row>
    <row r="12" spans="1:133">
      <c r="A12" s="12"/>
      <c r="B12" s="44">
        <v>522</v>
      </c>
      <c r="C12" s="20" t="s">
        <v>25</v>
      </c>
      <c r="D12" s="46">
        <v>146005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146005</v>
      </c>
      <c r="O12" s="47">
        <f t="shared" si="2"/>
        <v>111.88122605363985</v>
      </c>
      <c r="P12" s="9"/>
    </row>
    <row r="13" spans="1:133">
      <c r="A13" s="12"/>
      <c r="B13" s="44">
        <v>524</v>
      </c>
      <c r="C13" s="20" t="s">
        <v>26</v>
      </c>
      <c r="D13" s="46">
        <v>15296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15296</v>
      </c>
      <c r="O13" s="47">
        <f t="shared" si="2"/>
        <v>11.721072796934866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SUM(D15:D15)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988871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988871</v>
      </c>
      <c r="O14" s="43">
        <f t="shared" si="2"/>
        <v>757.75555555555559</v>
      </c>
      <c r="P14" s="10"/>
    </row>
    <row r="15" spans="1:133">
      <c r="A15" s="12"/>
      <c r="B15" s="44">
        <v>536</v>
      </c>
      <c r="C15" s="20" t="s">
        <v>69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988871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988871</v>
      </c>
      <c r="O15" s="47">
        <f t="shared" si="2"/>
        <v>757.75555555555559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SUM(D17:D17)</f>
        <v>310057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310057</v>
      </c>
      <c r="O16" s="43">
        <f t="shared" si="2"/>
        <v>237.59157088122606</v>
      </c>
      <c r="P16" s="10"/>
    </row>
    <row r="17" spans="1:119">
      <c r="A17" s="12"/>
      <c r="B17" s="44">
        <v>541</v>
      </c>
      <c r="C17" s="20" t="s">
        <v>61</v>
      </c>
      <c r="D17" s="46">
        <v>310057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310057</v>
      </c>
      <c r="O17" s="47">
        <f t="shared" si="2"/>
        <v>237.59157088122606</v>
      </c>
      <c r="P17" s="9"/>
    </row>
    <row r="18" spans="1:119" ht="15.75">
      <c r="A18" s="28" t="s">
        <v>32</v>
      </c>
      <c r="B18" s="29"/>
      <c r="C18" s="30"/>
      <c r="D18" s="31">
        <f t="shared" ref="D18:M18" si="6">SUM(D19:D19)</f>
        <v>13686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13686</v>
      </c>
      <c r="O18" s="43">
        <f t="shared" si="2"/>
        <v>10.48735632183908</v>
      </c>
      <c r="P18" s="10"/>
    </row>
    <row r="19" spans="1:119">
      <c r="A19" s="13"/>
      <c r="B19" s="45">
        <v>559</v>
      </c>
      <c r="C19" s="21" t="s">
        <v>33</v>
      </c>
      <c r="D19" s="46">
        <v>13686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13686</v>
      </c>
      <c r="O19" s="47">
        <f t="shared" si="2"/>
        <v>10.48735632183908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SUM(D21:D21)</f>
        <v>3500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3500</v>
      </c>
      <c r="O20" s="43">
        <f t="shared" si="2"/>
        <v>2.6819923371647509</v>
      </c>
      <c r="P20" s="10"/>
    </row>
    <row r="21" spans="1:119">
      <c r="A21" s="12"/>
      <c r="B21" s="44">
        <v>562</v>
      </c>
      <c r="C21" s="20" t="s">
        <v>63</v>
      </c>
      <c r="D21" s="46">
        <v>3500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3500</v>
      </c>
      <c r="O21" s="47">
        <f t="shared" si="2"/>
        <v>2.6819923371647509</v>
      </c>
      <c r="P21" s="9"/>
    </row>
    <row r="22" spans="1:119" ht="15.75">
      <c r="A22" s="28" t="s">
        <v>36</v>
      </c>
      <c r="B22" s="29"/>
      <c r="C22" s="30"/>
      <c r="D22" s="31">
        <f t="shared" ref="D22:M22" si="8">SUM(D23:D23)</f>
        <v>76143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76143</v>
      </c>
      <c r="O22" s="43">
        <f t="shared" si="2"/>
        <v>58.347126436781608</v>
      </c>
      <c r="P22" s="9"/>
    </row>
    <row r="23" spans="1:119">
      <c r="A23" s="12"/>
      <c r="B23" s="44">
        <v>572</v>
      </c>
      <c r="C23" s="20" t="s">
        <v>64</v>
      </c>
      <c r="D23" s="46">
        <v>76143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76143</v>
      </c>
      <c r="O23" s="47">
        <f t="shared" si="2"/>
        <v>58.347126436781608</v>
      </c>
      <c r="P23" s="9"/>
    </row>
    <row r="24" spans="1:119" ht="15.75">
      <c r="A24" s="28" t="s">
        <v>65</v>
      </c>
      <c r="B24" s="29"/>
      <c r="C24" s="30"/>
      <c r="D24" s="31">
        <f t="shared" ref="D24:M24" si="9">SUM(D25:D26)</f>
        <v>1331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110649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1"/>
        <v>111980</v>
      </c>
      <c r="O24" s="43">
        <f t="shared" si="2"/>
        <v>85.808429118773944</v>
      </c>
      <c r="P24" s="9"/>
    </row>
    <row r="25" spans="1:119">
      <c r="A25" s="12"/>
      <c r="B25" s="44">
        <v>581</v>
      </c>
      <c r="C25" s="20" t="s">
        <v>66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70807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70807</v>
      </c>
      <c r="O25" s="47">
        <f t="shared" si="2"/>
        <v>54.258237547892719</v>
      </c>
      <c r="P25" s="9"/>
    </row>
    <row r="26" spans="1:119" ht="15.75" thickBot="1">
      <c r="A26" s="12"/>
      <c r="B26" s="44">
        <v>591</v>
      </c>
      <c r="C26" s="20" t="s">
        <v>67</v>
      </c>
      <c r="D26" s="46">
        <v>1331</v>
      </c>
      <c r="E26" s="46">
        <v>0</v>
      </c>
      <c r="F26" s="46">
        <v>0</v>
      </c>
      <c r="G26" s="46">
        <v>0</v>
      </c>
      <c r="H26" s="46">
        <v>0</v>
      </c>
      <c r="I26" s="46">
        <v>39842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41173</v>
      </c>
      <c r="O26" s="47">
        <f t="shared" si="2"/>
        <v>31.550191570881225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SUM(D5,D11,D14,D16,D18,D20,D22,D24)</f>
        <v>927246</v>
      </c>
      <c r="E27" s="15">
        <f t="shared" si="10"/>
        <v>0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1099520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2026766</v>
      </c>
      <c r="O27" s="37">
        <f t="shared" si="2"/>
        <v>1553.0773946360152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0" t="s">
        <v>80</v>
      </c>
      <c r="M29" s="160"/>
      <c r="N29" s="160"/>
      <c r="O29" s="41">
        <v>1305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356419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356419</v>
      </c>
      <c r="O5" s="32">
        <f t="shared" ref="O5:O27" si="2">(N5/O$29)</f>
        <v>275.86609907120743</v>
      </c>
      <c r="P5" s="6"/>
    </row>
    <row r="6" spans="1:133">
      <c r="A6" s="12"/>
      <c r="B6" s="44">
        <v>511</v>
      </c>
      <c r="C6" s="20" t="s">
        <v>19</v>
      </c>
      <c r="D6" s="46">
        <v>36000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36000</v>
      </c>
      <c r="O6" s="47">
        <f t="shared" si="2"/>
        <v>27.86377708978328</v>
      </c>
      <c r="P6" s="9"/>
    </row>
    <row r="7" spans="1:133">
      <c r="A7" s="12"/>
      <c r="B7" s="44">
        <v>512</v>
      </c>
      <c r="C7" s="20" t="s">
        <v>20</v>
      </c>
      <c r="D7" s="46">
        <v>9600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9600</v>
      </c>
      <c r="O7" s="47">
        <f t="shared" si="2"/>
        <v>7.4303405572755414</v>
      </c>
      <c r="P7" s="9"/>
    </row>
    <row r="8" spans="1:133">
      <c r="A8" s="12"/>
      <c r="B8" s="44">
        <v>513</v>
      </c>
      <c r="C8" s="20" t="s">
        <v>21</v>
      </c>
      <c r="D8" s="46">
        <v>146169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146169</v>
      </c>
      <c r="O8" s="47">
        <f t="shared" si="2"/>
        <v>113.13390092879257</v>
      </c>
      <c r="P8" s="9"/>
    </row>
    <row r="9" spans="1:133">
      <c r="A9" s="12"/>
      <c r="B9" s="44">
        <v>517</v>
      </c>
      <c r="C9" s="20" t="s">
        <v>22</v>
      </c>
      <c r="D9" s="46">
        <v>24617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24617</v>
      </c>
      <c r="O9" s="47">
        <f t="shared" si="2"/>
        <v>19.05340557275542</v>
      </c>
      <c r="P9" s="9"/>
    </row>
    <row r="10" spans="1:133">
      <c r="A10" s="12"/>
      <c r="B10" s="44">
        <v>519</v>
      </c>
      <c r="C10" s="20" t="s">
        <v>59</v>
      </c>
      <c r="D10" s="46">
        <v>140033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140033</v>
      </c>
      <c r="O10" s="47">
        <f t="shared" si="2"/>
        <v>108.38467492260062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163606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163606</v>
      </c>
      <c r="O11" s="43">
        <f t="shared" si="2"/>
        <v>126.63003095975232</v>
      </c>
      <c r="P11" s="10"/>
    </row>
    <row r="12" spans="1:133">
      <c r="A12" s="12"/>
      <c r="B12" s="44">
        <v>522</v>
      </c>
      <c r="C12" s="20" t="s">
        <v>25</v>
      </c>
      <c r="D12" s="46">
        <v>125495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125495</v>
      </c>
      <c r="O12" s="47">
        <f t="shared" si="2"/>
        <v>97.132352941176464</v>
      </c>
      <c r="P12" s="9"/>
    </row>
    <row r="13" spans="1:133">
      <c r="A13" s="12"/>
      <c r="B13" s="44">
        <v>524</v>
      </c>
      <c r="C13" s="20" t="s">
        <v>26</v>
      </c>
      <c r="D13" s="46">
        <v>38111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38111</v>
      </c>
      <c r="O13" s="47">
        <f t="shared" si="2"/>
        <v>29.497678018575851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SUM(D15:D15)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1166554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1166554</v>
      </c>
      <c r="O14" s="43">
        <f t="shared" si="2"/>
        <v>902.90557275541801</v>
      </c>
      <c r="P14" s="10"/>
    </row>
    <row r="15" spans="1:133">
      <c r="A15" s="12"/>
      <c r="B15" s="44">
        <v>536</v>
      </c>
      <c r="C15" s="20" t="s">
        <v>69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1166554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1166554</v>
      </c>
      <c r="O15" s="47">
        <f t="shared" si="2"/>
        <v>902.90557275541801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SUM(D17:D17)</f>
        <v>334841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334841</v>
      </c>
      <c r="O16" s="43">
        <f t="shared" si="2"/>
        <v>259.16486068111453</v>
      </c>
      <c r="P16" s="10"/>
    </row>
    <row r="17" spans="1:119">
      <c r="A17" s="12"/>
      <c r="B17" s="44">
        <v>541</v>
      </c>
      <c r="C17" s="20" t="s">
        <v>61</v>
      </c>
      <c r="D17" s="46">
        <v>334841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334841</v>
      </c>
      <c r="O17" s="47">
        <f t="shared" si="2"/>
        <v>259.16486068111453</v>
      </c>
      <c r="P17" s="9"/>
    </row>
    <row r="18" spans="1:119" ht="15.75">
      <c r="A18" s="28" t="s">
        <v>32</v>
      </c>
      <c r="B18" s="29"/>
      <c r="C18" s="30"/>
      <c r="D18" s="31">
        <f t="shared" ref="D18:M18" si="6">SUM(D19:D19)</f>
        <v>11150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11150</v>
      </c>
      <c r="O18" s="43">
        <f t="shared" si="2"/>
        <v>8.6300309597523217</v>
      </c>
      <c r="P18" s="10"/>
    </row>
    <row r="19" spans="1:119">
      <c r="A19" s="13"/>
      <c r="B19" s="45">
        <v>559</v>
      </c>
      <c r="C19" s="21" t="s">
        <v>33</v>
      </c>
      <c r="D19" s="46">
        <v>11150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11150</v>
      </c>
      <c r="O19" s="47">
        <f t="shared" si="2"/>
        <v>8.6300309597523217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SUM(D21:D21)</f>
        <v>13982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13982</v>
      </c>
      <c r="O20" s="43">
        <f t="shared" si="2"/>
        <v>10.821981424148607</v>
      </c>
      <c r="P20" s="10"/>
    </row>
    <row r="21" spans="1:119">
      <c r="A21" s="12"/>
      <c r="B21" s="44">
        <v>562</v>
      </c>
      <c r="C21" s="20" t="s">
        <v>63</v>
      </c>
      <c r="D21" s="46">
        <v>13982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13982</v>
      </c>
      <c r="O21" s="47">
        <f t="shared" si="2"/>
        <v>10.821981424148607</v>
      </c>
      <c r="P21" s="9"/>
    </row>
    <row r="22" spans="1:119" ht="15.75">
      <c r="A22" s="28" t="s">
        <v>36</v>
      </c>
      <c r="B22" s="29"/>
      <c r="C22" s="30"/>
      <c r="D22" s="31">
        <f t="shared" ref="D22:M22" si="8">SUM(D23:D23)</f>
        <v>57950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57950</v>
      </c>
      <c r="O22" s="43">
        <f t="shared" si="2"/>
        <v>44.852941176470587</v>
      </c>
      <c r="P22" s="9"/>
    </row>
    <row r="23" spans="1:119">
      <c r="A23" s="12"/>
      <c r="B23" s="44">
        <v>572</v>
      </c>
      <c r="C23" s="20" t="s">
        <v>64</v>
      </c>
      <c r="D23" s="46">
        <v>57950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57950</v>
      </c>
      <c r="O23" s="47">
        <f t="shared" si="2"/>
        <v>44.852941176470587</v>
      </c>
      <c r="P23" s="9"/>
    </row>
    <row r="24" spans="1:119" ht="15.75">
      <c r="A24" s="28" t="s">
        <v>65</v>
      </c>
      <c r="B24" s="29"/>
      <c r="C24" s="30"/>
      <c r="D24" s="31">
        <f t="shared" ref="D24:M24" si="9">SUM(D25:D26)</f>
        <v>2628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90190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1"/>
        <v>92818</v>
      </c>
      <c r="O24" s="43">
        <f t="shared" si="2"/>
        <v>71.840557275541798</v>
      </c>
      <c r="P24" s="9"/>
    </row>
    <row r="25" spans="1:119">
      <c r="A25" s="12"/>
      <c r="B25" s="44">
        <v>581</v>
      </c>
      <c r="C25" s="20" t="s">
        <v>66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59092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59092</v>
      </c>
      <c r="O25" s="47">
        <f t="shared" si="2"/>
        <v>45.736842105263158</v>
      </c>
      <c r="P25" s="9"/>
    </row>
    <row r="26" spans="1:119" ht="15.75" thickBot="1">
      <c r="A26" s="12"/>
      <c r="B26" s="44">
        <v>591</v>
      </c>
      <c r="C26" s="20" t="s">
        <v>67</v>
      </c>
      <c r="D26" s="46">
        <v>2628</v>
      </c>
      <c r="E26" s="46">
        <v>0</v>
      </c>
      <c r="F26" s="46">
        <v>0</v>
      </c>
      <c r="G26" s="46">
        <v>0</v>
      </c>
      <c r="H26" s="46">
        <v>0</v>
      </c>
      <c r="I26" s="46">
        <v>31098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33726</v>
      </c>
      <c r="O26" s="47">
        <f t="shared" si="2"/>
        <v>26.103715170278637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SUM(D5,D11,D14,D16,D18,D20,D22,D24)</f>
        <v>940576</v>
      </c>
      <c r="E27" s="15">
        <f t="shared" si="10"/>
        <v>0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1256744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2197320</v>
      </c>
      <c r="O27" s="37">
        <f t="shared" si="2"/>
        <v>1700.7120743034056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0" t="s">
        <v>78</v>
      </c>
      <c r="M29" s="160"/>
      <c r="N29" s="160"/>
      <c r="O29" s="41">
        <v>1292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311619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311619</v>
      </c>
      <c r="O5" s="32">
        <f t="shared" ref="O5:O27" si="2">(N5/O$29)</f>
        <v>260.76903765690378</v>
      </c>
      <c r="P5" s="6"/>
    </row>
    <row r="6" spans="1:133">
      <c r="A6" s="12"/>
      <c r="B6" s="44">
        <v>511</v>
      </c>
      <c r="C6" s="20" t="s">
        <v>19</v>
      </c>
      <c r="D6" s="46">
        <v>36000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36000</v>
      </c>
      <c r="O6" s="47">
        <f t="shared" si="2"/>
        <v>30.1255230125523</v>
      </c>
      <c r="P6" s="9"/>
    </row>
    <row r="7" spans="1:133">
      <c r="A7" s="12"/>
      <c r="B7" s="44">
        <v>512</v>
      </c>
      <c r="C7" s="20" t="s">
        <v>20</v>
      </c>
      <c r="D7" s="46">
        <v>9600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9600</v>
      </c>
      <c r="O7" s="47">
        <f t="shared" si="2"/>
        <v>8.03347280334728</v>
      </c>
      <c r="P7" s="9"/>
    </row>
    <row r="8" spans="1:133">
      <c r="A8" s="12"/>
      <c r="B8" s="44">
        <v>513</v>
      </c>
      <c r="C8" s="20" t="s">
        <v>21</v>
      </c>
      <c r="D8" s="46">
        <v>137035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137035</v>
      </c>
      <c r="O8" s="47">
        <f t="shared" si="2"/>
        <v>114.67364016736401</v>
      </c>
      <c r="P8" s="9"/>
    </row>
    <row r="9" spans="1:133">
      <c r="A9" s="12"/>
      <c r="B9" s="44">
        <v>517</v>
      </c>
      <c r="C9" s="20" t="s">
        <v>22</v>
      </c>
      <c r="D9" s="46">
        <v>28747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28747</v>
      </c>
      <c r="O9" s="47">
        <f t="shared" si="2"/>
        <v>24.056066945606695</v>
      </c>
      <c r="P9" s="9"/>
    </row>
    <row r="10" spans="1:133">
      <c r="A10" s="12"/>
      <c r="B10" s="44">
        <v>519</v>
      </c>
      <c r="C10" s="20" t="s">
        <v>59</v>
      </c>
      <c r="D10" s="46">
        <v>100237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100237</v>
      </c>
      <c r="O10" s="47">
        <f t="shared" si="2"/>
        <v>83.880334728033475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118378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118378</v>
      </c>
      <c r="O11" s="43">
        <f t="shared" si="2"/>
        <v>99.061087866108792</v>
      </c>
      <c r="P11" s="10"/>
    </row>
    <row r="12" spans="1:133">
      <c r="A12" s="12"/>
      <c r="B12" s="44">
        <v>522</v>
      </c>
      <c r="C12" s="20" t="s">
        <v>25</v>
      </c>
      <c r="D12" s="46">
        <v>71131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71131</v>
      </c>
      <c r="O12" s="47">
        <f t="shared" si="2"/>
        <v>59.523849372384937</v>
      </c>
      <c r="P12" s="9"/>
    </row>
    <row r="13" spans="1:133">
      <c r="A13" s="12"/>
      <c r="B13" s="44">
        <v>524</v>
      </c>
      <c r="C13" s="20" t="s">
        <v>26</v>
      </c>
      <c r="D13" s="46">
        <v>47247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47247</v>
      </c>
      <c r="O13" s="47">
        <f t="shared" si="2"/>
        <v>39.537238493723848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SUM(D15:D15)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1057351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1057351</v>
      </c>
      <c r="O14" s="43">
        <f t="shared" si="2"/>
        <v>884.81255230125521</v>
      </c>
      <c r="P14" s="10"/>
    </row>
    <row r="15" spans="1:133">
      <c r="A15" s="12"/>
      <c r="B15" s="44">
        <v>536</v>
      </c>
      <c r="C15" s="20" t="s">
        <v>69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1057351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1057351</v>
      </c>
      <c r="O15" s="47">
        <f t="shared" si="2"/>
        <v>884.81255230125521</v>
      </c>
      <c r="P15" s="9"/>
    </row>
    <row r="16" spans="1:133" ht="15.75">
      <c r="A16" s="28" t="s">
        <v>30</v>
      </c>
      <c r="B16" s="29"/>
      <c r="C16" s="30"/>
      <c r="D16" s="31">
        <f t="shared" ref="D16:M16" si="5">SUM(D17:D17)</f>
        <v>262730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262730</v>
      </c>
      <c r="O16" s="43">
        <f t="shared" si="2"/>
        <v>219.85774058577405</v>
      </c>
      <c r="P16" s="10"/>
    </row>
    <row r="17" spans="1:119">
      <c r="A17" s="12"/>
      <c r="B17" s="44">
        <v>541</v>
      </c>
      <c r="C17" s="20" t="s">
        <v>61</v>
      </c>
      <c r="D17" s="46">
        <v>262730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262730</v>
      </c>
      <c r="O17" s="47">
        <f t="shared" si="2"/>
        <v>219.85774058577405</v>
      </c>
      <c r="P17" s="9"/>
    </row>
    <row r="18" spans="1:119" ht="15.75">
      <c r="A18" s="28" t="s">
        <v>32</v>
      </c>
      <c r="B18" s="29"/>
      <c r="C18" s="30"/>
      <c r="D18" s="31">
        <f t="shared" ref="D18:M18" si="6">SUM(D19:D19)</f>
        <v>11923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11923</v>
      </c>
      <c r="O18" s="43">
        <f t="shared" si="2"/>
        <v>9.9774058577405853</v>
      </c>
      <c r="P18" s="10"/>
    </row>
    <row r="19" spans="1:119">
      <c r="A19" s="13"/>
      <c r="B19" s="45">
        <v>559</v>
      </c>
      <c r="C19" s="21" t="s">
        <v>33</v>
      </c>
      <c r="D19" s="46">
        <v>11923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11923</v>
      </c>
      <c r="O19" s="47">
        <f t="shared" si="2"/>
        <v>9.9774058577405853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SUM(D21:D21)</f>
        <v>7494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7494</v>
      </c>
      <c r="O20" s="43">
        <f t="shared" si="2"/>
        <v>6.271129707112971</v>
      </c>
      <c r="P20" s="10"/>
    </row>
    <row r="21" spans="1:119">
      <c r="A21" s="12"/>
      <c r="B21" s="44">
        <v>562</v>
      </c>
      <c r="C21" s="20" t="s">
        <v>63</v>
      </c>
      <c r="D21" s="46">
        <v>7494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7494</v>
      </c>
      <c r="O21" s="47">
        <f t="shared" si="2"/>
        <v>6.271129707112971</v>
      </c>
      <c r="P21" s="9"/>
    </row>
    <row r="22" spans="1:119" ht="15.75">
      <c r="A22" s="28" t="s">
        <v>36</v>
      </c>
      <c r="B22" s="29"/>
      <c r="C22" s="30"/>
      <c r="D22" s="31">
        <f t="shared" ref="D22:M22" si="8">SUM(D23:D23)</f>
        <v>6497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6497</v>
      </c>
      <c r="O22" s="43">
        <f t="shared" si="2"/>
        <v>5.436820083682008</v>
      </c>
      <c r="P22" s="9"/>
    </row>
    <row r="23" spans="1:119">
      <c r="A23" s="12"/>
      <c r="B23" s="44">
        <v>572</v>
      </c>
      <c r="C23" s="20" t="s">
        <v>64</v>
      </c>
      <c r="D23" s="46">
        <v>6497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6497</v>
      </c>
      <c r="O23" s="47">
        <f t="shared" si="2"/>
        <v>5.436820083682008</v>
      </c>
      <c r="P23" s="9"/>
    </row>
    <row r="24" spans="1:119" ht="15.75">
      <c r="A24" s="28" t="s">
        <v>65</v>
      </c>
      <c r="B24" s="29"/>
      <c r="C24" s="30"/>
      <c r="D24" s="31">
        <f t="shared" ref="D24:M24" si="9">SUM(D25:D26)</f>
        <v>19940</v>
      </c>
      <c r="E24" s="31">
        <f t="shared" si="9"/>
        <v>0</v>
      </c>
      <c r="F24" s="31">
        <f t="shared" si="9"/>
        <v>0</v>
      </c>
      <c r="G24" s="31">
        <f t="shared" si="9"/>
        <v>0</v>
      </c>
      <c r="H24" s="31">
        <f t="shared" si="9"/>
        <v>0</v>
      </c>
      <c r="I24" s="31">
        <f t="shared" si="9"/>
        <v>110749</v>
      </c>
      <c r="J24" s="31">
        <f t="shared" si="9"/>
        <v>0</v>
      </c>
      <c r="K24" s="31">
        <f t="shared" si="9"/>
        <v>0</v>
      </c>
      <c r="L24" s="31">
        <f t="shared" si="9"/>
        <v>0</v>
      </c>
      <c r="M24" s="31">
        <f t="shared" si="9"/>
        <v>0</v>
      </c>
      <c r="N24" s="31">
        <f t="shared" si="1"/>
        <v>130689</v>
      </c>
      <c r="O24" s="43">
        <f t="shared" si="2"/>
        <v>109.36317991631799</v>
      </c>
      <c r="P24" s="9"/>
    </row>
    <row r="25" spans="1:119">
      <c r="A25" s="12"/>
      <c r="B25" s="44">
        <v>581</v>
      </c>
      <c r="C25" s="20" t="s">
        <v>66</v>
      </c>
      <c r="D25" s="46">
        <v>17458</v>
      </c>
      <c r="E25" s="46">
        <v>0</v>
      </c>
      <c r="F25" s="46">
        <v>0</v>
      </c>
      <c r="G25" s="46">
        <v>0</v>
      </c>
      <c r="H25" s="46">
        <v>0</v>
      </c>
      <c r="I25" s="46">
        <v>53195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70653</v>
      </c>
      <c r="O25" s="47">
        <f t="shared" si="2"/>
        <v>59.123849372384939</v>
      </c>
      <c r="P25" s="9"/>
    </row>
    <row r="26" spans="1:119" ht="15.75" thickBot="1">
      <c r="A26" s="12"/>
      <c r="B26" s="44">
        <v>591</v>
      </c>
      <c r="C26" s="20" t="s">
        <v>67</v>
      </c>
      <c r="D26" s="46">
        <v>2482</v>
      </c>
      <c r="E26" s="46">
        <v>0</v>
      </c>
      <c r="F26" s="46">
        <v>0</v>
      </c>
      <c r="G26" s="46">
        <v>0</v>
      </c>
      <c r="H26" s="46">
        <v>0</v>
      </c>
      <c r="I26" s="46">
        <v>57554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60036</v>
      </c>
      <c r="O26" s="47">
        <f t="shared" si="2"/>
        <v>50.239330543933058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SUM(D5,D11,D14,D16,D18,D20,D22,D24)</f>
        <v>738581</v>
      </c>
      <c r="E27" s="15">
        <f t="shared" si="10"/>
        <v>0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1168100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1906681</v>
      </c>
      <c r="O27" s="37">
        <f t="shared" si="2"/>
        <v>1595.5489539748953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0" t="s">
        <v>76</v>
      </c>
      <c r="M29" s="160"/>
      <c r="N29" s="160"/>
      <c r="O29" s="41">
        <v>1195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283537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6" si="1">SUM(D5:M5)</f>
        <v>283537</v>
      </c>
      <c r="O5" s="32">
        <f t="shared" ref="O5:O30" si="2">(N5/O$32)</f>
        <v>239.27172995780592</v>
      </c>
      <c r="P5" s="6"/>
    </row>
    <row r="6" spans="1:133">
      <c r="A6" s="12"/>
      <c r="B6" s="44">
        <v>511</v>
      </c>
      <c r="C6" s="20" t="s">
        <v>19</v>
      </c>
      <c r="D6" s="46">
        <v>36000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36000</v>
      </c>
      <c r="O6" s="47">
        <f t="shared" si="2"/>
        <v>30.379746835443036</v>
      </c>
      <c r="P6" s="9"/>
    </row>
    <row r="7" spans="1:133">
      <c r="A7" s="12"/>
      <c r="B7" s="44">
        <v>512</v>
      </c>
      <c r="C7" s="20" t="s">
        <v>20</v>
      </c>
      <c r="D7" s="46">
        <v>10400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10400</v>
      </c>
      <c r="O7" s="47">
        <f t="shared" si="2"/>
        <v>8.776371308016877</v>
      </c>
      <c r="P7" s="9"/>
    </row>
    <row r="8" spans="1:133">
      <c r="A8" s="12"/>
      <c r="B8" s="44">
        <v>513</v>
      </c>
      <c r="C8" s="20" t="s">
        <v>21</v>
      </c>
      <c r="D8" s="46">
        <v>125134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125134</v>
      </c>
      <c r="O8" s="47">
        <f t="shared" si="2"/>
        <v>105.59831223628692</v>
      </c>
      <c r="P8" s="9"/>
    </row>
    <row r="9" spans="1:133">
      <c r="A9" s="12"/>
      <c r="B9" s="44">
        <v>517</v>
      </c>
      <c r="C9" s="20" t="s">
        <v>22</v>
      </c>
      <c r="D9" s="46">
        <v>7574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7574</v>
      </c>
      <c r="O9" s="47">
        <f t="shared" si="2"/>
        <v>6.3915611814345992</v>
      </c>
      <c r="P9" s="9"/>
    </row>
    <row r="10" spans="1:133">
      <c r="A10" s="12"/>
      <c r="B10" s="44">
        <v>519</v>
      </c>
      <c r="C10" s="20" t="s">
        <v>59</v>
      </c>
      <c r="D10" s="46">
        <v>104429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104429</v>
      </c>
      <c r="O10" s="47">
        <f t="shared" si="2"/>
        <v>88.12573839662447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170960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170960</v>
      </c>
      <c r="O11" s="43">
        <f t="shared" si="2"/>
        <v>144.27004219409284</v>
      </c>
      <c r="P11" s="10"/>
    </row>
    <row r="12" spans="1:133">
      <c r="A12" s="12"/>
      <c r="B12" s="44">
        <v>522</v>
      </c>
      <c r="C12" s="20" t="s">
        <v>25</v>
      </c>
      <c r="D12" s="46">
        <v>115044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115044</v>
      </c>
      <c r="O12" s="47">
        <f t="shared" si="2"/>
        <v>97.083544303797467</v>
      </c>
      <c r="P12" s="9"/>
    </row>
    <row r="13" spans="1:133">
      <c r="A13" s="12"/>
      <c r="B13" s="44">
        <v>523</v>
      </c>
      <c r="C13" s="20" t="s">
        <v>60</v>
      </c>
      <c r="D13" s="46">
        <v>18670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18670</v>
      </c>
      <c r="O13" s="47">
        <f t="shared" si="2"/>
        <v>15.755274261603375</v>
      </c>
      <c r="P13" s="9"/>
    </row>
    <row r="14" spans="1:133">
      <c r="A14" s="12"/>
      <c r="B14" s="44">
        <v>524</v>
      </c>
      <c r="C14" s="20" t="s">
        <v>26</v>
      </c>
      <c r="D14" s="46">
        <v>37246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37246</v>
      </c>
      <c r="O14" s="47">
        <f t="shared" si="2"/>
        <v>31.431223628691985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SUM(D16:D16)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1016082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1016082</v>
      </c>
      <c r="O15" s="43">
        <f t="shared" si="2"/>
        <v>857.45316455696207</v>
      </c>
      <c r="P15" s="10"/>
    </row>
    <row r="16" spans="1:133">
      <c r="A16" s="12"/>
      <c r="B16" s="44">
        <v>536</v>
      </c>
      <c r="C16" s="20" t="s">
        <v>69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1016082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1016082</v>
      </c>
      <c r="O16" s="47">
        <f t="shared" si="2"/>
        <v>857.45316455696207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SUM(D18:D20)</f>
        <v>284164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3" si="6">SUM(D17:M17)</f>
        <v>284164</v>
      </c>
      <c r="O17" s="43">
        <f t="shared" si="2"/>
        <v>239.80084388185654</v>
      </c>
      <c r="P17" s="10"/>
    </row>
    <row r="18" spans="1:119">
      <c r="A18" s="12"/>
      <c r="B18" s="44">
        <v>541</v>
      </c>
      <c r="C18" s="20" t="s">
        <v>61</v>
      </c>
      <c r="D18" s="46">
        <v>145533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145533</v>
      </c>
      <c r="O18" s="47">
        <f t="shared" si="2"/>
        <v>122.8126582278481</v>
      </c>
      <c r="P18" s="9"/>
    </row>
    <row r="19" spans="1:119">
      <c r="A19" s="12"/>
      <c r="B19" s="44">
        <v>542</v>
      </c>
      <c r="C19" s="20" t="s">
        <v>50</v>
      </c>
      <c r="D19" s="46">
        <v>51978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51978</v>
      </c>
      <c r="O19" s="47">
        <f t="shared" si="2"/>
        <v>43.863291139240509</v>
      </c>
      <c r="P19" s="9"/>
    </row>
    <row r="20" spans="1:119">
      <c r="A20" s="12"/>
      <c r="B20" s="44">
        <v>543</v>
      </c>
      <c r="C20" s="20" t="s">
        <v>62</v>
      </c>
      <c r="D20" s="46">
        <v>86653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86653</v>
      </c>
      <c r="O20" s="47">
        <f t="shared" si="2"/>
        <v>73.124894514767931</v>
      </c>
      <c r="P20" s="9"/>
    </row>
    <row r="21" spans="1:119" ht="15.75">
      <c r="A21" s="28" t="s">
        <v>32</v>
      </c>
      <c r="B21" s="29"/>
      <c r="C21" s="30"/>
      <c r="D21" s="31">
        <f t="shared" ref="D21:M21" si="7">SUM(D22:D22)</f>
        <v>14569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6"/>
        <v>14569</v>
      </c>
      <c r="O21" s="43">
        <f t="shared" si="2"/>
        <v>12.294514767932489</v>
      </c>
      <c r="P21" s="10"/>
    </row>
    <row r="22" spans="1:119">
      <c r="A22" s="13"/>
      <c r="B22" s="45">
        <v>559</v>
      </c>
      <c r="C22" s="21" t="s">
        <v>33</v>
      </c>
      <c r="D22" s="46">
        <v>14569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14569</v>
      </c>
      <c r="O22" s="47">
        <f t="shared" si="2"/>
        <v>12.294514767932489</v>
      </c>
      <c r="P22" s="9"/>
    </row>
    <row r="23" spans="1:119" ht="15.75">
      <c r="A23" s="28" t="s">
        <v>34</v>
      </c>
      <c r="B23" s="29"/>
      <c r="C23" s="30"/>
      <c r="D23" s="31">
        <f t="shared" ref="D23:M23" si="8">SUM(D24:D24)</f>
        <v>8750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6"/>
        <v>8750</v>
      </c>
      <c r="O23" s="43">
        <f t="shared" si="2"/>
        <v>7.3839662447257384</v>
      </c>
      <c r="P23" s="10"/>
    </row>
    <row r="24" spans="1:119">
      <c r="A24" s="12"/>
      <c r="B24" s="44">
        <v>562</v>
      </c>
      <c r="C24" s="20" t="s">
        <v>63</v>
      </c>
      <c r="D24" s="46">
        <v>8750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9">SUM(D24:M24)</f>
        <v>8750</v>
      </c>
      <c r="O24" s="47">
        <f t="shared" si="2"/>
        <v>7.3839662447257384</v>
      </c>
      <c r="P24" s="9"/>
    </row>
    <row r="25" spans="1:119" ht="15.75">
      <c r="A25" s="28" t="s">
        <v>36</v>
      </c>
      <c r="B25" s="29"/>
      <c r="C25" s="30"/>
      <c r="D25" s="31">
        <f t="shared" ref="D25:M25" si="10">SUM(D26:D26)</f>
        <v>18191</v>
      </c>
      <c r="E25" s="31">
        <f t="shared" si="10"/>
        <v>0</v>
      </c>
      <c r="F25" s="31">
        <f t="shared" si="10"/>
        <v>0</v>
      </c>
      <c r="G25" s="31">
        <f t="shared" si="10"/>
        <v>0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9"/>
        <v>18191</v>
      </c>
      <c r="O25" s="43">
        <f t="shared" si="2"/>
        <v>15.351054852320676</v>
      </c>
      <c r="P25" s="9"/>
    </row>
    <row r="26" spans="1:119">
      <c r="A26" s="12"/>
      <c r="B26" s="44">
        <v>572</v>
      </c>
      <c r="C26" s="20" t="s">
        <v>64</v>
      </c>
      <c r="D26" s="46">
        <v>18191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18191</v>
      </c>
      <c r="O26" s="47">
        <f t="shared" si="2"/>
        <v>15.351054852320676</v>
      </c>
      <c r="P26" s="9"/>
    </row>
    <row r="27" spans="1:119" ht="15.75">
      <c r="A27" s="28" t="s">
        <v>65</v>
      </c>
      <c r="B27" s="29"/>
      <c r="C27" s="30"/>
      <c r="D27" s="31">
        <f t="shared" ref="D27:M27" si="11">SUM(D28:D29)</f>
        <v>829084</v>
      </c>
      <c r="E27" s="31">
        <f t="shared" si="11"/>
        <v>0</v>
      </c>
      <c r="F27" s="31">
        <f t="shared" si="11"/>
        <v>0</v>
      </c>
      <c r="G27" s="31">
        <f t="shared" si="11"/>
        <v>0</v>
      </c>
      <c r="H27" s="31">
        <f t="shared" si="11"/>
        <v>0</v>
      </c>
      <c r="I27" s="31">
        <f t="shared" si="11"/>
        <v>58718</v>
      </c>
      <c r="J27" s="31">
        <f t="shared" si="11"/>
        <v>0</v>
      </c>
      <c r="K27" s="31">
        <f t="shared" si="11"/>
        <v>0</v>
      </c>
      <c r="L27" s="31">
        <f t="shared" si="11"/>
        <v>0</v>
      </c>
      <c r="M27" s="31">
        <f t="shared" si="11"/>
        <v>0</v>
      </c>
      <c r="N27" s="31">
        <f t="shared" si="9"/>
        <v>887802</v>
      </c>
      <c r="O27" s="43">
        <f t="shared" si="2"/>
        <v>749.2</v>
      </c>
      <c r="P27" s="9"/>
    </row>
    <row r="28" spans="1:119">
      <c r="A28" s="12"/>
      <c r="B28" s="44">
        <v>581</v>
      </c>
      <c r="C28" s="20" t="s">
        <v>66</v>
      </c>
      <c r="D28" s="46">
        <v>829084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829084</v>
      </c>
      <c r="O28" s="47">
        <f t="shared" si="2"/>
        <v>699.64894514767934</v>
      </c>
      <c r="P28" s="9"/>
    </row>
    <row r="29" spans="1:119" ht="15.75" thickBot="1">
      <c r="A29" s="12"/>
      <c r="B29" s="44">
        <v>591</v>
      </c>
      <c r="C29" s="20" t="s">
        <v>67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58718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58718</v>
      </c>
      <c r="O29" s="47">
        <f t="shared" si="2"/>
        <v>49.551054852320675</v>
      </c>
      <c r="P29" s="9"/>
    </row>
    <row r="30" spans="1:119" ht="16.5" thickBot="1">
      <c r="A30" s="14" t="s">
        <v>10</v>
      </c>
      <c r="B30" s="23"/>
      <c r="C30" s="22"/>
      <c r="D30" s="15">
        <f t="shared" ref="D30:M30" si="12">SUM(D5,D11,D15,D17,D21,D23,D25,D27)</f>
        <v>1609255</v>
      </c>
      <c r="E30" s="15">
        <f t="shared" si="12"/>
        <v>0</v>
      </c>
      <c r="F30" s="15">
        <f t="shared" si="12"/>
        <v>0</v>
      </c>
      <c r="G30" s="15">
        <f t="shared" si="12"/>
        <v>0</v>
      </c>
      <c r="H30" s="15">
        <f t="shared" si="12"/>
        <v>0</v>
      </c>
      <c r="I30" s="15">
        <f t="shared" si="12"/>
        <v>1074800</v>
      </c>
      <c r="J30" s="15">
        <f t="shared" si="12"/>
        <v>0</v>
      </c>
      <c r="K30" s="15">
        <f t="shared" si="12"/>
        <v>0</v>
      </c>
      <c r="L30" s="15">
        <f t="shared" si="12"/>
        <v>0</v>
      </c>
      <c r="M30" s="15">
        <f t="shared" si="12"/>
        <v>0</v>
      </c>
      <c r="N30" s="15">
        <f t="shared" si="9"/>
        <v>2684055</v>
      </c>
      <c r="O30" s="37">
        <f t="shared" si="2"/>
        <v>2265.0253164556962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71</v>
      </c>
      <c r="M32" s="160"/>
      <c r="N32" s="160"/>
      <c r="O32" s="41">
        <v>1185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45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2024-11-13T03:03:15Z</cp:lastPrinted>
  <dcterms:created xsi:type="dcterms:W3CDTF">2000-08-31T21:26:31Z</dcterms:created>
  <dcterms:modified xsi:type="dcterms:W3CDTF">2024-11-14T18:14:11Z</dcterms:modified>
</cp:coreProperties>
</file>