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'2007'!$A$1:$O$36</definedName>
    <definedName name="_xlnm.Print_Area" localSheetId="15">'2008'!$A$1:$O$36</definedName>
    <definedName name="_xlnm.Print_Area" localSheetId="14">'2009'!$A$1:$O$33</definedName>
    <definedName name="_xlnm.Print_Area" localSheetId="13">'2010'!$A$1:$O$33</definedName>
    <definedName name="_xlnm.Print_Area" localSheetId="12">'2011'!$A$1:$O$34</definedName>
    <definedName name="_xlnm.Print_Area" localSheetId="11">'2012'!$A$1:$O$33</definedName>
    <definedName name="_xlnm.Print_Area" localSheetId="10">'2013'!$A$1:$O$33</definedName>
    <definedName name="_xlnm.Print_Area" localSheetId="9">'2014'!$A$1:$O$33</definedName>
    <definedName name="_xlnm.Print_Area" localSheetId="8">'2015'!$A$1:$O$33</definedName>
    <definedName name="_xlnm.Print_Area" localSheetId="7">'2016'!$A$1:$O$33</definedName>
    <definedName name="_xlnm.Print_Area" localSheetId="6">'2017'!$A$1:$O$33</definedName>
    <definedName name="_xlnm.Print_Area" localSheetId="5">'2018'!$A$1:$O$33</definedName>
    <definedName name="_xlnm.Print_Area" localSheetId="4">'2019'!$A$1:$O$33</definedName>
    <definedName name="_xlnm.Print_Area" localSheetId="3">'2020'!$A$1:$O$32</definedName>
    <definedName name="_xlnm.Print_Area" localSheetId="2">'2021'!$A$1:$P$30</definedName>
    <definedName name="_xlnm.Print_Area" localSheetId="1">'2022'!$A$1:$P$30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 l="1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22" i="49"/>
  <c r="P22" i="49" s="1"/>
  <c r="O20" i="49"/>
  <c r="P20" i="49" s="1"/>
  <c r="O14" i="49"/>
  <c r="P14" i="49" s="1"/>
  <c r="O11" i="49"/>
  <c r="P11" i="49" s="1"/>
  <c r="O5" i="49"/>
  <c r="P5" i="49" s="1"/>
  <c r="E26" i="48"/>
  <c r="F26" i="48"/>
  <c r="G26" i="48"/>
  <c r="H26" i="48"/>
  <c r="I26" i="48"/>
  <c r="J26" i="48"/>
  <c r="K26" i="48"/>
  <c r="L26" i="48"/>
  <c r="M26" i="48"/>
  <c r="N26" i="48"/>
  <c r="D26" i="48"/>
  <c r="O28" i="49" l="1"/>
  <c r="P28" i="49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20" i="48"/>
  <c r="P20" i="48" s="1"/>
  <c r="O14" i="48"/>
  <c r="P14" i="48" s="1"/>
  <c r="O11" i="48"/>
  <c r="P11" i="48" s="1"/>
  <c r="O5" i="48"/>
  <c r="P5" i="48" s="1"/>
  <c r="H26" i="47"/>
  <c r="M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F26" i="47" s="1"/>
  <c r="E22" i="47"/>
  <c r="D22" i="47"/>
  <c r="O21" i="47"/>
  <c r="P21" i="47"/>
  <c r="N20" i="47"/>
  <c r="M20" i="47"/>
  <c r="L20" i="47"/>
  <c r="K20" i="47"/>
  <c r="J20" i="47"/>
  <c r="I20" i="47"/>
  <c r="H20" i="47"/>
  <c r="G20" i="47"/>
  <c r="O20" i="47" s="1"/>
  <c r="P20" i="47" s="1"/>
  <c r="F20" i="47"/>
  <c r="E20" i="47"/>
  <c r="D20" i="47"/>
  <c r="O19" i="47"/>
  <c r="P19" i="47" s="1"/>
  <c r="O18" i="47"/>
  <c r="P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/>
  <c r="O12" i="47"/>
  <c r="P12" i="47" s="1"/>
  <c r="N11" i="47"/>
  <c r="M11" i="47"/>
  <c r="L11" i="47"/>
  <c r="L26" i="47" s="1"/>
  <c r="K11" i="47"/>
  <c r="J11" i="47"/>
  <c r="I11" i="47"/>
  <c r="H11" i="47"/>
  <c r="G11" i="47"/>
  <c r="O11" i="47" s="1"/>
  <c r="P11" i="47" s="1"/>
  <c r="F11" i="47"/>
  <c r="E11" i="47"/>
  <c r="D11" i="47"/>
  <c r="O10" i="47"/>
  <c r="P10" i="47" s="1"/>
  <c r="O9" i="47"/>
  <c r="P9" i="47"/>
  <c r="O8" i="47"/>
  <c r="P8" i="47" s="1"/>
  <c r="O7" i="47"/>
  <c r="P7" i="47" s="1"/>
  <c r="O6" i="47"/>
  <c r="P6" i="47" s="1"/>
  <c r="N5" i="47"/>
  <c r="N26" i="47" s="1"/>
  <c r="M5" i="47"/>
  <c r="L5" i="47"/>
  <c r="K5" i="47"/>
  <c r="K26" i="47" s="1"/>
  <c r="J5" i="47"/>
  <c r="J26" i="47" s="1"/>
  <c r="I5" i="47"/>
  <c r="I26" i="47" s="1"/>
  <c r="H5" i="47"/>
  <c r="G5" i="47"/>
  <c r="G26" i="47" s="1"/>
  <c r="F5" i="47"/>
  <c r="E5" i="47"/>
  <c r="E26" i="47" s="1"/>
  <c r="D5" i="47"/>
  <c r="O5" i="47" s="1"/>
  <c r="P5" i="47" s="1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/>
  <c r="N23" i="46"/>
  <c r="O23" i="46" s="1"/>
  <c r="M22" i="46"/>
  <c r="L22" i="46"/>
  <c r="K22" i="46"/>
  <c r="J22" i="46"/>
  <c r="I22" i="46"/>
  <c r="H22" i="46"/>
  <c r="G22" i="46"/>
  <c r="F22" i="46"/>
  <c r="N22" i="46" s="1"/>
  <c r="O22" i="46" s="1"/>
  <c r="E22" i="46"/>
  <c r="D22" i="46"/>
  <c r="N21" i="46"/>
  <c r="O21" i="46" s="1"/>
  <c r="M20" i="46"/>
  <c r="L20" i="46"/>
  <c r="K20" i="46"/>
  <c r="K28" i="46" s="1"/>
  <c r="J20" i="46"/>
  <c r="I20" i="46"/>
  <c r="H20" i="46"/>
  <c r="G20" i="46"/>
  <c r="F20" i="46"/>
  <c r="F28" i="46" s="1"/>
  <c r="E20" i="46"/>
  <c r="D20" i="46"/>
  <c r="N19" i="46"/>
  <c r="O19" i="46" s="1"/>
  <c r="N18" i="46"/>
  <c r="O18" i="46"/>
  <c r="N17" i="46"/>
  <c r="O17" i="46" s="1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N11" i="46" s="1"/>
  <c r="O11" i="46" s="1"/>
  <c r="N10" i="46"/>
  <c r="O10" i="46"/>
  <c r="N9" i="46"/>
  <c r="O9" i="46" s="1"/>
  <c r="N8" i="46"/>
  <c r="O8" i="46"/>
  <c r="N7" i="46"/>
  <c r="O7" i="46" s="1"/>
  <c r="N6" i="46"/>
  <c r="O6" i="46"/>
  <c r="M5" i="46"/>
  <c r="M28" i="46" s="1"/>
  <c r="L5" i="46"/>
  <c r="N5" i="46" s="1"/>
  <c r="O5" i="46" s="1"/>
  <c r="K5" i="46"/>
  <c r="J5" i="46"/>
  <c r="J28" i="46" s="1"/>
  <c r="I5" i="46"/>
  <c r="I28" i="46" s="1"/>
  <c r="H5" i="46"/>
  <c r="H28" i="46" s="1"/>
  <c r="G5" i="46"/>
  <c r="G28" i="46" s="1"/>
  <c r="F5" i="46"/>
  <c r="E5" i="46"/>
  <c r="E28" i="46" s="1"/>
  <c r="D5" i="46"/>
  <c r="H29" i="45"/>
  <c r="N28" i="45"/>
  <c r="O28" i="45" s="1"/>
  <c r="M27" i="45"/>
  <c r="L27" i="45"/>
  <c r="K27" i="45"/>
  <c r="J27" i="45"/>
  <c r="N27" i="45" s="1"/>
  <c r="O27" i="45" s="1"/>
  <c r="I27" i="45"/>
  <c r="H27" i="45"/>
  <c r="G27" i="45"/>
  <c r="F27" i="45"/>
  <c r="E27" i="45"/>
  <c r="D27" i="45"/>
  <c r="N26" i="45"/>
  <c r="O26" i="45" s="1"/>
  <c r="N25" i="45"/>
  <c r="O25" i="45"/>
  <c r="N24" i="45"/>
  <c r="O24" i="45"/>
  <c r="N23" i="45"/>
  <c r="O23" i="45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/>
  <c r="M20" i="45"/>
  <c r="L20" i="45"/>
  <c r="K20" i="45"/>
  <c r="J20" i="45"/>
  <c r="I20" i="45"/>
  <c r="H20" i="45"/>
  <c r="G20" i="45"/>
  <c r="F20" i="45"/>
  <c r="F29" i="45" s="1"/>
  <c r="E20" i="45"/>
  <c r="D20" i="45"/>
  <c r="N20" i="45" s="1"/>
  <c r="O20" i="45" s="1"/>
  <c r="N19" i="45"/>
  <c r="O19" i="45"/>
  <c r="N18" i="45"/>
  <c r="O18" i="45" s="1"/>
  <c r="N17" i="45"/>
  <c r="O17" i="45"/>
  <c r="N16" i="45"/>
  <c r="O16" i="45" s="1"/>
  <c r="N15" i="45"/>
  <c r="O15" i="45"/>
  <c r="M14" i="45"/>
  <c r="L14" i="45"/>
  <c r="N14" i="45" s="1"/>
  <c r="O14" i="45" s="1"/>
  <c r="K14" i="45"/>
  <c r="J14" i="45"/>
  <c r="I14" i="45"/>
  <c r="H14" i="45"/>
  <c r="G14" i="45"/>
  <c r="F14" i="45"/>
  <c r="E14" i="45"/>
  <c r="D14" i="45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/>
  <c r="N8" i="45"/>
  <c r="O8" i="45" s="1"/>
  <c r="N7" i="45"/>
  <c r="O7" i="45"/>
  <c r="N6" i="45"/>
  <c r="O6" i="45" s="1"/>
  <c r="M5" i="45"/>
  <c r="M29" i="45" s="1"/>
  <c r="L5" i="45"/>
  <c r="L29" i="45" s="1"/>
  <c r="K5" i="45"/>
  <c r="K29" i="45" s="1"/>
  <c r="J5" i="45"/>
  <c r="N5" i="45" s="1"/>
  <c r="O5" i="45" s="1"/>
  <c r="I5" i="45"/>
  <c r="I29" i="45" s="1"/>
  <c r="H5" i="45"/>
  <c r="G5" i="45"/>
  <c r="G29" i="45" s="1"/>
  <c r="F5" i="45"/>
  <c r="E5" i="45"/>
  <c r="E29" i="45" s="1"/>
  <c r="D5" i="45"/>
  <c r="D29" i="45" s="1"/>
  <c r="N28" i="44"/>
  <c r="O28" i="44" s="1"/>
  <c r="M27" i="44"/>
  <c r="L27" i="44"/>
  <c r="K27" i="44"/>
  <c r="J27" i="44"/>
  <c r="I27" i="44"/>
  <c r="H27" i="44"/>
  <c r="N27" i="44" s="1"/>
  <c r="O27" i="44" s="1"/>
  <c r="G27" i="44"/>
  <c r="F27" i="44"/>
  <c r="E27" i="44"/>
  <c r="D27" i="44"/>
  <c r="N26" i="44"/>
  <c r="O26" i="44" s="1"/>
  <c r="N25" i="44"/>
  <c r="O25" i="44" s="1"/>
  <c r="N24" i="44"/>
  <c r="O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J29" i="44" s="1"/>
  <c r="I14" i="44"/>
  <c r="H14" i="44"/>
  <c r="G14" i="44"/>
  <c r="F14" i="44"/>
  <c r="E14" i="44"/>
  <c r="D14" i="44"/>
  <c r="N13" i="44"/>
  <c r="O13" i="44" s="1"/>
  <c r="N12" i="44"/>
  <c r="O12" i="44"/>
  <c r="M11" i="44"/>
  <c r="L11" i="44"/>
  <c r="L29" i="44" s="1"/>
  <c r="K11" i="44"/>
  <c r="J11" i="44"/>
  <c r="I11" i="44"/>
  <c r="H11" i="44"/>
  <c r="G11" i="44"/>
  <c r="F11" i="44"/>
  <c r="E11" i="44"/>
  <c r="E29" i="44" s="1"/>
  <c r="D11" i="44"/>
  <c r="N10" i="44"/>
  <c r="O10" i="44"/>
  <c r="N9" i="44"/>
  <c r="O9" i="44"/>
  <c r="N8" i="44"/>
  <c r="O8" i="44"/>
  <c r="N7" i="44"/>
  <c r="O7" i="44" s="1"/>
  <c r="N6" i="44"/>
  <c r="O6" i="44" s="1"/>
  <c r="M5" i="44"/>
  <c r="M29" i="44" s="1"/>
  <c r="L5" i="44"/>
  <c r="K5" i="44"/>
  <c r="K29" i="44" s="1"/>
  <c r="J5" i="44"/>
  <c r="I5" i="44"/>
  <c r="I29" i="44" s="1"/>
  <c r="H5" i="44"/>
  <c r="N5" i="44" s="1"/>
  <c r="O5" i="44" s="1"/>
  <c r="G5" i="44"/>
  <c r="G29" i="44" s="1"/>
  <c r="F5" i="44"/>
  <c r="F29" i="44" s="1"/>
  <c r="E5" i="44"/>
  <c r="D5" i="44"/>
  <c r="D29" i="44" s="1"/>
  <c r="G29" i="43"/>
  <c r="L29" i="43"/>
  <c r="N28" i="43"/>
  <c r="O28" i="43" s="1"/>
  <c r="M27" i="43"/>
  <c r="L27" i="43"/>
  <c r="K27" i="43"/>
  <c r="J27" i="43"/>
  <c r="I27" i="43"/>
  <c r="H27" i="43"/>
  <c r="G27" i="43"/>
  <c r="F27" i="43"/>
  <c r="N27" i="43" s="1"/>
  <c r="O27" i="43" s="1"/>
  <c r="E27" i="43"/>
  <c r="D27" i="43"/>
  <c r="N26" i="43"/>
  <c r="O26" i="43" s="1"/>
  <c r="N25" i="43"/>
  <c r="O25" i="43" s="1"/>
  <c r="N24" i="43"/>
  <c r="O24" i="43" s="1"/>
  <c r="N23" i="43"/>
  <c r="O23" i="43"/>
  <c r="M22" i="43"/>
  <c r="L22" i="43"/>
  <c r="N22" i="43" s="1"/>
  <c r="O22" i="43" s="1"/>
  <c r="K22" i="43"/>
  <c r="J22" i="43"/>
  <c r="I22" i="43"/>
  <c r="H22" i="43"/>
  <c r="G22" i="43"/>
  <c r="F22" i="43"/>
  <c r="E22" i="43"/>
  <c r="D22" i="43"/>
  <c r="N21" i="43"/>
  <c r="O21" i="43"/>
  <c r="M20" i="43"/>
  <c r="L20" i="43"/>
  <c r="N20" i="43" s="1"/>
  <c r="O20" i="43" s="1"/>
  <c r="K20" i="43"/>
  <c r="J20" i="43"/>
  <c r="I20" i="43"/>
  <c r="H20" i="43"/>
  <c r="G20" i="43"/>
  <c r="F20" i="43"/>
  <c r="E20" i="43"/>
  <c r="D20" i="43"/>
  <c r="N19" i="43"/>
  <c r="O19" i="43"/>
  <c r="N18" i="43"/>
  <c r="O18" i="43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N14" i="43" s="1"/>
  <c r="O14" i="43" s="1"/>
  <c r="G14" i="43"/>
  <c r="F14" i="43"/>
  <c r="E14" i="43"/>
  <c r="D14" i="43"/>
  <c r="N13" i="43"/>
  <c r="O13" i="43" s="1"/>
  <c r="N12" i="43"/>
  <c r="O12" i="43" s="1"/>
  <c r="M11" i="43"/>
  <c r="L11" i="43"/>
  <c r="K11" i="43"/>
  <c r="J11" i="43"/>
  <c r="N11" i="43" s="1"/>
  <c r="O11" i="43" s="1"/>
  <c r="I11" i="43"/>
  <c r="H11" i="43"/>
  <c r="G11" i="43"/>
  <c r="F11" i="43"/>
  <c r="E11" i="43"/>
  <c r="D11" i="43"/>
  <c r="N10" i="43"/>
  <c r="O10" i="43" s="1"/>
  <c r="N9" i="43"/>
  <c r="O9" i="43"/>
  <c r="N8" i="43"/>
  <c r="O8" i="43"/>
  <c r="N7" i="43"/>
  <c r="O7" i="43"/>
  <c r="N6" i="43"/>
  <c r="O6" i="43" s="1"/>
  <c r="M5" i="43"/>
  <c r="M29" i="43" s="1"/>
  <c r="L5" i="43"/>
  <c r="K5" i="43"/>
  <c r="K29" i="43" s="1"/>
  <c r="J5" i="43"/>
  <c r="I5" i="43"/>
  <c r="I29" i="43" s="1"/>
  <c r="H5" i="43"/>
  <c r="H29" i="43" s="1"/>
  <c r="G5" i="43"/>
  <c r="F5" i="43"/>
  <c r="F29" i="43" s="1"/>
  <c r="E5" i="43"/>
  <c r="E29" i="43" s="1"/>
  <c r="D5" i="43"/>
  <c r="D29" i="43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/>
  <c r="N25" i="42"/>
  <c r="O25" i="42" s="1"/>
  <c r="N24" i="42"/>
  <c r="O24" i="42" s="1"/>
  <c r="N23" i="42"/>
  <c r="O23" i="42" s="1"/>
  <c r="M22" i="42"/>
  <c r="L22" i="42"/>
  <c r="K22" i="42"/>
  <c r="J22" i="42"/>
  <c r="N22" i="42" s="1"/>
  <c r="O22" i="42" s="1"/>
  <c r="I22" i="42"/>
  <c r="H22" i="42"/>
  <c r="G22" i="42"/>
  <c r="F22" i="42"/>
  <c r="E22" i="42"/>
  <c r="D22" i="42"/>
  <c r="N21" i="42"/>
  <c r="O21" i="42" s="1"/>
  <c r="M20" i="42"/>
  <c r="L20" i="42"/>
  <c r="L29" i="42" s="1"/>
  <c r="K20" i="42"/>
  <c r="J20" i="42"/>
  <c r="N20" i="42" s="1"/>
  <c r="O20" i="42" s="1"/>
  <c r="I20" i="42"/>
  <c r="H20" i="42"/>
  <c r="G20" i="42"/>
  <c r="F20" i="42"/>
  <c r="E20" i="42"/>
  <c r="D20" i="42"/>
  <c r="N19" i="42"/>
  <c r="O19" i="42" s="1"/>
  <c r="N18" i="42"/>
  <c r="O18" i="42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N14" i="42" s="1"/>
  <c r="O14" i="42" s="1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N11" i="42" s="1"/>
  <c r="O11" i="42" s="1"/>
  <c r="G11" i="42"/>
  <c r="F11" i="42"/>
  <c r="E11" i="42"/>
  <c r="D11" i="42"/>
  <c r="N10" i="42"/>
  <c r="O10" i="42" s="1"/>
  <c r="N9" i="42"/>
  <c r="O9" i="42" s="1"/>
  <c r="N8" i="42"/>
  <c r="O8" i="42"/>
  <c r="N7" i="42"/>
  <c r="O7" i="42"/>
  <c r="N6" i="42"/>
  <c r="O6" i="42"/>
  <c r="M5" i="42"/>
  <c r="M29" i="42" s="1"/>
  <c r="L5" i="42"/>
  <c r="K5" i="42"/>
  <c r="K29" i="42" s="1"/>
  <c r="J5" i="42"/>
  <c r="J29" i="42" s="1"/>
  <c r="I5" i="42"/>
  <c r="I29" i="42" s="1"/>
  <c r="H5" i="42"/>
  <c r="H29" i="42" s="1"/>
  <c r="G5" i="42"/>
  <c r="G29" i="42" s="1"/>
  <c r="F5" i="42"/>
  <c r="F29" i="42" s="1"/>
  <c r="E5" i="42"/>
  <c r="E29" i="42" s="1"/>
  <c r="D5" i="42"/>
  <c r="D29" i="42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/>
  <c r="N28" i="41"/>
  <c r="O28" i="41" s="1"/>
  <c r="N27" i="41"/>
  <c r="O27" i="41" s="1"/>
  <c r="N26" i="41"/>
  <c r="O26" i="41" s="1"/>
  <c r="M25" i="41"/>
  <c r="L25" i="41"/>
  <c r="K25" i="41"/>
  <c r="J25" i="41"/>
  <c r="N25" i="41" s="1"/>
  <c r="O25" i="41" s="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N23" i="41" s="1"/>
  <c r="O23" i="41" s="1"/>
  <c r="I23" i="41"/>
  <c r="H23" i="41"/>
  <c r="G23" i="41"/>
  <c r="F23" i="41"/>
  <c r="E23" i="41"/>
  <c r="D23" i="41"/>
  <c r="N22" i="41"/>
  <c r="O22" i="41" s="1"/>
  <c r="M21" i="41"/>
  <c r="L21" i="41"/>
  <c r="K21" i="41"/>
  <c r="J21" i="41"/>
  <c r="N21" i="41" s="1"/>
  <c r="O21" i="41" s="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J32" i="41" s="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F32" i="41" s="1"/>
  <c r="E13" i="41"/>
  <c r="D13" i="41"/>
  <c r="N12" i="41"/>
  <c r="O12" i="41" s="1"/>
  <c r="N11" i="41"/>
  <c r="O11" i="41" s="1"/>
  <c r="M10" i="41"/>
  <c r="L10" i="41"/>
  <c r="K10" i="41"/>
  <c r="J10" i="41"/>
  <c r="I10" i="41"/>
  <c r="H10" i="41"/>
  <c r="N10" i="41" s="1"/>
  <c r="O10" i="41" s="1"/>
  <c r="G10" i="41"/>
  <c r="F10" i="41"/>
  <c r="E10" i="41"/>
  <c r="D10" i="4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H29" i="40"/>
  <c r="M29" i="40"/>
  <c r="N28" i="40"/>
  <c r="O28" i="40"/>
  <c r="M27" i="40"/>
  <c r="L27" i="40"/>
  <c r="N27" i="40" s="1"/>
  <c r="O27" i="40" s="1"/>
  <c r="K27" i="40"/>
  <c r="J27" i="40"/>
  <c r="I27" i="40"/>
  <c r="H27" i="40"/>
  <c r="G27" i="40"/>
  <c r="F27" i="40"/>
  <c r="E27" i="40"/>
  <c r="D27" i="40"/>
  <c r="N26" i="40"/>
  <c r="O26" i="40"/>
  <c r="N25" i="40"/>
  <c r="O25" i="40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N22" i="40" s="1"/>
  <c r="O22" i="40" s="1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F29" i="40" s="1"/>
  <c r="E20" i="40"/>
  <c r="D20" i="40"/>
  <c r="N19" i="40"/>
  <c r="O19" i="40" s="1"/>
  <c r="N18" i="40"/>
  <c r="O18" i="40" s="1"/>
  <c r="N17" i="40"/>
  <c r="O17" i="40" s="1"/>
  <c r="N16" i="40"/>
  <c r="O16" i="40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N11" i="40" s="1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N5" i="40" s="1"/>
  <c r="O5" i="40" s="1"/>
  <c r="K5" i="40"/>
  <c r="K29" i="40" s="1"/>
  <c r="J5" i="40"/>
  <c r="J29" i="40" s="1"/>
  <c r="I5" i="40"/>
  <c r="I29" i="40" s="1"/>
  <c r="H5" i="40"/>
  <c r="G5" i="40"/>
  <c r="G29" i="40" s="1"/>
  <c r="F5" i="40"/>
  <c r="E5" i="40"/>
  <c r="E29" i="40" s="1"/>
  <c r="D5" i="40"/>
  <c r="D29" i="40" s="1"/>
  <c r="N28" i="39"/>
  <c r="O28" i="39"/>
  <c r="M27" i="39"/>
  <c r="L27" i="39"/>
  <c r="K27" i="39"/>
  <c r="J27" i="39"/>
  <c r="J29" i="39" s="1"/>
  <c r="I27" i="39"/>
  <c r="H27" i="39"/>
  <c r="G27" i="39"/>
  <c r="F27" i="39"/>
  <c r="E27" i="39"/>
  <c r="D27" i="39"/>
  <c r="N27" i="39" s="1"/>
  <c r="O27" i="39" s="1"/>
  <c r="N26" i="39"/>
  <c r="O26" i="39"/>
  <c r="N25" i="39"/>
  <c r="O25" i="39"/>
  <c r="N24" i="39"/>
  <c r="O24" i="39" s="1"/>
  <c r="N23" i="39"/>
  <c r="O23" i="39" s="1"/>
  <c r="M22" i="39"/>
  <c r="L22" i="39"/>
  <c r="K22" i="39"/>
  <c r="J22" i="39"/>
  <c r="I22" i="39"/>
  <c r="H22" i="39"/>
  <c r="N22" i="39" s="1"/>
  <c r="O22" i="39" s="1"/>
  <c r="G22" i="39"/>
  <c r="F22" i="39"/>
  <c r="E22" i="39"/>
  <c r="D22" i="39"/>
  <c r="N21" i="39"/>
  <c r="O21" i="39" s="1"/>
  <c r="M20" i="39"/>
  <c r="L20" i="39"/>
  <c r="K20" i="39"/>
  <c r="J20" i="39"/>
  <c r="I20" i="39"/>
  <c r="H20" i="39"/>
  <c r="N20" i="39" s="1"/>
  <c r="O20" i="39" s="1"/>
  <c r="G20" i="39"/>
  <c r="F20" i="39"/>
  <c r="E20" i="39"/>
  <c r="D20" i="39"/>
  <c r="N19" i="39"/>
  <c r="O19" i="39" s="1"/>
  <c r="N18" i="39"/>
  <c r="O18" i="39" s="1"/>
  <c r="N17" i="39"/>
  <c r="O17" i="39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/>
  <c r="N12" i="39"/>
  <c r="O12" i="39" s="1"/>
  <c r="M11" i="39"/>
  <c r="L11" i="39"/>
  <c r="K11" i="39"/>
  <c r="J11" i="39"/>
  <c r="I11" i="39"/>
  <c r="H11" i="39"/>
  <c r="G11" i="39"/>
  <c r="F11" i="39"/>
  <c r="N11" i="39" s="1"/>
  <c r="O11" i="39" s="1"/>
  <c r="E11" i="39"/>
  <c r="D11" i="39"/>
  <c r="N10" i="39"/>
  <c r="O10" i="39" s="1"/>
  <c r="N9" i="39"/>
  <c r="O9" i="39" s="1"/>
  <c r="N8" i="39"/>
  <c r="O8" i="39"/>
  <c r="N7" i="39"/>
  <c r="O7" i="39"/>
  <c r="N6" i="39"/>
  <c r="O6" i="39"/>
  <c r="M5" i="39"/>
  <c r="M29" i="39" s="1"/>
  <c r="L5" i="39"/>
  <c r="L29" i="39" s="1"/>
  <c r="K5" i="39"/>
  <c r="K29" i="39" s="1"/>
  <c r="J5" i="39"/>
  <c r="I5" i="39"/>
  <c r="I29" i="39"/>
  <c r="H5" i="39"/>
  <c r="G5" i="39"/>
  <c r="G29" i="39" s="1"/>
  <c r="F5" i="39"/>
  <c r="F29" i="39" s="1"/>
  <c r="E5" i="39"/>
  <c r="D5" i="39"/>
  <c r="D29" i="39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 s="1"/>
  <c r="N27" i="38"/>
  <c r="O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N24" i="38" s="1"/>
  <c r="O24" i="38" s="1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N20" i="38" s="1"/>
  <c r="O20" i="38" s="1"/>
  <c r="D20" i="38"/>
  <c r="N19" i="38"/>
  <c r="O19" i="38" s="1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 s="1"/>
  <c r="M12" i="38"/>
  <c r="L12" i="38"/>
  <c r="K12" i="38"/>
  <c r="J12" i="38"/>
  <c r="I12" i="38"/>
  <c r="H12" i="38"/>
  <c r="G12" i="38"/>
  <c r="G32" i="38" s="1"/>
  <c r="F12" i="38"/>
  <c r="E12" i="38"/>
  <c r="E32" i="38" s="1"/>
  <c r="D12" i="38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32" i="38" s="1"/>
  <c r="L5" i="38"/>
  <c r="L32" i="38"/>
  <c r="K5" i="38"/>
  <c r="K32" i="38" s="1"/>
  <c r="J5" i="38"/>
  <c r="J32" i="38" s="1"/>
  <c r="I5" i="38"/>
  <c r="I32" i="38" s="1"/>
  <c r="H5" i="38"/>
  <c r="H32" i="38" s="1"/>
  <c r="G5" i="38"/>
  <c r="F5" i="38"/>
  <c r="E5" i="38"/>
  <c r="D5" i="38"/>
  <c r="N5" i="38" s="1"/>
  <c r="O5" i="38" s="1"/>
  <c r="N28" i="37"/>
  <c r="O28" i="37" s="1"/>
  <c r="M27" i="37"/>
  <c r="L27" i="37"/>
  <c r="K27" i="37"/>
  <c r="J27" i="37"/>
  <c r="I27" i="37"/>
  <c r="H27" i="37"/>
  <c r="G27" i="37"/>
  <c r="F27" i="37"/>
  <c r="N27" i="37" s="1"/>
  <c r="O27" i="37" s="1"/>
  <c r="E27" i="37"/>
  <c r="D27" i="37"/>
  <c r="N26" i="37"/>
  <c r="O26" i="37" s="1"/>
  <c r="N25" i="37"/>
  <c r="O25" i="37" s="1"/>
  <c r="N24" i="37"/>
  <c r="O24" i="37" s="1"/>
  <c r="N23" i="37"/>
  <c r="O23" i="37"/>
  <c r="M22" i="37"/>
  <c r="L22" i="37"/>
  <c r="K22" i="37"/>
  <c r="J22" i="37"/>
  <c r="J29" i="37"/>
  <c r="I22" i="37"/>
  <c r="H22" i="37"/>
  <c r="G22" i="37"/>
  <c r="F22" i="37"/>
  <c r="E22" i="37"/>
  <c r="D22" i="37"/>
  <c r="N22" i="37" s="1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29" i="37" s="1"/>
  <c r="L5" i="37"/>
  <c r="L29" i="37" s="1"/>
  <c r="K5" i="37"/>
  <c r="K29" i="37" s="1"/>
  <c r="J5" i="37"/>
  <c r="I5" i="37"/>
  <c r="I29" i="37" s="1"/>
  <c r="H5" i="37"/>
  <c r="H29" i="37" s="1"/>
  <c r="G5" i="37"/>
  <c r="G29" i="37" s="1"/>
  <c r="F5" i="37"/>
  <c r="F29" i="37" s="1"/>
  <c r="E5" i="37"/>
  <c r="E29" i="37" s="1"/>
  <c r="D5" i="37"/>
  <c r="D29" i="37" s="1"/>
  <c r="N29" i="37" s="1"/>
  <c r="O29" i="37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29" i="36" s="1"/>
  <c r="F14" i="36"/>
  <c r="E14" i="36"/>
  <c r="D14" i="36"/>
  <c r="N14" i="36" s="1"/>
  <c r="O14" i="36" s="1"/>
  <c r="N13" i="36"/>
  <c r="O13" i="36"/>
  <c r="N12" i="36"/>
  <c r="O12" i="36" s="1"/>
  <c r="M11" i="36"/>
  <c r="L11" i="36"/>
  <c r="K11" i="36"/>
  <c r="K29" i="36" s="1"/>
  <c r="J11" i="36"/>
  <c r="J29" i="36"/>
  <c r="I11" i="36"/>
  <c r="H11" i="36"/>
  <c r="G11" i="36"/>
  <c r="F11" i="36"/>
  <c r="E11" i="36"/>
  <c r="E29" i="36" s="1"/>
  <c r="D11" i="36"/>
  <c r="N11" i="36" s="1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M29" i="36" s="1"/>
  <c r="L5" i="36"/>
  <c r="L29" i="36"/>
  <c r="K5" i="36"/>
  <c r="J5" i="36"/>
  <c r="I5" i="36"/>
  <c r="I29" i="36" s="1"/>
  <c r="H5" i="36"/>
  <c r="H29" i="36" s="1"/>
  <c r="G5" i="36"/>
  <c r="F5" i="36"/>
  <c r="F29" i="36" s="1"/>
  <c r="E5" i="36"/>
  <c r="D5" i="36"/>
  <c r="N5" i="36" s="1"/>
  <c r="O5" i="36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N27" i="35" s="1"/>
  <c r="O27" i="35" s="1"/>
  <c r="E27" i="35"/>
  <c r="D27" i="35"/>
  <c r="N26" i="35"/>
  <c r="O26" i="35" s="1"/>
  <c r="N25" i="35"/>
  <c r="O25" i="35" s="1"/>
  <c r="N24" i="35"/>
  <c r="O24" i="35"/>
  <c r="N23" i="35"/>
  <c r="O23" i="35"/>
  <c r="M22" i="35"/>
  <c r="L22" i="35"/>
  <c r="K22" i="35"/>
  <c r="J22" i="35"/>
  <c r="I22" i="35"/>
  <c r="H22" i="35"/>
  <c r="G22" i="35"/>
  <c r="F22" i="35"/>
  <c r="E22" i="35"/>
  <c r="N22" i="35"/>
  <c r="O22" i="35" s="1"/>
  <c r="D22" i="35"/>
  <c r="N21" i="35"/>
  <c r="O21" i="35" s="1"/>
  <c r="M20" i="35"/>
  <c r="L20" i="35"/>
  <c r="K20" i="35"/>
  <c r="J20" i="35"/>
  <c r="I20" i="35"/>
  <c r="H20" i="35"/>
  <c r="G20" i="35"/>
  <c r="F20" i="35"/>
  <c r="N20" i="35" s="1"/>
  <c r="O20" i="35" s="1"/>
  <c r="E20" i="35"/>
  <c r="D20" i="35"/>
  <c r="N19" i="35"/>
  <c r="O19" i="35" s="1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E14" i="35"/>
  <c r="N14" i="35"/>
  <c r="O14" i="35" s="1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N11" i="35" s="1"/>
  <c r="O11" i="35" s="1"/>
  <c r="D11" i="35"/>
  <c r="N10" i="35"/>
  <c r="O10" i="35" s="1"/>
  <c r="N9" i="35"/>
  <c r="O9" i="35" s="1"/>
  <c r="N8" i="35"/>
  <c r="O8" i="35"/>
  <c r="N7" i="35"/>
  <c r="O7" i="35"/>
  <c r="N6" i="35"/>
  <c r="O6" i="35" s="1"/>
  <c r="M5" i="35"/>
  <c r="M30" i="35" s="1"/>
  <c r="L5" i="35"/>
  <c r="L30" i="35" s="1"/>
  <c r="K5" i="35"/>
  <c r="K30" i="35" s="1"/>
  <c r="J5" i="35"/>
  <c r="J30" i="35"/>
  <c r="I5" i="35"/>
  <c r="I30" i="35"/>
  <c r="H5" i="35"/>
  <c r="H30" i="35" s="1"/>
  <c r="G5" i="35"/>
  <c r="G30" i="35" s="1"/>
  <c r="F5" i="35"/>
  <c r="E5" i="35"/>
  <c r="E30" i="35" s="1"/>
  <c r="D5" i="35"/>
  <c r="N28" i="34"/>
  <c r="O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/>
  <c r="M19" i="34"/>
  <c r="L19" i="34"/>
  <c r="N19" i="34" s="1"/>
  <c r="O19" i="34" s="1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J29" i="34" s="1"/>
  <c r="I14" i="34"/>
  <c r="H14" i="34"/>
  <c r="H29" i="34" s="1"/>
  <c r="G14" i="34"/>
  <c r="F14" i="34"/>
  <c r="E14" i="34"/>
  <c r="N14" i="34" s="1"/>
  <c r="O14" i="34" s="1"/>
  <c r="D14" i="34"/>
  <c r="N13" i="34"/>
  <c r="O13" i="34" s="1"/>
  <c r="N12" i="34"/>
  <c r="O12" i="34"/>
  <c r="M11" i="34"/>
  <c r="L11" i="34"/>
  <c r="K11" i="34"/>
  <c r="J11" i="34"/>
  <c r="I11" i="34"/>
  <c r="H11" i="34"/>
  <c r="G11" i="34"/>
  <c r="F11" i="34"/>
  <c r="E11" i="34"/>
  <c r="D11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M29" i="34" s="1"/>
  <c r="L5" i="34"/>
  <c r="L29" i="34" s="1"/>
  <c r="K5" i="34"/>
  <c r="K29" i="34"/>
  <c r="J5" i="34"/>
  <c r="I5" i="34"/>
  <c r="I29" i="34"/>
  <c r="H5" i="34"/>
  <c r="G5" i="34"/>
  <c r="G29" i="34" s="1"/>
  <c r="F5" i="34"/>
  <c r="F29" i="34" s="1"/>
  <c r="E5" i="34"/>
  <c r="E29" i="34" s="1"/>
  <c r="D5" i="34"/>
  <c r="E27" i="33"/>
  <c r="F27" i="33"/>
  <c r="G27" i="33"/>
  <c r="H27" i="33"/>
  <c r="I27" i="33"/>
  <c r="J27" i="33"/>
  <c r="K27" i="33"/>
  <c r="L27" i="33"/>
  <c r="M27" i="33"/>
  <c r="D27" i="33"/>
  <c r="N27" i="33" s="1"/>
  <c r="O27" i="33" s="1"/>
  <c r="E22" i="33"/>
  <c r="F22" i="33"/>
  <c r="G22" i="33"/>
  <c r="H22" i="33"/>
  <c r="I22" i="33"/>
  <c r="J22" i="33"/>
  <c r="K22" i="33"/>
  <c r="K29" i="33" s="1"/>
  <c r="L22" i="33"/>
  <c r="M22" i="33"/>
  <c r="E20" i="33"/>
  <c r="F20" i="33"/>
  <c r="G20" i="33"/>
  <c r="H20" i="33"/>
  <c r="I20" i="33"/>
  <c r="J20" i="33"/>
  <c r="K20" i="33"/>
  <c r="L20" i="33"/>
  <c r="M20" i="33"/>
  <c r="E14" i="33"/>
  <c r="F14" i="33"/>
  <c r="G14" i="33"/>
  <c r="H14" i="33"/>
  <c r="I14" i="33"/>
  <c r="J14" i="33"/>
  <c r="K14" i="33"/>
  <c r="L14" i="33"/>
  <c r="M14" i="33"/>
  <c r="E11" i="33"/>
  <c r="F11" i="33"/>
  <c r="N11" i="33" s="1"/>
  <c r="O11" i="33" s="1"/>
  <c r="G11" i="33"/>
  <c r="H11" i="33"/>
  <c r="I11" i="33"/>
  <c r="J11" i="33"/>
  <c r="K11" i="33"/>
  <c r="L11" i="33"/>
  <c r="M11" i="33"/>
  <c r="E5" i="33"/>
  <c r="E29" i="33" s="1"/>
  <c r="F5" i="33"/>
  <c r="F29" i="33" s="1"/>
  <c r="G5" i="33"/>
  <c r="G29" i="33" s="1"/>
  <c r="H5" i="33"/>
  <c r="H29" i="33"/>
  <c r="I5" i="33"/>
  <c r="I29" i="33" s="1"/>
  <c r="J5" i="33"/>
  <c r="J29" i="33"/>
  <c r="K5" i="33"/>
  <c r="L5" i="33"/>
  <c r="L29" i="33"/>
  <c r="M5" i="33"/>
  <c r="M29" i="33" s="1"/>
  <c r="D22" i="33"/>
  <c r="N22" i="33" s="1"/>
  <c r="O22" i="33" s="1"/>
  <c r="D20" i="33"/>
  <c r="N20" i="33" s="1"/>
  <c r="O20" i="33" s="1"/>
  <c r="D14" i="33"/>
  <c r="N14" i="33" s="1"/>
  <c r="O14" i="33" s="1"/>
  <c r="D11" i="33"/>
  <c r="D5" i="33"/>
  <c r="N5" i="33" s="1"/>
  <c r="O5" i="33" s="1"/>
  <c r="N28" i="33"/>
  <c r="O28" i="33" s="1"/>
  <c r="N23" i="33"/>
  <c r="O23" i="33" s="1"/>
  <c r="N24" i="33"/>
  <c r="O24" i="33" s="1"/>
  <c r="N25" i="33"/>
  <c r="O25" i="33" s="1"/>
  <c r="N26" i="33"/>
  <c r="O26" i="33" s="1"/>
  <c r="N21" i="33"/>
  <c r="O21" i="33"/>
  <c r="N13" i="33"/>
  <c r="O13" i="33" s="1"/>
  <c r="N7" i="33"/>
  <c r="O7" i="33"/>
  <c r="N8" i="33"/>
  <c r="O8" i="33"/>
  <c r="N9" i="33"/>
  <c r="O9" i="33"/>
  <c r="N10" i="33"/>
  <c r="O10" i="33"/>
  <c r="N6" i="33"/>
  <c r="O6" i="33" s="1"/>
  <c r="N16" i="33"/>
  <c r="O16" i="33" s="1"/>
  <c r="N17" i="33"/>
  <c r="O17" i="33"/>
  <c r="N18" i="33"/>
  <c r="O18" i="33"/>
  <c r="N19" i="33"/>
  <c r="O19" i="33"/>
  <c r="N15" i="33"/>
  <c r="O15" i="33"/>
  <c r="N12" i="33"/>
  <c r="O12" i="33" s="1"/>
  <c r="D30" i="35"/>
  <c r="E29" i="39"/>
  <c r="N5" i="37"/>
  <c r="O5" i="37" s="1"/>
  <c r="D29" i="34"/>
  <c r="N5" i="35"/>
  <c r="O5" i="35" s="1"/>
  <c r="D32" i="38"/>
  <c r="N14" i="40"/>
  <c r="O14" i="40"/>
  <c r="G32" i="41"/>
  <c r="K32" i="41"/>
  <c r="E32" i="41"/>
  <c r="L32" i="41"/>
  <c r="I32" i="41"/>
  <c r="M32" i="41"/>
  <c r="N5" i="41"/>
  <c r="O5" i="41" s="1"/>
  <c r="N20" i="44"/>
  <c r="O20" i="44" s="1"/>
  <c r="N22" i="44"/>
  <c r="O22" i="44" s="1"/>
  <c r="N11" i="45"/>
  <c r="O11" i="45"/>
  <c r="N26" i="46"/>
  <c r="O26" i="46" s="1"/>
  <c r="N14" i="46"/>
  <c r="O14" i="46" s="1"/>
  <c r="O26" i="48" l="1"/>
  <c r="P26" i="48" s="1"/>
  <c r="N29" i="43"/>
  <c r="O29" i="43" s="1"/>
  <c r="N29" i="34"/>
  <c r="O29" i="34" s="1"/>
  <c r="N29" i="40"/>
  <c r="O29" i="40" s="1"/>
  <c r="N29" i="42"/>
  <c r="O29" i="42" s="1"/>
  <c r="D32" i="41"/>
  <c r="N32" i="41" s="1"/>
  <c r="O32" i="41" s="1"/>
  <c r="F32" i="38"/>
  <c r="N32" i="38" s="1"/>
  <c r="O32" i="38" s="1"/>
  <c r="J29" i="43"/>
  <c r="H29" i="44"/>
  <c r="N29" i="44" s="1"/>
  <c r="O29" i="44" s="1"/>
  <c r="D28" i="46"/>
  <c r="N11" i="44"/>
  <c r="O11" i="44" s="1"/>
  <c r="N5" i="43"/>
  <c r="O5" i="43" s="1"/>
  <c r="D26" i="47"/>
  <c r="O26" i="47" s="1"/>
  <c r="P26" i="47" s="1"/>
  <c r="O22" i="47"/>
  <c r="P22" i="47" s="1"/>
  <c r="H32" i="41"/>
  <c r="D29" i="36"/>
  <c r="N29" i="36" s="1"/>
  <c r="O29" i="36" s="1"/>
  <c r="N5" i="39"/>
  <c r="O5" i="39" s="1"/>
  <c r="L28" i="46"/>
  <c r="N14" i="44"/>
  <c r="O14" i="44" s="1"/>
  <c r="N5" i="42"/>
  <c r="O5" i="42" s="1"/>
  <c r="N20" i="46"/>
  <c r="O20" i="46" s="1"/>
  <c r="N13" i="41"/>
  <c r="O13" i="41" s="1"/>
  <c r="L29" i="40"/>
  <c r="N19" i="41"/>
  <c r="O19" i="41" s="1"/>
  <c r="N12" i="38"/>
  <c r="O12" i="38" s="1"/>
  <c r="N5" i="34"/>
  <c r="O5" i="34" s="1"/>
  <c r="N20" i="40"/>
  <c r="O20" i="40" s="1"/>
  <c r="F30" i="35"/>
  <c r="N30" i="35" s="1"/>
  <c r="O30" i="35" s="1"/>
  <c r="D29" i="33"/>
  <c r="N29" i="33" s="1"/>
  <c r="O29" i="33" s="1"/>
  <c r="H29" i="39"/>
  <c r="N29" i="39" s="1"/>
  <c r="O29" i="39" s="1"/>
  <c r="J29" i="45"/>
  <c r="N29" i="45" s="1"/>
  <c r="O29" i="45" s="1"/>
  <c r="N28" i="46" l="1"/>
  <c r="O28" i="46" s="1"/>
</calcChain>
</file>

<file path=xl/sharedStrings.xml><?xml version="1.0" encoding="utf-8"?>
<sst xmlns="http://schemas.openxmlformats.org/spreadsheetml/2006/main" count="767" uniqueCount="93">
  <si>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</si>
  <si>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</si>
  <si>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</si>
  <si>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</si>
  <si>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</si>
  <si>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</si>
  <si>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</si>
  <si>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</si>
  <si>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</si>
  <si>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</si>
  <si>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</si>
  <si>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</si>
  <si>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</si>
  <si>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</si>
  <si>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</si>
  <si>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</si>
  <si>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</si>
  <si>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</si>
  <si>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</si>
  <si>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</si>
  <si>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</si>
  <si>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</si>
  <si>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Debt Service Payments</t>
  </si>
  <si>
    <t>Pension Benefits</t>
  </si>
  <si>
    <t>Public Safety</t>
  </si>
  <si>
    <t>Law Enforcement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</si>
  <si>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</si>
  <si>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</si>
  <si>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</si>
  <si>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</si>
  <si>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</si>
  <si>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</si>
  <si>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</si>
  <si>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</si>
  <si>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</si>
  <si>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</si>
  <si>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</si>
  <si>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</si>
  <si>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</si>
  <si>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Other Culture / Recreation</t>
  </si>
  <si>
    <t>Inter-Fund Group Transfers Out</t>
  </si>
  <si>
    <t>Other Uses and Non-Operating</t>
  </si>
  <si>
    <t>2009 Municipal Population:</t>
  </si>
  <si>
    <t>Bushnell Expenditures Reported by Account Code and Fund Type</t>
  </si>
  <si>
    <t>Local Fiscal Year Ended September 30, 2010</t>
  </si>
  <si>
    <t>Other General Government Services</t>
  </si>
  <si>
    <t>Proprietary - Non-Operating Interest Expense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</si>
  <si>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</si>
  <si>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</si>
  <si>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</si>
  <si>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</si>
  <si>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</si>
  <si>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</si>
  <si>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</si>
  <si>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</si>
  <si>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</si>
  <si>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Comprehensive Planning</t>
  </si>
  <si>
    <t>Economic Environment</t>
  </si>
  <si>
    <t>Industry Development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</si>
  <si>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</si>
  <si>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</si>
  <si>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</si>
  <si>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</si>
  <si>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</si>
  <si>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</si>
  <si>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</si>
  <si>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</si>
  <si>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</si>
  <si>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</si>
  <si>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</si>
  <si>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Human Services</t>
  </si>
  <si>
    <t>Other Human Services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</si>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</sst>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994729</v>
      </c>
      <c r="E5" s="24">
        <f>SUM(E6:E10)</f>
        <v>0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0</v>
      </c>
      <c r="J5" s="24">
        <f>SUM(J6:J10)</f>
        <v>0</v>
      </c>
      <c r="K5" s="24">
        <f>SUM(K6:K10)</f>
        <v>141392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1136121</v>
      </c>
      <c r="P5" s="30">
        <f>(O5/P$30)</f>
        <v>322.48680102185637</v>
      </c>
      <c r="Q5" s="6"/>
    </row>
    <row r="6" spans="1:134">
      <c r="A6" s="12"/>
      <c r="B6" s="42">
        <v>511</v>
      </c>
      <c r="C6" s="19" t="s">
        <v>19</v>
      </c>
      <c r="D6" s="43">
        <v>26192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26192</v>
      </c>
      <c r="P6" s="44">
        <f>(O6/P$30)</f>
        <v>7.4345728072665338</v>
      </c>
      <c r="Q6" s="9"/>
    </row>
    <row r="7" spans="1:134">
      <c r="A7" s="12"/>
      <c r="B7" s="42">
        <v>513</v>
      </c>
      <c r="C7" s="19" t="s">
        <v>20</v>
      </c>
      <c r="D7" s="43">
        <v>722800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0">SUM(D7:N7)</f>
        <v>722800</v>
      </c>
      <c r="P7" s="44">
        <f>(O7/P$30)</f>
        <v>205.16605166051662</v>
      </c>
      <c r="Q7" s="9"/>
    </row>
    <row r="8" spans="1:134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24129</v>
      </c>
      <c r="P8" s="44">
        <f>(O8/P$30)</f>
        <v>6.8489923360772069</v>
      </c>
      <c r="Q8" s="9"/>
    </row>
    <row r="9" spans="1:134">
      <c r="A9" s="12"/>
      <c r="B9" s="42">
        <v>517</v>
      </c>
      <c r="C9" s="19" t="s">
        <v>22</v>
      </c>
      <c r="D9" s="43">
        <v>221608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221608</v>
      </c>
      <c r="P9" s="44">
        <f>(O9/P$30)</f>
        <v>62.903207493613401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141392</v>
      </c>
      <c r="L10" s="43">
        <v>0</v>
      </c>
      <c r="M10" s="43">
        <v>0</v>
      </c>
      <c r="N10" s="43">
        <v>0</v>
      </c>
      <c r="O10" s="43">
        <f t="shared" si="0"/>
        <v>141392</v>
      </c>
      <c r="P10" s="44">
        <f>(O10/P$30)</f>
        <v>40.133976724382627</v>
      </c>
      <c r="Q10" s="9"/>
    </row>
    <row r="11" spans="1:134" ht="15.75">
      <c r="A11" s="26" t="s">
        <v>24</v>
      </c>
      <c r="B11" s="27"/>
      <c r="C11" s="28"/>
      <c r="D11" s="29">
        <f>SUM(D12:D13)</f>
        <v>1131327</v>
      </c>
      <c r="E11" s="29">
        <f>SUM(E12:E13)</f>
        <v>0</v>
      </c>
      <c r="F11" s="29">
        <f>SUM(F12:F13)</f>
        <v>0</v>
      </c>
      <c r="G11" s="29">
        <f>SUM(G12:G13)</f>
        <v>0</v>
      </c>
      <c r="H11" s="29">
        <f>SUM(H12:H13)</f>
        <v>0</v>
      </c>
      <c r="I11" s="29">
        <f>SUM(I12:I13)</f>
        <v>0</v>
      </c>
      <c r="J11" s="29">
        <f>SUM(J12:J13)</f>
        <v>0</v>
      </c>
      <c r="K11" s="29">
        <f>SUM(K12:K13)</f>
        <v>0</v>
      </c>
      <c r="L11" s="29">
        <f>SUM(L12:L13)</f>
        <v>0</v>
      </c>
      <c r="M11" s="29">
        <f>SUM(M12:M13)</f>
        <v>0</v>
      </c>
      <c r="N11" s="29">
        <f>SUM(N12:N13)</f>
        <v>0</v>
      </c>
      <c r="O11" s="40">
        <f>SUM(D11:N11)</f>
        <v>1131327</v>
      </c>
      <c r="P11" s="41">
        <f>(O11/P$30)</f>
        <v>321.12602895259721</v>
      </c>
      <c r="Q11" s="10"/>
    </row>
    <row r="12" spans="1:134">
      <c r="A12" s="12"/>
      <c r="B12" s="42">
        <v>521</v>
      </c>
      <c r="C12" s="19" t="s">
        <v>25</v>
      </c>
      <c r="D12" s="43">
        <v>801782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801782</v>
      </c>
      <c r="P12" s="44">
        <f>(O12/P$30)</f>
        <v>227.58501277320465</v>
      </c>
      <c r="Q12" s="9"/>
    </row>
    <row r="13" spans="1:134">
      <c r="A13" s="12"/>
      <c r="B13" s="42">
        <v>524</v>
      </c>
      <c r="C13" s="19" t="s">
        <v>26</v>
      </c>
      <c r="D13" s="43">
        <v>329545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1">SUM(D13:N13)</f>
        <v>329545</v>
      </c>
      <c r="P13" s="44">
        <f>(O13/P$30)</f>
        <v>93.541016179392557</v>
      </c>
      <c r="Q13" s="9"/>
    </row>
    <row r="14" spans="1:134" ht="15.75">
      <c r="A14" s="26" t="s">
        <v>27</v>
      </c>
      <c r="B14" s="27"/>
      <c r="C14" s="28"/>
      <c r="D14" s="29">
        <f>SUM(D15:D19)</f>
        <v>0</v>
      </c>
      <c r="E14" s="29">
        <f>SUM(E15:E19)</f>
        <v>20059</v>
      </c>
      <c r="F14" s="29">
        <f>SUM(F15:F19)</f>
        <v>0</v>
      </c>
      <c r="G14" s="29">
        <f>SUM(G15:G19)</f>
        <v>0</v>
      </c>
      <c r="H14" s="29">
        <f>SUM(H15:H19)</f>
        <v>0</v>
      </c>
      <c r="I14" s="29">
        <f>SUM(I15:I19)</f>
        <v>9916375</v>
      </c>
      <c r="J14" s="29">
        <f>SUM(J15:J19)</f>
        <v>0</v>
      </c>
      <c r="K14" s="29">
        <f>SUM(K15:K19)</f>
        <v>0</v>
      </c>
      <c r="L14" s="29">
        <f>SUM(L15:L19)</f>
        <v>0</v>
      </c>
      <c r="M14" s="29">
        <f>SUM(M15:M19)</f>
        <v>0</v>
      </c>
      <c r="N14" s="29">
        <f>SUM(N15:N19)</f>
        <v>0</v>
      </c>
      <c r="O14" s="40">
        <f>SUM(D14:N14)</f>
        <v>9936434</v>
      </c>
      <c r="P14" s="41">
        <f>(O14/P$30)</f>
        <v>2820.4467783139371</v>
      </c>
      <c r="Q14" s="10"/>
    </row>
    <row r="15" spans="1:134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7205367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7205367</v>
      </c>
      <c r="P15" s="44">
        <f>(O15/P$30)</f>
        <v>2045.2361623616237</v>
      </c>
      <c r="Q15" s="9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929352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5" si="2">SUM(D16:N16)</f>
        <v>929352</v>
      </c>
      <c r="P16" s="44">
        <f>(O16/P$30)</f>
        <v>263.79562872551804</v>
      </c>
      <c r="Q16" s="9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672688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672688</v>
      </c>
      <c r="P17" s="44">
        <f>(O17/P$30)</f>
        <v>190.94181095657112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1108968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1108968</v>
      </c>
      <c r="P18" s="44">
        <f>(O18/P$30)</f>
        <v>314.77944933295487</v>
      </c>
      <c r="Q18" s="9"/>
    </row>
    <row r="19" spans="1:120">
      <c r="A19" s="12"/>
      <c r="B19" s="42">
        <v>539</v>
      </c>
      <c r="C19" s="19" t="s">
        <v>32</v>
      </c>
      <c r="D19" s="43">
        <v>0</v>
      </c>
      <c r="E19" s="43">
        <v>20059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20059</v>
      </c>
      <c r="P19" s="44">
        <f>(O19/P$30)</f>
        <v>5.6937269372693731</v>
      </c>
      <c r="Q19" s="9"/>
    </row>
    <row r="20" spans="1:120" ht="15.75">
      <c r="A20" s="26" t="s">
        <v>33</v>
      </c>
      <c r="B20" s="27"/>
      <c r="C20" s="28"/>
      <c r="D20" s="29">
        <f>SUM(D21:D21)</f>
        <v>1251267</v>
      </c>
      <c r="E20" s="29">
        <f>SUM(E21:E21)</f>
        <v>0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 t="shared" si="2"/>
        <v>1251267</v>
      </c>
      <c r="P20" s="41">
        <f>(O20/P$30)</f>
        <v>355.17087709338631</v>
      </c>
      <c r="Q20" s="10"/>
    </row>
    <row r="21" spans="1:120">
      <c r="A21" s="12"/>
      <c r="B21" s="42">
        <v>541</v>
      </c>
      <c r="C21" s="19" t="s">
        <v>34</v>
      </c>
      <c r="D21" s="43">
        <v>1251267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1251267</v>
      </c>
      <c r="P21" s="44">
        <f>(O21/P$30)</f>
        <v>355.17087709338631</v>
      </c>
      <c r="Q21" s="9"/>
    </row>
    <row r="22" spans="1:120" ht="15.75">
      <c r="A22" s="26" t="s">
        <v>35</v>
      </c>
      <c r="B22" s="27"/>
      <c r="C22" s="28"/>
      <c r="D22" s="29">
        <f>SUM(D23:D25)</f>
        <v>498578</v>
      </c>
      <c r="E22" s="29">
        <f>SUM(E23:E25)</f>
        <v>0</v>
      </c>
      <c r="F22" s="29">
        <f>SUM(F23:F25)</f>
        <v>0</v>
      </c>
      <c r="G22" s="29">
        <f>SUM(G23:G25)</f>
        <v>0</v>
      </c>
      <c r="H22" s="29">
        <f>SUM(H23:H25)</f>
        <v>0</v>
      </c>
      <c r="I22" s="29">
        <f>SUM(I23:I25)</f>
        <v>0</v>
      </c>
      <c r="J22" s="29">
        <f>SUM(J23:J25)</f>
        <v>0</v>
      </c>
      <c r="K22" s="29">
        <f>SUM(K23:K25)</f>
        <v>0</v>
      </c>
      <c r="L22" s="29">
        <f>SUM(L23:L25)</f>
        <v>0</v>
      </c>
      <c r="M22" s="29">
        <f>SUM(M23:M25)</f>
        <v>0</v>
      </c>
      <c r="N22" s="29">
        <f>SUM(N23:N25)</f>
        <v>0</v>
      </c>
      <c r="O22" s="29">
        <f>SUM(D22:N22)</f>
        <v>498578</v>
      </c>
      <c r="P22" s="41">
        <f>(O22/P$30)</f>
        <v>141.52086290093669</v>
      </c>
      <c r="Q22" s="9"/>
    </row>
    <row r="23" spans="1:120">
      <c r="A23" s="12"/>
      <c r="B23" s="42">
        <v>571</v>
      </c>
      <c r="C23" s="19" t="s">
        <v>36</v>
      </c>
      <c r="D23" s="43">
        <v>1911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1911</v>
      </c>
      <c r="P23" s="44">
        <f>(O23/P$30)</f>
        <v>0.54243542435424352</v>
      </c>
      <c r="Q23" s="9"/>
    </row>
    <row r="24" spans="1:120">
      <c r="A24" s="12"/>
      <c r="B24" s="42">
        <v>572</v>
      </c>
      <c r="C24" s="19" t="s">
        <v>37</v>
      </c>
      <c r="D24" s="43">
        <v>451129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451129</v>
      </c>
      <c r="P24" s="44">
        <f>(O24/P$30)</f>
        <v>128.05251206358218</v>
      </c>
      <c r="Q24" s="9"/>
    </row>
    <row r="25" spans="1:120">
      <c r="A25" s="12"/>
      <c r="B25" s="42">
        <v>574</v>
      </c>
      <c r="C25" s="19" t="s">
        <v>38</v>
      </c>
      <c r="D25" s="43">
        <v>45538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2"/>
        <v>45538</v>
      </c>
      <c r="P25" s="44">
        <f>(O25/P$30)</f>
        <v>12.925915413000284</v>
      </c>
      <c r="Q25" s="9"/>
    </row>
    <row r="26" spans="1:120" ht="15.75">
      <c r="A26" s="26" t="s">
        <v>41</v>
      </c>
      <c r="B26" s="27"/>
      <c r="C26" s="28"/>
      <c r="D26" s="29">
        <f>SUM(D27:D27)</f>
        <v>480000</v>
      </c>
      <c r="E26" s="29">
        <f>SUM(E27:E27)</f>
        <v>0</v>
      </c>
      <c r="F26" s="29">
        <f>SUM(F27:F27)</f>
        <v>0</v>
      </c>
      <c r="G26" s="29">
        <f>SUM(G27:G27)</f>
        <v>0</v>
      </c>
      <c r="H26" s="29">
        <f>SUM(H27:H27)</f>
        <v>0</v>
      </c>
      <c r="I26" s="29">
        <f>SUM(I27:I27)</f>
        <v>1263048</v>
      </c>
      <c r="J26" s="29">
        <f>SUM(J27:J27)</f>
        <v>0</v>
      </c>
      <c r="K26" s="29">
        <f>SUM(K27:K27)</f>
        <v>0</v>
      </c>
      <c r="L26" s="29">
        <f>SUM(L27:L27)</f>
        <v>0</v>
      </c>
      <c r="M26" s="29">
        <f>SUM(M27:M27)</f>
        <v>0</v>
      </c>
      <c r="N26" s="29">
        <f>SUM(N27:N27)</f>
        <v>0</v>
      </c>
      <c r="O26" s="29">
        <f>SUM(D26:N26)</f>
        <v>1743048</v>
      </c>
      <c r="P26" s="41">
        <f>(O26/P$30)</f>
        <v>494.76241839341469</v>
      </c>
      <c r="Q26" s="9"/>
    </row>
    <row r="27" spans="1:120" ht="15.75" thickBot="1">
      <c r="A27" s="12"/>
      <c r="B27" s="42">
        <v>581</v>
      </c>
      <c r="C27" s="19" t="s">
        <v>91</v>
      </c>
      <c r="D27" s="43">
        <v>480000</v>
      </c>
      <c r="E27" s="43">
        <v>0</v>
      </c>
      <c r="F27" s="43">
        <v>0</v>
      </c>
      <c r="G27" s="43">
        <v>0</v>
      </c>
      <c r="H27" s="43">
        <v>0</v>
      </c>
      <c r="I27" s="43">
        <v>1263048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1743048</v>
      </c>
      <c r="P27" s="44">
        <f>(O27/P$30)</f>
        <v>494.76241839341469</v>
      </c>
      <c r="Q27" s="9"/>
    </row>
    <row r="28" spans="1:120" ht="16.5" thickBot="1">
      <c r="A28" s="13" t="s">
        <v>10</v>
      </c>
      <c r="B28" s="21"/>
      <c r="C28" s="20"/>
      <c r="D28" s="14">
        <f>SUM(D5,D11,D14,D20,D22,D26)</f>
        <v>4355901</v>
      </c>
      <c r="E28" s="14">
        <f t="shared" ref="E28:N28" si="3">SUM(E5,E11,E14,E20,E22,E26)</f>
        <v>20059</v>
      </c>
      <c r="F28" s="14">
        <f t="shared" si="3"/>
        <v>0</v>
      </c>
      <c r="G28" s="14">
        <f t="shared" si="3"/>
        <v>0</v>
      </c>
      <c r="H28" s="14">
        <f t="shared" si="3"/>
        <v>0</v>
      </c>
      <c r="I28" s="14">
        <f t="shared" si="3"/>
        <v>11179423</v>
      </c>
      <c r="J28" s="14">
        <f t="shared" si="3"/>
        <v>0</v>
      </c>
      <c r="K28" s="14">
        <f t="shared" si="3"/>
        <v>141392</v>
      </c>
      <c r="L28" s="14">
        <f t="shared" si="3"/>
        <v>0</v>
      </c>
      <c r="M28" s="14">
        <f t="shared" si="3"/>
        <v>0</v>
      </c>
      <c r="N28" s="14">
        <f t="shared" si="3"/>
        <v>0</v>
      </c>
      <c r="O28" s="14">
        <f>SUM(D28:N28)</f>
        <v>15696775</v>
      </c>
      <c r="P28" s="35">
        <f>(O28/P$30)</f>
        <v>4455.5137666761284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93" t="s">
        <v>92</v>
      </c>
      <c r="N30" s="93"/>
      <c r="O30" s="93"/>
      <c r="P30" s="39">
        <v>3523</v>
      </c>
    </row>
    <row r="31" spans="1:120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  <row r="32" spans="1:120" ht="15.75" customHeight="1" thickBot="1">
      <c r="A32" s="97" t="s">
        <v>48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766117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34412</v>
      </c>
      <c r="L5" s="59">
        <f t="shared" si="0"/>
        <v>0</v>
      </c>
      <c r="M5" s="59">
        <f t="shared" si="0"/>
        <v>0</v>
      </c>
      <c r="N5" s="60">
        <f t="shared" ref="N5:N29" si="1">SUM(D5:M5)</f>
        <v>800529</v>
      </c>
      <c r="O5" s="61">
        <f t="shared" ref="O5:O29" si="2">(N5/O$31)</f>
        <v>319.82780663204153</v>
      </c>
      <c r="P5" s="62"/>
    </row>
    <row r="6" spans="1:133">
      <c r="A6" s="64"/>
      <c r="B6" s="65">
        <v>511</v>
      </c>
      <c r="C6" s="66" t="s">
        <v>19</v>
      </c>
      <c r="D6" s="67">
        <v>33359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33359</v>
      </c>
      <c r="O6" s="68">
        <f t="shared" si="2"/>
        <v>13.327606871753895</v>
      </c>
      <c r="P6" s="69"/>
    </row>
    <row r="7" spans="1:133">
      <c r="A7" s="64"/>
      <c r="B7" s="65">
        <v>513</v>
      </c>
      <c r="C7" s="66" t="s">
        <v>20</v>
      </c>
      <c r="D7" s="67">
        <v>479996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479996</v>
      </c>
      <c r="O7" s="68">
        <f t="shared" si="2"/>
        <v>191.76827806632042</v>
      </c>
      <c r="P7" s="69"/>
    </row>
    <row r="8" spans="1:133">
      <c r="A8" s="64"/>
      <c r="B8" s="65">
        <v>514</v>
      </c>
      <c r="C8" s="66" t="s">
        <v>21</v>
      </c>
      <c r="D8" s="67">
        <v>24129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24129</v>
      </c>
      <c r="O8" s="68">
        <f t="shared" si="2"/>
        <v>9.6400319616460255</v>
      </c>
      <c r="P8" s="69"/>
    </row>
    <row r="9" spans="1:133">
      <c r="A9" s="64"/>
      <c r="B9" s="65">
        <v>517</v>
      </c>
      <c r="C9" s="66" t="s">
        <v>22</v>
      </c>
      <c r="D9" s="67">
        <v>228633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228633</v>
      </c>
      <c r="O9" s="68">
        <f t="shared" si="2"/>
        <v>91.343587694766285</v>
      </c>
      <c r="P9" s="69"/>
    </row>
    <row r="10" spans="1:133">
      <c r="A10" s="64"/>
      <c r="B10" s="65">
        <v>518</v>
      </c>
      <c r="C10" s="66" t="s">
        <v>23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34412</v>
      </c>
      <c r="L10" s="67">
        <v>0</v>
      </c>
      <c r="M10" s="67">
        <v>0</v>
      </c>
      <c r="N10" s="67">
        <f t="shared" si="1"/>
        <v>34412</v>
      </c>
      <c r="O10" s="68">
        <f t="shared" si="2"/>
        <v>13.748302037554934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SUM(D12:D13)</f>
        <v>728957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728957</v>
      </c>
      <c r="O11" s="75">
        <f t="shared" si="2"/>
        <v>291.23332001598084</v>
      </c>
      <c r="P11" s="76"/>
    </row>
    <row r="12" spans="1:133">
      <c r="A12" s="64"/>
      <c r="B12" s="65">
        <v>521</v>
      </c>
      <c r="C12" s="66" t="s">
        <v>25</v>
      </c>
      <c r="D12" s="67">
        <v>606262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606262</v>
      </c>
      <c r="O12" s="68">
        <f t="shared" si="2"/>
        <v>242.21414302836595</v>
      </c>
      <c r="P12" s="69"/>
    </row>
    <row r="13" spans="1:133">
      <c r="A13" s="64"/>
      <c r="B13" s="65">
        <v>524</v>
      </c>
      <c r="C13" s="66" t="s">
        <v>26</v>
      </c>
      <c r="D13" s="67">
        <v>122695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122695</v>
      </c>
      <c r="O13" s="68">
        <f t="shared" si="2"/>
        <v>49.019176987614863</v>
      </c>
      <c r="P13" s="69"/>
    </row>
    <row r="14" spans="1:133" ht="15.75">
      <c r="A14" s="70" t="s">
        <v>27</v>
      </c>
      <c r="B14" s="71"/>
      <c r="C14" s="72"/>
      <c r="D14" s="73">
        <f t="shared" ref="D14:M14" si="4">SUM(D15:D19)</f>
        <v>0</v>
      </c>
      <c r="E14" s="73">
        <f t="shared" si="4"/>
        <v>27485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5364190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5391675</v>
      </c>
      <c r="O14" s="75">
        <f t="shared" si="2"/>
        <v>2154.085097882541</v>
      </c>
      <c r="P14" s="76"/>
    </row>
    <row r="15" spans="1:133">
      <c r="A15" s="64"/>
      <c r="B15" s="65">
        <v>531</v>
      </c>
      <c r="C15" s="66" t="s">
        <v>28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3161926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3161926</v>
      </c>
      <c r="O15" s="68">
        <f t="shared" si="2"/>
        <v>1263.2544946064722</v>
      </c>
      <c r="P15" s="69"/>
    </row>
    <row r="16" spans="1:133">
      <c r="A16" s="64"/>
      <c r="B16" s="65">
        <v>533</v>
      </c>
      <c r="C16" s="66" t="s">
        <v>29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668973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668973</v>
      </c>
      <c r="O16" s="68">
        <f t="shared" si="2"/>
        <v>267.26847782660809</v>
      </c>
      <c r="P16" s="69"/>
    </row>
    <row r="17" spans="1:119">
      <c r="A17" s="64"/>
      <c r="B17" s="65">
        <v>534</v>
      </c>
      <c r="C17" s="66" t="s">
        <v>61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449371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449371</v>
      </c>
      <c r="O17" s="68">
        <f t="shared" si="2"/>
        <v>179.53296044746304</v>
      </c>
      <c r="P17" s="69"/>
    </row>
    <row r="18" spans="1:119">
      <c r="A18" s="64"/>
      <c r="B18" s="65">
        <v>535</v>
      </c>
      <c r="C18" s="66" t="s">
        <v>31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1083920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1083920</v>
      </c>
      <c r="O18" s="68">
        <f t="shared" si="2"/>
        <v>433.04834198961248</v>
      </c>
      <c r="P18" s="69"/>
    </row>
    <row r="19" spans="1:119">
      <c r="A19" s="64"/>
      <c r="B19" s="65">
        <v>539</v>
      </c>
      <c r="C19" s="66" t="s">
        <v>32</v>
      </c>
      <c r="D19" s="67">
        <v>0</v>
      </c>
      <c r="E19" s="67">
        <v>27485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27485</v>
      </c>
      <c r="O19" s="68">
        <f t="shared" si="2"/>
        <v>10.980823012385137</v>
      </c>
      <c r="P19" s="69"/>
    </row>
    <row r="20" spans="1:119" ht="15.75">
      <c r="A20" s="70" t="s">
        <v>33</v>
      </c>
      <c r="B20" s="71"/>
      <c r="C20" s="72"/>
      <c r="D20" s="73">
        <f t="shared" ref="D20:M20" si="5">SUM(D21:D21)</f>
        <v>474781</v>
      </c>
      <c r="E20" s="73">
        <f t="shared" si="5"/>
        <v>0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474781</v>
      </c>
      <c r="O20" s="75">
        <f t="shared" si="2"/>
        <v>189.68477826608071</v>
      </c>
      <c r="P20" s="76"/>
    </row>
    <row r="21" spans="1:119">
      <c r="A21" s="64"/>
      <c r="B21" s="65">
        <v>541</v>
      </c>
      <c r="C21" s="66" t="s">
        <v>62</v>
      </c>
      <c r="D21" s="67">
        <v>474781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474781</v>
      </c>
      <c r="O21" s="68">
        <f t="shared" si="2"/>
        <v>189.68477826608071</v>
      </c>
      <c r="P21" s="69"/>
    </row>
    <row r="22" spans="1:119" ht="15.75">
      <c r="A22" s="70" t="s">
        <v>35</v>
      </c>
      <c r="B22" s="71"/>
      <c r="C22" s="72"/>
      <c r="D22" s="73">
        <f t="shared" ref="D22:M22" si="6">SUM(D23:D26)</f>
        <v>269350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269350</v>
      </c>
      <c r="O22" s="75">
        <f t="shared" si="2"/>
        <v>107.61086695964842</v>
      </c>
      <c r="P22" s="69"/>
    </row>
    <row r="23" spans="1:119">
      <c r="A23" s="64"/>
      <c r="B23" s="65">
        <v>571</v>
      </c>
      <c r="C23" s="66" t="s">
        <v>36</v>
      </c>
      <c r="D23" s="67">
        <v>5745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5745</v>
      </c>
      <c r="O23" s="68">
        <f t="shared" si="2"/>
        <v>2.2952457051538153</v>
      </c>
      <c r="P23" s="69"/>
    </row>
    <row r="24" spans="1:119">
      <c r="A24" s="64"/>
      <c r="B24" s="65">
        <v>572</v>
      </c>
      <c r="C24" s="66" t="s">
        <v>63</v>
      </c>
      <c r="D24" s="67">
        <v>228658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228658</v>
      </c>
      <c r="O24" s="68">
        <f t="shared" si="2"/>
        <v>91.353575709149027</v>
      </c>
      <c r="P24" s="69"/>
    </row>
    <row r="25" spans="1:119">
      <c r="A25" s="64"/>
      <c r="B25" s="65">
        <v>574</v>
      </c>
      <c r="C25" s="66" t="s">
        <v>38</v>
      </c>
      <c r="D25" s="67">
        <v>15788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15788</v>
      </c>
      <c r="O25" s="68">
        <f t="shared" si="2"/>
        <v>6.3076308429884138</v>
      </c>
      <c r="P25" s="69"/>
    </row>
    <row r="26" spans="1:119">
      <c r="A26" s="64"/>
      <c r="B26" s="65">
        <v>579</v>
      </c>
      <c r="C26" s="66" t="s">
        <v>39</v>
      </c>
      <c r="D26" s="67">
        <v>19159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19159</v>
      </c>
      <c r="O26" s="68">
        <f t="shared" si="2"/>
        <v>7.6544147023571716</v>
      </c>
      <c r="P26" s="69"/>
    </row>
    <row r="27" spans="1:119" ht="15.75">
      <c r="A27" s="70" t="s">
        <v>64</v>
      </c>
      <c r="B27" s="71"/>
      <c r="C27" s="72"/>
      <c r="D27" s="73">
        <f t="shared" ref="D27:M27" si="7">SUM(D28:D28)</f>
        <v>0</v>
      </c>
      <c r="E27" s="73">
        <f t="shared" si="7"/>
        <v>0</v>
      </c>
      <c r="F27" s="73">
        <f t="shared" si="7"/>
        <v>0</v>
      </c>
      <c r="G27" s="73">
        <f t="shared" si="7"/>
        <v>0</v>
      </c>
      <c r="H27" s="73">
        <f t="shared" si="7"/>
        <v>0</v>
      </c>
      <c r="I27" s="73">
        <f t="shared" si="7"/>
        <v>357196</v>
      </c>
      <c r="J27" s="73">
        <f t="shared" si="7"/>
        <v>0</v>
      </c>
      <c r="K27" s="73">
        <f t="shared" si="7"/>
        <v>0</v>
      </c>
      <c r="L27" s="73">
        <f t="shared" si="7"/>
        <v>0</v>
      </c>
      <c r="M27" s="73">
        <f t="shared" si="7"/>
        <v>0</v>
      </c>
      <c r="N27" s="73">
        <f t="shared" si="1"/>
        <v>357196</v>
      </c>
      <c r="O27" s="75">
        <f t="shared" si="2"/>
        <v>142.70715141829805</v>
      </c>
      <c r="P27" s="69"/>
    </row>
    <row r="28" spans="1:119" ht="15.75" thickBot="1">
      <c r="A28" s="64"/>
      <c r="B28" s="65">
        <v>581</v>
      </c>
      <c r="C28" s="66" t="s">
        <v>65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357196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357196</v>
      </c>
      <c r="O28" s="68">
        <f t="shared" si="2"/>
        <v>142.70715141829805</v>
      </c>
      <c r="P28" s="69"/>
    </row>
    <row r="29" spans="1:119" ht="16.5" thickBot="1">
      <c r="A29" s="77" t="s">
        <v>10</v>
      </c>
      <c r="B29" s="78"/>
      <c r="C29" s="79"/>
      <c r="D29" s="80">
        <f>SUM(D5,D11,D14,D20,D22,D27)</f>
        <v>2239205</v>
      </c>
      <c r="E29" s="80">
        <f t="shared" ref="E29:M29" si="8">SUM(E5,E11,E14,E20,E22,E27)</f>
        <v>27485</v>
      </c>
      <c r="F29" s="80">
        <f t="shared" si="8"/>
        <v>0</v>
      </c>
      <c r="G29" s="80">
        <f t="shared" si="8"/>
        <v>0</v>
      </c>
      <c r="H29" s="80">
        <f t="shared" si="8"/>
        <v>0</v>
      </c>
      <c r="I29" s="80">
        <f t="shared" si="8"/>
        <v>5721386</v>
      </c>
      <c r="J29" s="80">
        <f t="shared" si="8"/>
        <v>0</v>
      </c>
      <c r="K29" s="80">
        <f t="shared" si="8"/>
        <v>34412</v>
      </c>
      <c r="L29" s="80">
        <f t="shared" si="8"/>
        <v>0</v>
      </c>
      <c r="M29" s="80">
        <f t="shared" si="8"/>
        <v>0</v>
      </c>
      <c r="N29" s="80">
        <f t="shared" si="1"/>
        <v>8022488</v>
      </c>
      <c r="O29" s="81">
        <f t="shared" si="2"/>
        <v>3205.1490211745904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17" t="s">
        <v>66</v>
      </c>
      <c r="M31" s="117"/>
      <c r="N31" s="117"/>
      <c r="O31" s="91">
        <v>2503</v>
      </c>
    </row>
    <row r="32" spans="1:119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  <row r="33" spans="1:15" ht="15.75" customHeight="1" thickBot="1">
      <c r="A33" s="121" t="s">
        <v>48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782098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1198181</v>
      </c>
      <c r="L5" s="24">
        <f t="shared" si="0"/>
        <v>0</v>
      </c>
      <c r="M5" s="24">
        <f t="shared" si="0"/>
        <v>0</v>
      </c>
      <c r="N5" s="25">
        <f t="shared" ref="N5:N29" si="1">SUM(D5:M5)</f>
        <v>1980279</v>
      </c>
      <c r="O5" s="30">
        <f t="shared" ref="O5:O29" si="2">(N5/O$31)</f>
        <v>804.33753046303821</v>
      </c>
      <c r="P5" s="6"/>
    </row>
    <row r="6" spans="1:133">
      <c r="A6" s="12"/>
      <c r="B6" s="42">
        <v>511</v>
      </c>
      <c r="C6" s="19" t="s">
        <v>19</v>
      </c>
      <c r="D6" s="43">
        <v>34619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34619</v>
      </c>
      <c r="O6" s="44">
        <f t="shared" si="2"/>
        <v>14.061332250203087</v>
      </c>
      <c r="P6" s="9"/>
    </row>
    <row r="7" spans="1:133">
      <c r="A7" s="12"/>
      <c r="B7" s="42">
        <v>513</v>
      </c>
      <c r="C7" s="19" t="s">
        <v>20</v>
      </c>
      <c r="D7" s="43">
        <v>475328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475328</v>
      </c>
      <c r="O7" s="44">
        <f t="shared" si="2"/>
        <v>193.06580016246954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9.800568643379366</v>
      </c>
      <c r="P8" s="9"/>
    </row>
    <row r="9" spans="1:133">
      <c r="A9" s="12"/>
      <c r="B9" s="42">
        <v>517</v>
      </c>
      <c r="C9" s="19" t="s">
        <v>22</v>
      </c>
      <c r="D9" s="43">
        <v>248022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248022</v>
      </c>
      <c r="O9" s="44">
        <f t="shared" si="2"/>
        <v>100.74004874086108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1198181</v>
      </c>
      <c r="L10" s="43">
        <v>0</v>
      </c>
      <c r="M10" s="43">
        <v>0</v>
      </c>
      <c r="N10" s="43">
        <f t="shared" si="1"/>
        <v>1198181</v>
      </c>
      <c r="O10" s="44">
        <f t="shared" si="2"/>
        <v>486.66978066612512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880259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880259</v>
      </c>
      <c r="O11" s="41">
        <f t="shared" si="2"/>
        <v>357.53818034118603</v>
      </c>
      <c r="P11" s="10"/>
    </row>
    <row r="12" spans="1:133">
      <c r="A12" s="12"/>
      <c r="B12" s="42">
        <v>521</v>
      </c>
      <c r="C12" s="19" t="s">
        <v>25</v>
      </c>
      <c r="D12" s="43">
        <v>775174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775174</v>
      </c>
      <c r="O12" s="44">
        <f t="shared" si="2"/>
        <v>314.855402112104</v>
      </c>
      <c r="P12" s="9"/>
    </row>
    <row r="13" spans="1:133">
      <c r="A13" s="12"/>
      <c r="B13" s="42">
        <v>524</v>
      </c>
      <c r="C13" s="19" t="s">
        <v>26</v>
      </c>
      <c r="D13" s="43">
        <v>105085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105085</v>
      </c>
      <c r="O13" s="44">
        <f t="shared" si="2"/>
        <v>42.682778229082047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34580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5113606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5148186</v>
      </c>
      <c r="O14" s="41">
        <f t="shared" si="2"/>
        <v>2091.0584890333062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2946587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2946587</v>
      </c>
      <c r="O15" s="44">
        <f t="shared" si="2"/>
        <v>1196.8265637692932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688819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688819</v>
      </c>
      <c r="O16" s="44">
        <f t="shared" si="2"/>
        <v>279.78025995125915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472388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472388</v>
      </c>
      <c r="O17" s="44">
        <f t="shared" si="2"/>
        <v>191.87164906580017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1005812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1005812</v>
      </c>
      <c r="O18" s="44">
        <f t="shared" si="2"/>
        <v>408.53452477660437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34580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34580</v>
      </c>
      <c r="O19" s="44">
        <f t="shared" si="2"/>
        <v>14.04549147034931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872500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872500</v>
      </c>
      <c r="O20" s="41">
        <f t="shared" si="2"/>
        <v>354.38667749796912</v>
      </c>
      <c r="P20" s="10"/>
    </row>
    <row r="21" spans="1:119">
      <c r="A21" s="12"/>
      <c r="B21" s="42">
        <v>541</v>
      </c>
      <c r="C21" s="19" t="s">
        <v>34</v>
      </c>
      <c r="D21" s="43">
        <v>872500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872500</v>
      </c>
      <c r="O21" s="44">
        <f t="shared" si="2"/>
        <v>354.38667749796912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421870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421870</v>
      </c>
      <c r="O22" s="41">
        <f t="shared" si="2"/>
        <v>171.35255889520715</v>
      </c>
      <c r="P22" s="9"/>
    </row>
    <row r="23" spans="1:119">
      <c r="A23" s="12"/>
      <c r="B23" s="42">
        <v>571</v>
      </c>
      <c r="C23" s="19" t="s">
        <v>36</v>
      </c>
      <c r="D23" s="43">
        <v>7477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7477</v>
      </c>
      <c r="O23" s="44">
        <f t="shared" si="2"/>
        <v>3.036961819658814</v>
      </c>
      <c r="P23" s="9"/>
    </row>
    <row r="24" spans="1:119">
      <c r="A24" s="12"/>
      <c r="B24" s="42">
        <v>572</v>
      </c>
      <c r="C24" s="19" t="s">
        <v>37</v>
      </c>
      <c r="D24" s="43">
        <v>383350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383350</v>
      </c>
      <c r="O24" s="44">
        <f t="shared" si="2"/>
        <v>155.70674248578391</v>
      </c>
      <c r="P24" s="9"/>
    </row>
    <row r="25" spans="1:119">
      <c r="A25" s="12"/>
      <c r="B25" s="42">
        <v>574</v>
      </c>
      <c r="C25" s="19" t="s">
        <v>38</v>
      </c>
      <c r="D25" s="43">
        <v>15264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15264</v>
      </c>
      <c r="O25" s="44">
        <f t="shared" si="2"/>
        <v>6.1998375304630384</v>
      </c>
      <c r="P25" s="9"/>
    </row>
    <row r="26" spans="1:119">
      <c r="A26" s="12"/>
      <c r="B26" s="42">
        <v>579</v>
      </c>
      <c r="C26" s="19" t="s">
        <v>39</v>
      </c>
      <c r="D26" s="43">
        <v>15779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15779</v>
      </c>
      <c r="O26" s="44">
        <f t="shared" si="2"/>
        <v>6.4090170593013811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383759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383759</v>
      </c>
      <c r="O27" s="41">
        <f t="shared" si="2"/>
        <v>155.87286758732736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383759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383759</v>
      </c>
      <c r="O28" s="44">
        <f t="shared" si="2"/>
        <v>155.87286758732736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2956727</v>
      </c>
      <c r="E29" s="14">
        <f t="shared" ref="E29:M29" si="8">SUM(E5,E11,E14,E20,E22,E27)</f>
        <v>34580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5497365</v>
      </c>
      <c r="J29" s="14">
        <f t="shared" si="8"/>
        <v>0</v>
      </c>
      <c r="K29" s="14">
        <f t="shared" si="8"/>
        <v>1198181</v>
      </c>
      <c r="L29" s="14">
        <f t="shared" si="8"/>
        <v>0</v>
      </c>
      <c r="M29" s="14">
        <f t="shared" si="8"/>
        <v>0</v>
      </c>
      <c r="N29" s="14">
        <f t="shared" si="1"/>
        <v>9686853</v>
      </c>
      <c r="O29" s="35">
        <f t="shared" si="2"/>
        <v>3934.5463038180342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54</v>
      </c>
      <c r="M31" s="93"/>
      <c r="N31" s="93"/>
      <c r="O31" s="39">
        <v>2462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802710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64008</v>
      </c>
      <c r="L5" s="24">
        <f t="shared" si="0"/>
        <v>0</v>
      </c>
      <c r="M5" s="24">
        <f t="shared" si="0"/>
        <v>0</v>
      </c>
      <c r="N5" s="25">
        <f t="shared" ref="N5:N29" si="1">SUM(D5:M5)</f>
        <v>866718</v>
      </c>
      <c r="O5" s="30">
        <f t="shared" ref="O5:O29" si="2">(N5/O$31)</f>
        <v>354.48588957055216</v>
      </c>
      <c r="P5" s="6"/>
    </row>
    <row r="6" spans="1:133">
      <c r="A6" s="12"/>
      <c r="B6" s="42">
        <v>511</v>
      </c>
      <c r="C6" s="19" t="s">
        <v>19</v>
      </c>
      <c r="D6" s="43">
        <v>32905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32905</v>
      </c>
      <c r="O6" s="44">
        <f t="shared" si="2"/>
        <v>13.458077709611452</v>
      </c>
      <c r="P6" s="9"/>
    </row>
    <row r="7" spans="1:133">
      <c r="A7" s="12"/>
      <c r="B7" s="42">
        <v>513</v>
      </c>
      <c r="C7" s="19" t="s">
        <v>20</v>
      </c>
      <c r="D7" s="43">
        <v>445254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445254</v>
      </c>
      <c r="O7" s="44">
        <f t="shared" si="2"/>
        <v>182.1079754601227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9.8687116564417181</v>
      </c>
      <c r="P8" s="9"/>
    </row>
    <row r="9" spans="1:133">
      <c r="A9" s="12"/>
      <c r="B9" s="42">
        <v>517</v>
      </c>
      <c r="C9" s="19" t="s">
        <v>22</v>
      </c>
      <c r="D9" s="43">
        <v>300422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300422</v>
      </c>
      <c r="O9" s="44">
        <f t="shared" si="2"/>
        <v>122.87198364008179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64008</v>
      </c>
      <c r="L10" s="43">
        <v>0</v>
      </c>
      <c r="M10" s="43">
        <v>0</v>
      </c>
      <c r="N10" s="43">
        <f t="shared" si="1"/>
        <v>64008</v>
      </c>
      <c r="O10" s="44">
        <f t="shared" si="2"/>
        <v>26.17914110429448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829878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829878</v>
      </c>
      <c r="O11" s="41">
        <f t="shared" si="2"/>
        <v>339.41840490797546</v>
      </c>
      <c r="P11" s="10"/>
    </row>
    <row r="12" spans="1:133">
      <c r="A12" s="12"/>
      <c r="B12" s="42">
        <v>521</v>
      </c>
      <c r="C12" s="19" t="s">
        <v>25</v>
      </c>
      <c r="D12" s="43">
        <v>715178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715178</v>
      </c>
      <c r="O12" s="44">
        <f t="shared" si="2"/>
        <v>292.50633946830266</v>
      </c>
      <c r="P12" s="9"/>
    </row>
    <row r="13" spans="1:133">
      <c r="A13" s="12"/>
      <c r="B13" s="42">
        <v>524</v>
      </c>
      <c r="C13" s="19" t="s">
        <v>26</v>
      </c>
      <c r="D13" s="43">
        <v>114700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114700</v>
      </c>
      <c r="O13" s="44">
        <f t="shared" si="2"/>
        <v>46.912065439672801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42617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4861093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4903710</v>
      </c>
      <c r="O14" s="41">
        <f t="shared" si="2"/>
        <v>2005.6073619631902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2724475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2724475</v>
      </c>
      <c r="O15" s="44">
        <f t="shared" si="2"/>
        <v>1114.3047034764827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685636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685636</v>
      </c>
      <c r="O16" s="44">
        <f t="shared" si="2"/>
        <v>280.42372188139058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457176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457176</v>
      </c>
      <c r="O17" s="44">
        <f t="shared" si="2"/>
        <v>186.98404907975461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993806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993806</v>
      </c>
      <c r="O18" s="44">
        <f t="shared" si="2"/>
        <v>406.46462167689162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42617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42617</v>
      </c>
      <c r="O19" s="44">
        <f t="shared" si="2"/>
        <v>17.430265848670757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3176314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3176314</v>
      </c>
      <c r="O20" s="41">
        <f t="shared" si="2"/>
        <v>1299.1059304703476</v>
      </c>
      <c r="P20" s="10"/>
    </row>
    <row r="21" spans="1:119">
      <c r="A21" s="12"/>
      <c r="B21" s="42">
        <v>541</v>
      </c>
      <c r="C21" s="19" t="s">
        <v>34</v>
      </c>
      <c r="D21" s="43">
        <v>3176314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3176314</v>
      </c>
      <c r="O21" s="44">
        <f t="shared" si="2"/>
        <v>1299.1059304703476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256029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256029</v>
      </c>
      <c r="O22" s="41">
        <f t="shared" si="2"/>
        <v>104.71533742331289</v>
      </c>
      <c r="P22" s="9"/>
    </row>
    <row r="23" spans="1:119">
      <c r="A23" s="12"/>
      <c r="B23" s="42">
        <v>571</v>
      </c>
      <c r="C23" s="19" t="s">
        <v>36</v>
      </c>
      <c r="D23" s="43">
        <v>6868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6868</v>
      </c>
      <c r="O23" s="44">
        <f t="shared" si="2"/>
        <v>2.8089979550102249</v>
      </c>
      <c r="P23" s="9"/>
    </row>
    <row r="24" spans="1:119">
      <c r="A24" s="12"/>
      <c r="B24" s="42">
        <v>572</v>
      </c>
      <c r="C24" s="19" t="s">
        <v>37</v>
      </c>
      <c r="D24" s="43">
        <v>224598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224598</v>
      </c>
      <c r="O24" s="44">
        <f t="shared" si="2"/>
        <v>91.860122699386508</v>
      </c>
      <c r="P24" s="9"/>
    </row>
    <row r="25" spans="1:119">
      <c r="A25" s="12"/>
      <c r="B25" s="42">
        <v>574</v>
      </c>
      <c r="C25" s="19" t="s">
        <v>38</v>
      </c>
      <c r="D25" s="43">
        <v>6158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6158</v>
      </c>
      <c r="O25" s="44">
        <f t="shared" si="2"/>
        <v>2.5186094069529652</v>
      </c>
      <c r="P25" s="9"/>
    </row>
    <row r="26" spans="1:119">
      <c r="A26" s="12"/>
      <c r="B26" s="42">
        <v>579</v>
      </c>
      <c r="C26" s="19" t="s">
        <v>39</v>
      </c>
      <c r="D26" s="43">
        <v>18405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18405</v>
      </c>
      <c r="O26" s="44">
        <f t="shared" si="2"/>
        <v>7.5276073619631898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479127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479127</v>
      </c>
      <c r="O27" s="41">
        <f t="shared" si="2"/>
        <v>195.96196319018404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479127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479127</v>
      </c>
      <c r="O28" s="44">
        <f t="shared" si="2"/>
        <v>195.96196319018404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5064931</v>
      </c>
      <c r="E29" s="14">
        <f t="shared" ref="E29:M29" si="8">SUM(E5,E11,E14,E20,E22,E27)</f>
        <v>42617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5340220</v>
      </c>
      <c r="J29" s="14">
        <f t="shared" si="8"/>
        <v>0</v>
      </c>
      <c r="K29" s="14">
        <f t="shared" si="8"/>
        <v>64008</v>
      </c>
      <c r="L29" s="14">
        <f t="shared" si="8"/>
        <v>0</v>
      </c>
      <c r="M29" s="14">
        <f t="shared" si="8"/>
        <v>0</v>
      </c>
      <c r="N29" s="14">
        <f t="shared" si="1"/>
        <v>10511776</v>
      </c>
      <c r="O29" s="35">
        <f t="shared" si="2"/>
        <v>4299.2948875255624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52</v>
      </c>
      <c r="M31" s="93"/>
      <c r="N31" s="93"/>
      <c r="O31" s="39">
        <v>2445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803871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33115</v>
      </c>
      <c r="L5" s="24">
        <f t="shared" si="0"/>
        <v>0</v>
      </c>
      <c r="M5" s="24">
        <f t="shared" si="0"/>
        <v>0</v>
      </c>
      <c r="N5" s="25">
        <f t="shared" ref="N5:N30" si="1">SUM(D5:M5)</f>
        <v>836986</v>
      </c>
      <c r="O5" s="30">
        <f t="shared" ref="O5:O30" si="2">(N5/O$32)</f>
        <v>343.16769167691677</v>
      </c>
      <c r="P5" s="6"/>
    </row>
    <row r="6" spans="1:133">
      <c r="A6" s="12"/>
      <c r="B6" s="42">
        <v>511</v>
      </c>
      <c r="C6" s="19" t="s">
        <v>19</v>
      </c>
      <c r="D6" s="43">
        <v>35648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35648</v>
      </c>
      <c r="O6" s="44">
        <f t="shared" si="2"/>
        <v>14.615826158261582</v>
      </c>
      <c r="P6" s="9"/>
    </row>
    <row r="7" spans="1:133">
      <c r="A7" s="12"/>
      <c r="B7" s="42">
        <v>513</v>
      </c>
      <c r="C7" s="19" t="s">
        <v>20</v>
      </c>
      <c r="D7" s="43">
        <v>450674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450674</v>
      </c>
      <c r="O7" s="44">
        <f t="shared" si="2"/>
        <v>184.77818778187782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9.8929889298892988</v>
      </c>
      <c r="P8" s="9"/>
    </row>
    <row r="9" spans="1:133">
      <c r="A9" s="12"/>
      <c r="B9" s="42">
        <v>517</v>
      </c>
      <c r="C9" s="19" t="s">
        <v>22</v>
      </c>
      <c r="D9" s="43">
        <v>293420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293420</v>
      </c>
      <c r="O9" s="44">
        <f t="shared" si="2"/>
        <v>120.30340303403034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33115</v>
      </c>
      <c r="L10" s="43">
        <v>0</v>
      </c>
      <c r="M10" s="43">
        <v>0</v>
      </c>
      <c r="N10" s="43">
        <f t="shared" si="1"/>
        <v>33115</v>
      </c>
      <c r="O10" s="44">
        <f t="shared" si="2"/>
        <v>13.577285772857728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977123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977123</v>
      </c>
      <c r="O11" s="41">
        <f t="shared" si="2"/>
        <v>400.62443624436247</v>
      </c>
      <c r="P11" s="10"/>
    </row>
    <row r="12" spans="1:133">
      <c r="A12" s="12"/>
      <c r="B12" s="42">
        <v>521</v>
      </c>
      <c r="C12" s="19" t="s">
        <v>25</v>
      </c>
      <c r="D12" s="43">
        <v>804438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804438</v>
      </c>
      <c r="O12" s="44">
        <f t="shared" si="2"/>
        <v>329.82287822878232</v>
      </c>
      <c r="P12" s="9"/>
    </row>
    <row r="13" spans="1:133">
      <c r="A13" s="12"/>
      <c r="B13" s="42">
        <v>524</v>
      </c>
      <c r="C13" s="19" t="s">
        <v>26</v>
      </c>
      <c r="D13" s="43">
        <v>172685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172685</v>
      </c>
      <c r="O13" s="44">
        <f t="shared" si="2"/>
        <v>70.801558015580156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24181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4981788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5005969</v>
      </c>
      <c r="O14" s="41">
        <f t="shared" si="2"/>
        <v>2052.4678146781466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2924071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2924071</v>
      </c>
      <c r="O15" s="44">
        <f t="shared" si="2"/>
        <v>1198.8810988109881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625026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625026</v>
      </c>
      <c r="O16" s="44">
        <f t="shared" si="2"/>
        <v>256.2632226322263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485644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485644</v>
      </c>
      <c r="O17" s="44">
        <f t="shared" si="2"/>
        <v>199.11603116031159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947047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947047</v>
      </c>
      <c r="O18" s="44">
        <f t="shared" si="2"/>
        <v>388.29315293152933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24181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24181</v>
      </c>
      <c r="O19" s="44">
        <f t="shared" si="2"/>
        <v>9.9143091430914314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465568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465568</v>
      </c>
      <c r="O20" s="41">
        <f t="shared" si="2"/>
        <v>190.88478884788847</v>
      </c>
      <c r="P20" s="10"/>
    </row>
    <row r="21" spans="1:119">
      <c r="A21" s="12"/>
      <c r="B21" s="42">
        <v>541</v>
      </c>
      <c r="C21" s="19" t="s">
        <v>34</v>
      </c>
      <c r="D21" s="43">
        <v>465568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465568</v>
      </c>
      <c r="O21" s="44">
        <f t="shared" si="2"/>
        <v>190.88478884788847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293162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293162</v>
      </c>
      <c r="O22" s="41">
        <f t="shared" si="2"/>
        <v>120.19762197621976</v>
      </c>
      <c r="P22" s="9"/>
    </row>
    <row r="23" spans="1:119">
      <c r="A23" s="12"/>
      <c r="B23" s="42">
        <v>571</v>
      </c>
      <c r="C23" s="19" t="s">
        <v>36</v>
      </c>
      <c r="D23" s="43">
        <v>13246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13246</v>
      </c>
      <c r="O23" s="44">
        <f t="shared" si="2"/>
        <v>5.4309143091430911</v>
      </c>
      <c r="P23" s="9"/>
    </row>
    <row r="24" spans="1:119">
      <c r="A24" s="12"/>
      <c r="B24" s="42">
        <v>572</v>
      </c>
      <c r="C24" s="19" t="s">
        <v>37</v>
      </c>
      <c r="D24" s="43">
        <v>236216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236216</v>
      </c>
      <c r="O24" s="44">
        <f t="shared" si="2"/>
        <v>96.849528495284957</v>
      </c>
      <c r="P24" s="9"/>
    </row>
    <row r="25" spans="1:119">
      <c r="A25" s="12"/>
      <c r="B25" s="42">
        <v>574</v>
      </c>
      <c r="C25" s="19" t="s">
        <v>38</v>
      </c>
      <c r="D25" s="43">
        <v>26187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26187</v>
      </c>
      <c r="O25" s="44">
        <f t="shared" si="2"/>
        <v>10.736777367773678</v>
      </c>
      <c r="P25" s="9"/>
    </row>
    <row r="26" spans="1:119">
      <c r="A26" s="12"/>
      <c r="B26" s="42">
        <v>579</v>
      </c>
      <c r="C26" s="19" t="s">
        <v>39</v>
      </c>
      <c r="D26" s="43">
        <v>17513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17513</v>
      </c>
      <c r="O26" s="44">
        <f t="shared" si="2"/>
        <v>7.1804018040180404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SUM(D28:D29)</f>
        <v>6000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717975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723975</v>
      </c>
      <c r="O27" s="41">
        <f t="shared" si="2"/>
        <v>296.83271832718327</v>
      </c>
      <c r="P27" s="9"/>
    </row>
    <row r="28" spans="1:119">
      <c r="A28" s="12"/>
      <c r="B28" s="42">
        <v>581</v>
      </c>
      <c r="C28" s="19" t="s">
        <v>40</v>
      </c>
      <c r="D28" s="43">
        <v>6000</v>
      </c>
      <c r="E28" s="43">
        <v>0</v>
      </c>
      <c r="F28" s="43">
        <v>0</v>
      </c>
      <c r="G28" s="43">
        <v>0</v>
      </c>
      <c r="H28" s="43">
        <v>0</v>
      </c>
      <c r="I28" s="43">
        <v>510021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516021</v>
      </c>
      <c r="O28" s="44">
        <f t="shared" si="2"/>
        <v>211.57072570725708</v>
      </c>
      <c r="P28" s="9"/>
    </row>
    <row r="29" spans="1:119" ht="15.75" thickBot="1">
      <c r="A29" s="12"/>
      <c r="B29" s="42">
        <v>591</v>
      </c>
      <c r="C29" s="19" t="s">
        <v>46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207954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207954</v>
      </c>
      <c r="O29" s="44">
        <f t="shared" si="2"/>
        <v>85.261992619926204</v>
      </c>
      <c r="P29" s="9"/>
    </row>
    <row r="30" spans="1:119" ht="16.5" thickBot="1">
      <c r="A30" s="13" t="s">
        <v>10</v>
      </c>
      <c r="B30" s="21"/>
      <c r="C30" s="20"/>
      <c r="D30" s="14">
        <f>SUM(D5,D11,D14,D20,D22,D27)</f>
        <v>2545724</v>
      </c>
      <c r="E30" s="14">
        <f t="shared" ref="E30:M30" si="8">SUM(E5,E11,E14,E20,E22,E27)</f>
        <v>24181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5699763</v>
      </c>
      <c r="J30" s="14">
        <f t="shared" si="8"/>
        <v>0</v>
      </c>
      <c r="K30" s="14">
        <f t="shared" si="8"/>
        <v>33115</v>
      </c>
      <c r="L30" s="14">
        <f t="shared" si="8"/>
        <v>0</v>
      </c>
      <c r="M30" s="14">
        <f t="shared" si="8"/>
        <v>0</v>
      </c>
      <c r="N30" s="14">
        <f t="shared" si="1"/>
        <v>8302783</v>
      </c>
      <c r="O30" s="35">
        <f t="shared" si="2"/>
        <v>3404.1750717507175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50</v>
      </c>
      <c r="M32" s="93"/>
      <c r="N32" s="93"/>
      <c r="O32" s="39">
        <v>2439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890014</v>
      </c>
      <c r="E5" s="24">
        <f t="shared" si="0"/>
        <v>30133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24208</v>
      </c>
      <c r="L5" s="24">
        <f t="shared" si="0"/>
        <v>0</v>
      </c>
      <c r="M5" s="24">
        <f t="shared" si="0"/>
        <v>0</v>
      </c>
      <c r="N5" s="25">
        <f t="shared" ref="N5:N29" si="1">SUM(D5:M5)</f>
        <v>944355</v>
      </c>
      <c r="O5" s="30">
        <f t="shared" ref="O5:O29" si="2">(N5/O$31)</f>
        <v>390.55210918114142</v>
      </c>
      <c r="P5" s="6"/>
    </row>
    <row r="6" spans="1:133">
      <c r="A6" s="12"/>
      <c r="B6" s="42">
        <v>511</v>
      </c>
      <c r="C6" s="19" t="s">
        <v>19</v>
      </c>
      <c r="D6" s="43">
        <v>31030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31030</v>
      </c>
      <c r="O6" s="44">
        <f t="shared" si="2"/>
        <v>12.83291976840364</v>
      </c>
      <c r="P6" s="9"/>
    </row>
    <row r="7" spans="1:133">
      <c r="A7" s="12"/>
      <c r="B7" s="42">
        <v>513</v>
      </c>
      <c r="C7" s="19" t="s">
        <v>20</v>
      </c>
      <c r="D7" s="43">
        <v>534089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534089</v>
      </c>
      <c r="O7" s="44">
        <f t="shared" si="2"/>
        <v>220.88047973531843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9.9789081885856081</v>
      </c>
      <c r="P8" s="9"/>
    </row>
    <row r="9" spans="1:133">
      <c r="A9" s="12"/>
      <c r="B9" s="42">
        <v>517</v>
      </c>
      <c r="C9" s="19" t="s">
        <v>22</v>
      </c>
      <c r="D9" s="43">
        <v>300766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300766</v>
      </c>
      <c r="O9" s="44">
        <f t="shared" si="2"/>
        <v>124.38626964433416</v>
      </c>
      <c r="P9" s="9"/>
    </row>
    <row r="10" spans="1:133">
      <c r="A10" s="12"/>
      <c r="B10" s="42">
        <v>519</v>
      </c>
      <c r="C10" s="19" t="s">
        <v>45</v>
      </c>
      <c r="D10" s="43">
        <v>0</v>
      </c>
      <c r="E10" s="43">
        <v>30133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24208</v>
      </c>
      <c r="L10" s="43">
        <v>0</v>
      </c>
      <c r="M10" s="43">
        <v>0</v>
      </c>
      <c r="N10" s="43">
        <f t="shared" si="1"/>
        <v>54341</v>
      </c>
      <c r="O10" s="44">
        <f t="shared" si="2"/>
        <v>22.473531844499586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927066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927066</v>
      </c>
      <c r="O11" s="41">
        <f t="shared" si="2"/>
        <v>383.40198511166255</v>
      </c>
      <c r="P11" s="10"/>
    </row>
    <row r="12" spans="1:133">
      <c r="A12" s="12"/>
      <c r="B12" s="42">
        <v>521</v>
      </c>
      <c r="C12" s="19" t="s">
        <v>25</v>
      </c>
      <c r="D12" s="43">
        <v>769765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769765</v>
      </c>
      <c r="O12" s="44">
        <f t="shared" si="2"/>
        <v>318.34780810587262</v>
      </c>
      <c r="P12" s="9"/>
    </row>
    <row r="13" spans="1:133">
      <c r="A13" s="12"/>
      <c r="B13" s="42">
        <v>524</v>
      </c>
      <c r="C13" s="19" t="s">
        <v>26</v>
      </c>
      <c r="D13" s="43">
        <v>157301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157301</v>
      </c>
      <c r="O13" s="44">
        <f t="shared" si="2"/>
        <v>65.05417700578991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5434151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5434151</v>
      </c>
      <c r="O14" s="41">
        <f t="shared" si="2"/>
        <v>2247.3742762613729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3311483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3311483</v>
      </c>
      <c r="O15" s="44">
        <f t="shared" si="2"/>
        <v>1369.5132340777502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673163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673163</v>
      </c>
      <c r="O16" s="44">
        <f t="shared" si="2"/>
        <v>278.39660876757648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499597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499597</v>
      </c>
      <c r="O17" s="44">
        <f t="shared" si="2"/>
        <v>206.6157981803143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949908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949908</v>
      </c>
      <c r="O18" s="44">
        <f t="shared" si="2"/>
        <v>392.84863523573199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456632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456632</v>
      </c>
      <c r="O19" s="41">
        <f t="shared" si="2"/>
        <v>188.84698097601324</v>
      </c>
      <c r="P19" s="10"/>
    </row>
    <row r="20" spans="1:119">
      <c r="A20" s="12"/>
      <c r="B20" s="42">
        <v>541</v>
      </c>
      <c r="C20" s="19" t="s">
        <v>34</v>
      </c>
      <c r="D20" s="43">
        <v>456632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456632</v>
      </c>
      <c r="O20" s="44">
        <f t="shared" si="2"/>
        <v>188.84698097601324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SUM(D22:D25)</f>
        <v>316779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316779</v>
      </c>
      <c r="O21" s="41">
        <f t="shared" si="2"/>
        <v>131.00868486352357</v>
      </c>
      <c r="P21" s="9"/>
    </row>
    <row r="22" spans="1:119">
      <c r="A22" s="12"/>
      <c r="B22" s="42">
        <v>571</v>
      </c>
      <c r="C22" s="19" t="s">
        <v>36</v>
      </c>
      <c r="D22" s="43">
        <v>23800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23800</v>
      </c>
      <c r="O22" s="44">
        <f t="shared" si="2"/>
        <v>9.8428453267162936</v>
      </c>
      <c r="P22" s="9"/>
    </row>
    <row r="23" spans="1:119">
      <c r="A23" s="12"/>
      <c r="B23" s="42">
        <v>572</v>
      </c>
      <c r="C23" s="19" t="s">
        <v>37</v>
      </c>
      <c r="D23" s="43">
        <v>254138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254138</v>
      </c>
      <c r="O23" s="44">
        <f t="shared" si="2"/>
        <v>105.1025641025641</v>
      </c>
      <c r="P23" s="9"/>
    </row>
    <row r="24" spans="1:119">
      <c r="A24" s="12"/>
      <c r="B24" s="42">
        <v>574</v>
      </c>
      <c r="C24" s="19" t="s">
        <v>38</v>
      </c>
      <c r="D24" s="43">
        <v>30902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30902</v>
      </c>
      <c r="O24" s="44">
        <f t="shared" si="2"/>
        <v>12.779983457402812</v>
      </c>
      <c r="P24" s="9"/>
    </row>
    <row r="25" spans="1:119">
      <c r="A25" s="12"/>
      <c r="B25" s="42">
        <v>579</v>
      </c>
      <c r="C25" s="19" t="s">
        <v>39</v>
      </c>
      <c r="D25" s="43">
        <v>7939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7939</v>
      </c>
      <c r="O25" s="44">
        <f t="shared" si="2"/>
        <v>3.2832919768403639</v>
      </c>
      <c r="P25" s="9"/>
    </row>
    <row r="26" spans="1:119" ht="15.75">
      <c r="A26" s="26" t="s">
        <v>41</v>
      </c>
      <c r="B26" s="27"/>
      <c r="C26" s="28"/>
      <c r="D26" s="29">
        <f t="shared" ref="D26:M26" si="7">SUM(D27:D28)</f>
        <v>6000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659433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665433</v>
      </c>
      <c r="O26" s="41">
        <f t="shared" si="2"/>
        <v>275.19975186104216</v>
      </c>
      <c r="P26" s="9"/>
    </row>
    <row r="27" spans="1:119">
      <c r="A27" s="12"/>
      <c r="B27" s="42">
        <v>581</v>
      </c>
      <c r="C27" s="19" t="s">
        <v>40</v>
      </c>
      <c r="D27" s="43">
        <v>6000</v>
      </c>
      <c r="E27" s="43">
        <v>0</v>
      </c>
      <c r="F27" s="43">
        <v>0</v>
      </c>
      <c r="G27" s="43">
        <v>0</v>
      </c>
      <c r="H27" s="43">
        <v>0</v>
      </c>
      <c r="I27" s="43">
        <v>465241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471241</v>
      </c>
      <c r="O27" s="44">
        <f t="shared" si="2"/>
        <v>194.88875103391231</v>
      </c>
      <c r="P27" s="9"/>
    </row>
    <row r="28" spans="1:119" ht="15.75" thickBot="1">
      <c r="A28" s="12"/>
      <c r="B28" s="42">
        <v>591</v>
      </c>
      <c r="C28" s="19" t="s">
        <v>46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194192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194192</v>
      </c>
      <c r="O28" s="44">
        <f t="shared" si="2"/>
        <v>80.31100082712986</v>
      </c>
      <c r="P28" s="9"/>
    </row>
    <row r="29" spans="1:119" ht="16.5" thickBot="1">
      <c r="A29" s="13" t="s">
        <v>10</v>
      </c>
      <c r="B29" s="21"/>
      <c r="C29" s="20"/>
      <c r="D29" s="14">
        <f>SUM(D5,D11,D14,D19,D21,D26)</f>
        <v>2596491</v>
      </c>
      <c r="E29" s="14">
        <f t="shared" ref="E29:M29" si="8">SUM(E5,E11,E14,E19,E21,E26)</f>
        <v>30133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6093584</v>
      </c>
      <c r="J29" s="14">
        <f t="shared" si="8"/>
        <v>0</v>
      </c>
      <c r="K29" s="14">
        <f t="shared" si="8"/>
        <v>24208</v>
      </c>
      <c r="L29" s="14">
        <f t="shared" si="8"/>
        <v>0</v>
      </c>
      <c r="M29" s="14">
        <f t="shared" si="8"/>
        <v>0</v>
      </c>
      <c r="N29" s="14">
        <f t="shared" si="1"/>
        <v>8744416</v>
      </c>
      <c r="O29" s="35">
        <f t="shared" si="2"/>
        <v>3616.3837882547559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47</v>
      </c>
      <c r="M31" s="93"/>
      <c r="N31" s="93"/>
      <c r="O31" s="39">
        <v>2418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3307110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195912</v>
      </c>
      <c r="J5" s="24">
        <f t="shared" si="0"/>
        <v>0</v>
      </c>
      <c r="K5" s="24">
        <f t="shared" si="0"/>
        <v>18927</v>
      </c>
      <c r="L5" s="24">
        <f t="shared" si="0"/>
        <v>0</v>
      </c>
      <c r="M5" s="24">
        <f t="shared" si="0"/>
        <v>0</v>
      </c>
      <c r="N5" s="25">
        <f t="shared" ref="N5:N29" si="1">SUM(D5:M5)</f>
        <v>3521949</v>
      </c>
      <c r="O5" s="30">
        <f t="shared" ref="O5:O29" si="2">(N5/O$31)</f>
        <v>1489.8261421319796</v>
      </c>
      <c r="P5" s="6"/>
    </row>
    <row r="6" spans="1:133">
      <c r="A6" s="12"/>
      <c r="B6" s="42">
        <v>511</v>
      </c>
      <c r="C6" s="19" t="s">
        <v>19</v>
      </c>
      <c r="D6" s="43">
        <v>42031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42031</v>
      </c>
      <c r="O6" s="44">
        <f t="shared" si="2"/>
        <v>17.779610829103216</v>
      </c>
      <c r="P6" s="9"/>
    </row>
    <row r="7" spans="1:133">
      <c r="A7" s="12"/>
      <c r="B7" s="42">
        <v>513</v>
      </c>
      <c r="C7" s="19" t="s">
        <v>20</v>
      </c>
      <c r="D7" s="43">
        <v>3037906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3037906</v>
      </c>
      <c r="O7" s="44">
        <f t="shared" si="2"/>
        <v>1285.0702199661591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10.206852791878173</v>
      </c>
      <c r="P8" s="9"/>
    </row>
    <row r="9" spans="1:133">
      <c r="A9" s="12"/>
      <c r="B9" s="42">
        <v>517</v>
      </c>
      <c r="C9" s="19" t="s">
        <v>22</v>
      </c>
      <c r="D9" s="43">
        <v>203044</v>
      </c>
      <c r="E9" s="43">
        <v>0</v>
      </c>
      <c r="F9" s="43">
        <v>0</v>
      </c>
      <c r="G9" s="43">
        <v>0</v>
      </c>
      <c r="H9" s="43">
        <v>0</v>
      </c>
      <c r="I9" s="43">
        <v>195912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398956</v>
      </c>
      <c r="O9" s="44">
        <f t="shared" si="2"/>
        <v>168.76311336717427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18927</v>
      </c>
      <c r="L10" s="43">
        <v>0</v>
      </c>
      <c r="M10" s="43">
        <v>0</v>
      </c>
      <c r="N10" s="43">
        <f t="shared" si="1"/>
        <v>18927</v>
      </c>
      <c r="O10" s="44">
        <f t="shared" si="2"/>
        <v>8.0063451776649739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892313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892313</v>
      </c>
      <c r="O11" s="41">
        <f t="shared" si="2"/>
        <v>377.45896785109983</v>
      </c>
      <c r="P11" s="10"/>
    </row>
    <row r="12" spans="1:133">
      <c r="A12" s="12"/>
      <c r="B12" s="42">
        <v>521</v>
      </c>
      <c r="C12" s="19" t="s">
        <v>25</v>
      </c>
      <c r="D12" s="43">
        <v>761079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761079</v>
      </c>
      <c r="O12" s="44">
        <f t="shared" si="2"/>
        <v>321.94543147208122</v>
      </c>
      <c r="P12" s="9"/>
    </row>
    <row r="13" spans="1:133">
      <c r="A13" s="12"/>
      <c r="B13" s="42">
        <v>524</v>
      </c>
      <c r="C13" s="19" t="s">
        <v>26</v>
      </c>
      <c r="D13" s="43">
        <v>131234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131234</v>
      </c>
      <c r="O13" s="44">
        <f t="shared" si="2"/>
        <v>55.51353637901861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18400</v>
      </c>
      <c r="E14" s="29">
        <f t="shared" si="4"/>
        <v>32092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5336910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5387402</v>
      </c>
      <c r="O14" s="41">
        <f t="shared" si="2"/>
        <v>2278.934856175973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3348244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3348244</v>
      </c>
      <c r="O15" s="44">
        <f t="shared" si="2"/>
        <v>1416.3468697123519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658583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658583</v>
      </c>
      <c r="O16" s="44">
        <f t="shared" si="2"/>
        <v>278.58840947546531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470446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470446</v>
      </c>
      <c r="O17" s="44">
        <f t="shared" si="2"/>
        <v>199.0042301184433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859637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859637</v>
      </c>
      <c r="O18" s="44">
        <f t="shared" si="2"/>
        <v>363.63663282571912</v>
      </c>
      <c r="P18" s="9"/>
    </row>
    <row r="19" spans="1:119">
      <c r="A19" s="12"/>
      <c r="B19" s="42">
        <v>539</v>
      </c>
      <c r="C19" s="19" t="s">
        <v>32</v>
      </c>
      <c r="D19" s="43">
        <v>18400</v>
      </c>
      <c r="E19" s="43">
        <v>32092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50492</v>
      </c>
      <c r="O19" s="44">
        <f t="shared" si="2"/>
        <v>21.358714043993231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433120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433120</v>
      </c>
      <c r="O20" s="41">
        <f t="shared" si="2"/>
        <v>183.21489001692046</v>
      </c>
      <c r="P20" s="10"/>
    </row>
    <row r="21" spans="1:119">
      <c r="A21" s="12"/>
      <c r="B21" s="42">
        <v>541</v>
      </c>
      <c r="C21" s="19" t="s">
        <v>34</v>
      </c>
      <c r="D21" s="43">
        <v>433120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433120</v>
      </c>
      <c r="O21" s="44">
        <f t="shared" si="2"/>
        <v>183.21489001692046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677430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677430</v>
      </c>
      <c r="O22" s="41">
        <f t="shared" si="2"/>
        <v>286.56091370558374</v>
      </c>
      <c r="P22" s="9"/>
    </row>
    <row r="23" spans="1:119">
      <c r="A23" s="12"/>
      <c r="B23" s="42">
        <v>571</v>
      </c>
      <c r="C23" s="19" t="s">
        <v>36</v>
      </c>
      <c r="D23" s="43">
        <v>203776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203776</v>
      </c>
      <c r="O23" s="44">
        <f t="shared" si="2"/>
        <v>86.199661590524528</v>
      </c>
      <c r="P23" s="9"/>
    </row>
    <row r="24" spans="1:119">
      <c r="A24" s="12"/>
      <c r="B24" s="42">
        <v>572</v>
      </c>
      <c r="C24" s="19" t="s">
        <v>37</v>
      </c>
      <c r="D24" s="43">
        <v>430240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430240</v>
      </c>
      <c r="O24" s="44">
        <f t="shared" si="2"/>
        <v>181.99661590524533</v>
      </c>
      <c r="P24" s="9"/>
    </row>
    <row r="25" spans="1:119">
      <c r="A25" s="12"/>
      <c r="B25" s="42">
        <v>574</v>
      </c>
      <c r="C25" s="19" t="s">
        <v>38</v>
      </c>
      <c r="D25" s="43">
        <v>24149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24149</v>
      </c>
      <c r="O25" s="44">
        <f t="shared" si="2"/>
        <v>10.215313028764806</v>
      </c>
      <c r="P25" s="9"/>
    </row>
    <row r="26" spans="1:119">
      <c r="A26" s="12"/>
      <c r="B26" s="42">
        <v>579</v>
      </c>
      <c r="C26" s="19" t="s">
        <v>39</v>
      </c>
      <c r="D26" s="43">
        <v>19265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19265</v>
      </c>
      <c r="O26" s="44">
        <f t="shared" si="2"/>
        <v>8.1493231810490698</v>
      </c>
      <c r="P26" s="9"/>
    </row>
    <row r="27" spans="1:119" ht="15.75">
      <c r="A27" s="26" t="s">
        <v>41</v>
      </c>
      <c r="B27" s="27"/>
      <c r="C27" s="28"/>
      <c r="D27" s="29">
        <f t="shared" ref="D27:M27" si="7">SUM(D28:D28)</f>
        <v>6000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993831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999831</v>
      </c>
      <c r="O27" s="41">
        <f t="shared" si="2"/>
        <v>422.94035532994923</v>
      </c>
      <c r="P27" s="9"/>
    </row>
    <row r="28" spans="1:119" ht="15.75" thickBot="1">
      <c r="A28" s="12"/>
      <c r="B28" s="42">
        <v>581</v>
      </c>
      <c r="C28" s="19" t="s">
        <v>40</v>
      </c>
      <c r="D28" s="43">
        <v>6000</v>
      </c>
      <c r="E28" s="43">
        <v>0</v>
      </c>
      <c r="F28" s="43">
        <v>0</v>
      </c>
      <c r="G28" s="43">
        <v>0</v>
      </c>
      <c r="H28" s="43">
        <v>0</v>
      </c>
      <c r="I28" s="43">
        <v>993831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999831</v>
      </c>
      <c r="O28" s="44">
        <f t="shared" si="2"/>
        <v>422.94035532994923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5334373</v>
      </c>
      <c r="E29" s="14">
        <f t="shared" ref="E29:M29" si="8">SUM(E5,E11,E14,E20,E22,E27)</f>
        <v>32092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6526653</v>
      </c>
      <c r="J29" s="14">
        <f t="shared" si="8"/>
        <v>0</v>
      </c>
      <c r="K29" s="14">
        <f t="shared" si="8"/>
        <v>18927</v>
      </c>
      <c r="L29" s="14">
        <f t="shared" si="8"/>
        <v>0</v>
      </c>
      <c r="M29" s="14">
        <f t="shared" si="8"/>
        <v>0</v>
      </c>
      <c r="N29" s="14">
        <f t="shared" si="1"/>
        <v>11912045</v>
      </c>
      <c r="O29" s="35">
        <f t="shared" si="2"/>
        <v>5038.9361252115059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42</v>
      </c>
      <c r="M31" s="93"/>
      <c r="N31" s="93"/>
      <c r="O31" s="39">
        <v>2364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1120447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21424</v>
      </c>
      <c r="L5" s="24">
        <f t="shared" si="0"/>
        <v>0</v>
      </c>
      <c r="M5" s="24">
        <f t="shared" si="0"/>
        <v>0</v>
      </c>
      <c r="N5" s="25">
        <f t="shared" ref="N5:N32" si="1">SUM(D5:M5)</f>
        <v>1141871</v>
      </c>
      <c r="O5" s="30">
        <f t="shared" ref="O5:O32" si="2">(N5/O$34)</f>
        <v>487.14633105802045</v>
      </c>
      <c r="P5" s="6"/>
    </row>
    <row r="6" spans="1:133">
      <c r="A6" s="12"/>
      <c r="B6" s="42">
        <v>511</v>
      </c>
      <c r="C6" s="19" t="s">
        <v>19</v>
      </c>
      <c r="D6" s="43">
        <v>52772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52772</v>
      </c>
      <c r="O6" s="44">
        <f t="shared" si="2"/>
        <v>22.513651877133107</v>
      </c>
      <c r="P6" s="9"/>
    </row>
    <row r="7" spans="1:133">
      <c r="A7" s="12"/>
      <c r="B7" s="42">
        <v>513</v>
      </c>
      <c r="C7" s="19" t="s">
        <v>20</v>
      </c>
      <c r="D7" s="43">
        <v>808080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808080</v>
      </c>
      <c r="O7" s="44">
        <f t="shared" si="2"/>
        <v>344.74402730375425</v>
      </c>
      <c r="P7" s="9"/>
    </row>
    <row r="8" spans="1:133">
      <c r="A8" s="12"/>
      <c r="B8" s="42">
        <v>514</v>
      </c>
      <c r="C8" s="19" t="s">
        <v>21</v>
      </c>
      <c r="D8" s="43">
        <v>25050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25050</v>
      </c>
      <c r="O8" s="44">
        <f t="shared" si="2"/>
        <v>10.686860068259385</v>
      </c>
      <c r="P8" s="9"/>
    </row>
    <row r="9" spans="1:133">
      <c r="A9" s="12"/>
      <c r="B9" s="42">
        <v>515</v>
      </c>
      <c r="C9" s="19" t="s">
        <v>56</v>
      </c>
      <c r="D9" s="43">
        <v>101799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101799</v>
      </c>
      <c r="O9" s="44">
        <f t="shared" si="2"/>
        <v>43.42960750853242</v>
      </c>
      <c r="P9" s="9"/>
    </row>
    <row r="10" spans="1:133">
      <c r="A10" s="12"/>
      <c r="B10" s="42">
        <v>517</v>
      </c>
      <c r="C10" s="19" t="s">
        <v>22</v>
      </c>
      <c r="D10" s="43">
        <v>132746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132746</v>
      </c>
      <c r="O10" s="44">
        <f t="shared" si="2"/>
        <v>56.632252559726965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21424</v>
      </c>
      <c r="L11" s="43">
        <v>0</v>
      </c>
      <c r="M11" s="43">
        <v>0</v>
      </c>
      <c r="N11" s="43">
        <f t="shared" si="1"/>
        <v>21424</v>
      </c>
      <c r="O11" s="44">
        <f t="shared" si="2"/>
        <v>9.139931740614335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762394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762394</v>
      </c>
      <c r="O12" s="41">
        <f t="shared" si="2"/>
        <v>325.25341296928326</v>
      </c>
      <c r="P12" s="10"/>
    </row>
    <row r="13" spans="1:133">
      <c r="A13" s="12"/>
      <c r="B13" s="42">
        <v>521</v>
      </c>
      <c r="C13" s="19" t="s">
        <v>25</v>
      </c>
      <c r="D13" s="43">
        <v>762394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762394</v>
      </c>
      <c r="O13" s="44">
        <f t="shared" si="2"/>
        <v>325.25341296928326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475</v>
      </c>
      <c r="E14" s="29">
        <f t="shared" si="4"/>
        <v>50222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4793976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4844673</v>
      </c>
      <c r="O14" s="41">
        <f t="shared" si="2"/>
        <v>2066.8400170648465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3035713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3035713</v>
      </c>
      <c r="O15" s="44">
        <f t="shared" si="2"/>
        <v>1295.0994027303755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577491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577491</v>
      </c>
      <c r="O16" s="44">
        <f t="shared" si="2"/>
        <v>246.36988054607508</v>
      </c>
      <c r="P16" s="9"/>
    </row>
    <row r="17" spans="1:119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493075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493075</v>
      </c>
      <c r="O17" s="44">
        <f t="shared" si="2"/>
        <v>210.35622866894198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687697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687697</v>
      </c>
      <c r="O18" s="44">
        <f t="shared" si="2"/>
        <v>293.38609215017067</v>
      </c>
      <c r="P18" s="9"/>
    </row>
    <row r="19" spans="1:119">
      <c r="A19" s="12"/>
      <c r="B19" s="42">
        <v>539</v>
      </c>
      <c r="C19" s="19" t="s">
        <v>32</v>
      </c>
      <c r="D19" s="43">
        <v>475</v>
      </c>
      <c r="E19" s="43">
        <v>50222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50697</v>
      </c>
      <c r="O19" s="44">
        <f t="shared" si="2"/>
        <v>21.628412969283275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645347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645347</v>
      </c>
      <c r="O20" s="41">
        <f t="shared" si="2"/>
        <v>275.31868600682594</v>
      </c>
      <c r="P20" s="10"/>
    </row>
    <row r="21" spans="1:119">
      <c r="A21" s="12"/>
      <c r="B21" s="42">
        <v>541</v>
      </c>
      <c r="C21" s="19" t="s">
        <v>34</v>
      </c>
      <c r="D21" s="43">
        <v>645347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645347</v>
      </c>
      <c r="O21" s="44">
        <f t="shared" si="2"/>
        <v>275.31868600682594</v>
      </c>
      <c r="P21" s="9"/>
    </row>
    <row r="22" spans="1:119" ht="15.75">
      <c r="A22" s="26" t="s">
        <v>57</v>
      </c>
      <c r="B22" s="27"/>
      <c r="C22" s="28"/>
      <c r="D22" s="29">
        <f t="shared" ref="D22:M22" si="6">SUM(D23:D23)</f>
        <v>6000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6000</v>
      </c>
      <c r="O22" s="41">
        <f t="shared" si="2"/>
        <v>2.5597269624573378</v>
      </c>
      <c r="P22" s="10"/>
    </row>
    <row r="23" spans="1:119">
      <c r="A23" s="45"/>
      <c r="B23" s="46">
        <v>552</v>
      </c>
      <c r="C23" s="47" t="s">
        <v>58</v>
      </c>
      <c r="D23" s="43">
        <v>6000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6000</v>
      </c>
      <c r="O23" s="44">
        <f t="shared" si="2"/>
        <v>2.5597269624573378</v>
      </c>
      <c r="P23" s="9"/>
    </row>
    <row r="24" spans="1:119" ht="15.75">
      <c r="A24" s="26" t="s">
        <v>35</v>
      </c>
      <c r="B24" s="27"/>
      <c r="C24" s="28"/>
      <c r="D24" s="29">
        <f t="shared" ref="D24:M24" si="7">SUM(D25:D28)</f>
        <v>717375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717375</v>
      </c>
      <c r="O24" s="41">
        <f t="shared" si="2"/>
        <v>306.04735494880543</v>
      </c>
      <c r="P24" s="9"/>
    </row>
    <row r="25" spans="1:119">
      <c r="A25" s="12"/>
      <c r="B25" s="42">
        <v>571</v>
      </c>
      <c r="C25" s="19" t="s">
        <v>36</v>
      </c>
      <c r="D25" s="43">
        <v>188398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188398</v>
      </c>
      <c r="O25" s="44">
        <f t="shared" si="2"/>
        <v>80.374573378839585</v>
      </c>
      <c r="P25" s="9"/>
    </row>
    <row r="26" spans="1:119">
      <c r="A26" s="12"/>
      <c r="B26" s="42">
        <v>572</v>
      </c>
      <c r="C26" s="19" t="s">
        <v>37</v>
      </c>
      <c r="D26" s="43">
        <v>467259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467259</v>
      </c>
      <c r="O26" s="44">
        <f t="shared" si="2"/>
        <v>199.34257679180888</v>
      </c>
      <c r="P26" s="9"/>
    </row>
    <row r="27" spans="1:119">
      <c r="A27" s="12"/>
      <c r="B27" s="42">
        <v>574</v>
      </c>
      <c r="C27" s="19" t="s">
        <v>38</v>
      </c>
      <c r="D27" s="43">
        <v>38636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38636</v>
      </c>
      <c r="O27" s="44">
        <f t="shared" si="2"/>
        <v>16.482935153583618</v>
      </c>
      <c r="P27" s="9"/>
    </row>
    <row r="28" spans="1:119">
      <c r="A28" s="12"/>
      <c r="B28" s="42">
        <v>579</v>
      </c>
      <c r="C28" s="19" t="s">
        <v>39</v>
      </c>
      <c r="D28" s="43">
        <v>23082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23082</v>
      </c>
      <c r="O28" s="44">
        <f t="shared" si="2"/>
        <v>9.8472696245733786</v>
      </c>
      <c r="P28" s="9"/>
    </row>
    <row r="29" spans="1:119" ht="15.75">
      <c r="A29" s="26" t="s">
        <v>41</v>
      </c>
      <c r="B29" s="27"/>
      <c r="C29" s="28"/>
      <c r="D29" s="29">
        <f t="shared" ref="D29:M29" si="8">SUM(D30:D31)</f>
        <v>6000</v>
      </c>
      <c r="E29" s="29">
        <f t="shared" si="8"/>
        <v>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537017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1"/>
        <v>543017</v>
      </c>
      <c r="O29" s="41">
        <f t="shared" si="2"/>
        <v>231.66254266211604</v>
      </c>
      <c r="P29" s="9"/>
    </row>
    <row r="30" spans="1:119">
      <c r="A30" s="12"/>
      <c r="B30" s="42">
        <v>581</v>
      </c>
      <c r="C30" s="19" t="s">
        <v>40</v>
      </c>
      <c r="D30" s="43">
        <v>6000</v>
      </c>
      <c r="E30" s="43">
        <v>0</v>
      </c>
      <c r="F30" s="43">
        <v>0</v>
      </c>
      <c r="G30" s="43">
        <v>0</v>
      </c>
      <c r="H30" s="43">
        <v>0</v>
      </c>
      <c r="I30" s="43">
        <v>356956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362956</v>
      </c>
      <c r="O30" s="44">
        <f t="shared" si="2"/>
        <v>154.84470989761093</v>
      </c>
      <c r="P30" s="9"/>
    </row>
    <row r="31" spans="1:119" ht="15.75" thickBot="1">
      <c r="A31" s="12"/>
      <c r="B31" s="42">
        <v>591</v>
      </c>
      <c r="C31" s="19" t="s">
        <v>46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180061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180061</v>
      </c>
      <c r="O31" s="44">
        <f t="shared" si="2"/>
        <v>76.817832764505113</v>
      </c>
      <c r="P31" s="9"/>
    </row>
    <row r="32" spans="1:119" ht="16.5" thickBot="1">
      <c r="A32" s="13" t="s">
        <v>10</v>
      </c>
      <c r="B32" s="21"/>
      <c r="C32" s="20"/>
      <c r="D32" s="14">
        <f>SUM(D5,D12,D14,D20,D22,D24,D29)</f>
        <v>3258038</v>
      </c>
      <c r="E32" s="14">
        <f t="shared" ref="E32:M32" si="9">SUM(E5,E12,E14,E20,E22,E24,E29)</f>
        <v>50222</v>
      </c>
      <c r="F32" s="14">
        <f t="shared" si="9"/>
        <v>0</v>
      </c>
      <c r="G32" s="14">
        <f t="shared" si="9"/>
        <v>0</v>
      </c>
      <c r="H32" s="14">
        <f t="shared" si="9"/>
        <v>0</v>
      </c>
      <c r="I32" s="14">
        <f t="shared" si="9"/>
        <v>5330993</v>
      </c>
      <c r="J32" s="14">
        <f t="shared" si="9"/>
        <v>0</v>
      </c>
      <c r="K32" s="14">
        <f t="shared" si="9"/>
        <v>21424</v>
      </c>
      <c r="L32" s="14">
        <f t="shared" si="9"/>
        <v>0</v>
      </c>
      <c r="M32" s="14">
        <f t="shared" si="9"/>
        <v>0</v>
      </c>
      <c r="N32" s="14">
        <f t="shared" si="1"/>
        <v>8660677</v>
      </c>
      <c r="O32" s="35">
        <f t="shared" si="2"/>
        <v>3694.8280716723548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59</v>
      </c>
      <c r="M34" s="93"/>
      <c r="N34" s="93"/>
      <c r="O34" s="39">
        <v>2344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524545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22076</v>
      </c>
      <c r="L5" s="24">
        <f t="shared" si="0"/>
        <v>0</v>
      </c>
      <c r="M5" s="24">
        <f t="shared" si="0"/>
        <v>0</v>
      </c>
      <c r="N5" s="25">
        <f t="shared" ref="N5:N23" si="1">SUM(D5:M5)</f>
        <v>546621</v>
      </c>
      <c r="O5" s="30">
        <f t="shared" ref="O5:O32" si="2">(N5/O$34)</f>
        <v>233.79854576561164</v>
      </c>
      <c r="P5" s="6"/>
    </row>
    <row r="6" spans="1:133">
      <c r="A6" s="12"/>
      <c r="B6" s="42">
        <v>511</v>
      </c>
      <c r="C6" s="19" t="s">
        <v>19</v>
      </c>
      <c r="D6" s="43">
        <v>45065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45065</v>
      </c>
      <c r="O6" s="44">
        <f t="shared" si="2"/>
        <v>19.275021385799828</v>
      </c>
      <c r="P6" s="9"/>
    </row>
    <row r="7" spans="1:133">
      <c r="A7" s="12"/>
      <c r="B7" s="42">
        <v>513</v>
      </c>
      <c r="C7" s="19" t="s">
        <v>20</v>
      </c>
      <c r="D7" s="43">
        <v>455351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455351</v>
      </c>
      <c r="O7" s="44">
        <f t="shared" si="2"/>
        <v>194.76090675791275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10.320359281437126</v>
      </c>
      <c r="P8" s="9"/>
    </row>
    <row r="9" spans="1:133">
      <c r="A9" s="12"/>
      <c r="B9" s="42">
        <v>518</v>
      </c>
      <c r="C9" s="19" t="s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22076</v>
      </c>
      <c r="L9" s="43">
        <v>0</v>
      </c>
      <c r="M9" s="43">
        <v>0</v>
      </c>
      <c r="N9" s="43">
        <f t="shared" si="1"/>
        <v>22076</v>
      </c>
      <c r="O9" s="44">
        <f t="shared" si="2"/>
        <v>9.4422583404619331</v>
      </c>
      <c r="P9" s="9"/>
    </row>
    <row r="10" spans="1:133" ht="15.75">
      <c r="A10" s="26" t="s">
        <v>24</v>
      </c>
      <c r="B10" s="27"/>
      <c r="C10" s="28"/>
      <c r="D10" s="29">
        <f t="shared" ref="D10:M10" si="3">SUM(D11:D12)</f>
        <v>810246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810246</v>
      </c>
      <c r="O10" s="41">
        <f t="shared" si="2"/>
        <v>346.55517536355859</v>
      </c>
      <c r="P10" s="10"/>
    </row>
    <row r="11" spans="1:133">
      <c r="A11" s="12"/>
      <c r="B11" s="42">
        <v>521</v>
      </c>
      <c r="C11" s="19" t="s">
        <v>25</v>
      </c>
      <c r="D11" s="43">
        <v>733734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733734</v>
      </c>
      <c r="O11" s="44">
        <f t="shared" si="2"/>
        <v>313.82976903336186</v>
      </c>
      <c r="P11" s="9"/>
    </row>
    <row r="12" spans="1:133">
      <c r="A12" s="12"/>
      <c r="B12" s="42">
        <v>524</v>
      </c>
      <c r="C12" s="19" t="s">
        <v>26</v>
      </c>
      <c r="D12" s="43">
        <v>76512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76512</v>
      </c>
      <c r="O12" s="44">
        <f t="shared" si="2"/>
        <v>32.725406330196748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SUM(D14:D18)</f>
        <v>6400</v>
      </c>
      <c r="E13" s="29">
        <f t="shared" si="4"/>
        <v>28125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4450005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4484530</v>
      </c>
      <c r="O13" s="41">
        <f t="shared" si="2"/>
        <v>1918.1052181351583</v>
      </c>
      <c r="P13" s="10"/>
    </row>
    <row r="14" spans="1:133">
      <c r="A14" s="12"/>
      <c r="B14" s="42">
        <v>531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2721989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2721989</v>
      </c>
      <c r="O14" s="44">
        <f t="shared" si="2"/>
        <v>1164.238237810094</v>
      </c>
      <c r="P14" s="9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485429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485429</v>
      </c>
      <c r="O15" s="44">
        <f t="shared" si="2"/>
        <v>207.62574850299401</v>
      </c>
      <c r="P15" s="9"/>
    </row>
    <row r="16" spans="1:133">
      <c r="A16" s="12"/>
      <c r="B16" s="42">
        <v>534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485278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485278</v>
      </c>
      <c r="O16" s="44">
        <f t="shared" si="2"/>
        <v>207.5611633875107</v>
      </c>
      <c r="P16" s="9"/>
    </row>
    <row r="17" spans="1:119">
      <c r="A17" s="12"/>
      <c r="B17" s="42">
        <v>535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757309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757309</v>
      </c>
      <c r="O17" s="44">
        <f t="shared" si="2"/>
        <v>323.91317365269464</v>
      </c>
      <c r="P17" s="9"/>
    </row>
    <row r="18" spans="1:119">
      <c r="A18" s="12"/>
      <c r="B18" s="42">
        <v>539</v>
      </c>
      <c r="C18" s="19" t="s">
        <v>32</v>
      </c>
      <c r="D18" s="43">
        <v>6400</v>
      </c>
      <c r="E18" s="43">
        <v>28125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34525</v>
      </c>
      <c r="O18" s="44">
        <f t="shared" si="2"/>
        <v>14.766894781864842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508819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508819</v>
      </c>
      <c r="O19" s="41">
        <f t="shared" si="2"/>
        <v>217.63002566295978</v>
      </c>
      <c r="P19" s="10"/>
    </row>
    <row r="20" spans="1:119">
      <c r="A20" s="12"/>
      <c r="B20" s="42">
        <v>541</v>
      </c>
      <c r="C20" s="19" t="s">
        <v>34</v>
      </c>
      <c r="D20" s="43">
        <v>508819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508819</v>
      </c>
      <c r="O20" s="44">
        <f t="shared" si="2"/>
        <v>217.63002566295978</v>
      </c>
      <c r="P20" s="9"/>
    </row>
    <row r="21" spans="1:119" ht="15.75">
      <c r="A21" s="26" t="s">
        <v>57</v>
      </c>
      <c r="B21" s="27"/>
      <c r="C21" s="28"/>
      <c r="D21" s="29">
        <f t="shared" ref="D21:M21" si="6">SUM(D22:D22)</f>
        <v>12000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12000</v>
      </c>
      <c r="O21" s="41">
        <f t="shared" si="2"/>
        <v>5.1325919589392646</v>
      </c>
      <c r="P21" s="10"/>
    </row>
    <row r="22" spans="1:119">
      <c r="A22" s="45"/>
      <c r="B22" s="46">
        <v>552</v>
      </c>
      <c r="C22" s="47" t="s">
        <v>58</v>
      </c>
      <c r="D22" s="43">
        <v>12000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12000</v>
      </c>
      <c r="O22" s="44">
        <f t="shared" si="2"/>
        <v>5.1325919589392646</v>
      </c>
      <c r="P22" s="9"/>
    </row>
    <row r="23" spans="1:119" ht="15.75">
      <c r="A23" s="26" t="s">
        <v>70</v>
      </c>
      <c r="B23" s="27"/>
      <c r="C23" s="28"/>
      <c r="D23" s="29">
        <f t="shared" ref="D23:M23" si="7">SUM(D24:D24)</f>
        <v>83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83</v>
      </c>
      <c r="O23" s="41">
        <f t="shared" si="2"/>
        <v>3.5500427715996576E-2</v>
      </c>
      <c r="P23" s="10"/>
    </row>
    <row r="24" spans="1:119">
      <c r="A24" s="12"/>
      <c r="B24" s="42">
        <v>569</v>
      </c>
      <c r="C24" s="19" t="s">
        <v>71</v>
      </c>
      <c r="D24" s="43">
        <v>83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8">SUM(D24:M24)</f>
        <v>83</v>
      </c>
      <c r="O24" s="44">
        <f t="shared" si="2"/>
        <v>3.5500427715996576E-2</v>
      </c>
      <c r="P24" s="9"/>
    </row>
    <row r="25" spans="1:119" ht="15.75">
      <c r="A25" s="26" t="s">
        <v>35</v>
      </c>
      <c r="B25" s="27"/>
      <c r="C25" s="28"/>
      <c r="D25" s="29">
        <f t="shared" ref="D25:M25" si="9">SUM(D26:D29)</f>
        <v>757398</v>
      </c>
      <c r="E25" s="29">
        <f t="shared" si="9"/>
        <v>0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>SUM(D25:M25)</f>
        <v>757398</v>
      </c>
      <c r="O25" s="41">
        <f t="shared" si="2"/>
        <v>323.9512403763901</v>
      </c>
      <c r="P25" s="9"/>
    </row>
    <row r="26" spans="1:119">
      <c r="A26" s="12"/>
      <c r="B26" s="42">
        <v>571</v>
      </c>
      <c r="C26" s="19" t="s">
        <v>36</v>
      </c>
      <c r="D26" s="43">
        <v>179505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8"/>
        <v>179505</v>
      </c>
      <c r="O26" s="44">
        <f t="shared" si="2"/>
        <v>76.777159965782715</v>
      </c>
      <c r="P26" s="9"/>
    </row>
    <row r="27" spans="1:119">
      <c r="A27" s="12"/>
      <c r="B27" s="42">
        <v>572</v>
      </c>
      <c r="C27" s="19" t="s">
        <v>37</v>
      </c>
      <c r="D27" s="43">
        <v>352279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8"/>
        <v>352279</v>
      </c>
      <c r="O27" s="44">
        <f t="shared" si="2"/>
        <v>150.6753635585971</v>
      </c>
      <c r="P27" s="9"/>
    </row>
    <row r="28" spans="1:119">
      <c r="A28" s="12"/>
      <c r="B28" s="42">
        <v>574</v>
      </c>
      <c r="C28" s="19" t="s">
        <v>38</v>
      </c>
      <c r="D28" s="43">
        <v>59685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8"/>
        <v>59685</v>
      </c>
      <c r="O28" s="44">
        <f t="shared" si="2"/>
        <v>25.528229255774168</v>
      </c>
      <c r="P28" s="9"/>
    </row>
    <row r="29" spans="1:119">
      <c r="A29" s="12"/>
      <c r="B29" s="42">
        <v>579</v>
      </c>
      <c r="C29" s="19" t="s">
        <v>39</v>
      </c>
      <c r="D29" s="43">
        <v>165929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165929</v>
      </c>
      <c r="O29" s="44">
        <f t="shared" si="2"/>
        <v>70.970487596236097</v>
      </c>
      <c r="P29" s="9"/>
    </row>
    <row r="30" spans="1:119" ht="15.75">
      <c r="A30" s="26" t="s">
        <v>41</v>
      </c>
      <c r="B30" s="27"/>
      <c r="C30" s="28"/>
      <c r="D30" s="29">
        <f t="shared" ref="D30:M30" si="10">SUM(D31:D31)</f>
        <v>0</v>
      </c>
      <c r="E30" s="29">
        <f t="shared" si="10"/>
        <v>0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311218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>SUM(D30:M30)</f>
        <v>311218</v>
      </c>
      <c r="O30" s="41">
        <f t="shared" si="2"/>
        <v>133.11291702309666</v>
      </c>
      <c r="P30" s="9"/>
    </row>
    <row r="31" spans="1:119" ht="15.75" thickBot="1">
      <c r="A31" s="12"/>
      <c r="B31" s="42">
        <v>581</v>
      </c>
      <c r="C31" s="19" t="s">
        <v>40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311218</v>
      </c>
      <c r="J31" s="43">
        <v>0</v>
      </c>
      <c r="K31" s="43">
        <v>0</v>
      </c>
      <c r="L31" s="43">
        <v>0</v>
      </c>
      <c r="M31" s="43">
        <v>0</v>
      </c>
      <c r="N31" s="43">
        <f>SUM(D31:M31)</f>
        <v>311218</v>
      </c>
      <c r="O31" s="44">
        <f t="shared" si="2"/>
        <v>133.11291702309666</v>
      </c>
      <c r="P31" s="9"/>
    </row>
    <row r="32" spans="1:119" ht="16.5" thickBot="1">
      <c r="A32" s="13" t="s">
        <v>10</v>
      </c>
      <c r="B32" s="21"/>
      <c r="C32" s="20"/>
      <c r="D32" s="14">
        <f t="shared" ref="D32:M32" si="11">SUM(D5,D10,D13,D19,D21,D23,D25,D30)</f>
        <v>2619491</v>
      </c>
      <c r="E32" s="14">
        <f t="shared" si="11"/>
        <v>28125</v>
      </c>
      <c r="F32" s="14">
        <f t="shared" si="11"/>
        <v>0</v>
      </c>
      <c r="G32" s="14">
        <f t="shared" si="11"/>
        <v>0</v>
      </c>
      <c r="H32" s="14">
        <f t="shared" si="11"/>
        <v>0</v>
      </c>
      <c r="I32" s="14">
        <f t="shared" si="11"/>
        <v>4761223</v>
      </c>
      <c r="J32" s="14">
        <f t="shared" si="11"/>
        <v>0</v>
      </c>
      <c r="K32" s="14">
        <f t="shared" si="11"/>
        <v>22076</v>
      </c>
      <c r="L32" s="14">
        <f t="shared" si="11"/>
        <v>0</v>
      </c>
      <c r="M32" s="14">
        <f t="shared" si="11"/>
        <v>0</v>
      </c>
      <c r="N32" s="14">
        <f>SUM(D32:M32)</f>
        <v>7430915</v>
      </c>
      <c r="O32" s="35">
        <f t="shared" si="2"/>
        <v>3178.3212147134304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72</v>
      </c>
      <c r="M34" s="93"/>
      <c r="N34" s="93"/>
      <c r="O34" s="39">
        <v>2338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48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1399339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141714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1541053</v>
      </c>
      <c r="P5" s="30">
        <f t="shared" ref="P5:P26" si="1">(O5/P$28)</f>
        <v>490.62496020375676</v>
      </c>
      <c r="Q5" s="6"/>
    </row>
    <row r="6" spans="1:134">
      <c r="A6" s="12"/>
      <c r="B6" s="42">
        <v>511</v>
      </c>
      <c r="C6" s="19" t="s">
        <v>19</v>
      </c>
      <c r="D6" s="43">
        <v>27374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27374</v>
      </c>
      <c r="P6" s="44">
        <f t="shared" si="1"/>
        <v>8.7150588984399864</v>
      </c>
      <c r="Q6" s="9"/>
    </row>
    <row r="7" spans="1:134">
      <c r="A7" s="12"/>
      <c r="B7" s="42">
        <v>513</v>
      </c>
      <c r="C7" s="19" t="s">
        <v>20</v>
      </c>
      <c r="D7" s="43">
        <v>1126110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1126110</v>
      </c>
      <c r="P7" s="44">
        <f t="shared" si="1"/>
        <v>358.51957975167142</v>
      </c>
      <c r="Q7" s="9"/>
    </row>
    <row r="8" spans="1:134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24129</v>
      </c>
      <c r="P8" s="44">
        <f t="shared" si="1"/>
        <v>7.6819484240687679</v>
      </c>
      <c r="Q8" s="9"/>
    </row>
    <row r="9" spans="1:134">
      <c r="A9" s="12"/>
      <c r="B9" s="42">
        <v>517</v>
      </c>
      <c r="C9" s="19" t="s">
        <v>22</v>
      </c>
      <c r="D9" s="43">
        <v>221726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221726</v>
      </c>
      <c r="P9" s="44">
        <f t="shared" si="1"/>
        <v>70.59089461954791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141714</v>
      </c>
      <c r="L10" s="43">
        <v>0</v>
      </c>
      <c r="M10" s="43">
        <v>0</v>
      </c>
      <c r="N10" s="43">
        <v>0</v>
      </c>
      <c r="O10" s="43">
        <f t="shared" si="2"/>
        <v>141714</v>
      </c>
      <c r="P10" s="44">
        <f t="shared" si="1"/>
        <v>45.117478510028654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SUM(D12:D13)</f>
        <v>1055385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1055385</v>
      </c>
      <c r="P11" s="41">
        <f t="shared" si="1"/>
        <v>336.00286532951287</v>
      </c>
      <c r="Q11" s="10"/>
    </row>
    <row r="12" spans="1:134">
      <c r="A12" s="12"/>
      <c r="B12" s="42">
        <v>521</v>
      </c>
      <c r="C12" s="19" t="s">
        <v>25</v>
      </c>
      <c r="D12" s="43">
        <v>779142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779142</v>
      </c>
      <c r="P12" s="44">
        <f t="shared" si="1"/>
        <v>248.05539637058263</v>
      </c>
      <c r="Q12" s="9"/>
    </row>
    <row r="13" spans="1:134">
      <c r="A13" s="12"/>
      <c r="B13" s="42">
        <v>524</v>
      </c>
      <c r="C13" s="19" t="s">
        <v>26</v>
      </c>
      <c r="D13" s="43">
        <v>276243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276243</v>
      </c>
      <c r="P13" s="44">
        <f t="shared" si="1"/>
        <v>87.947468958930273</v>
      </c>
      <c r="Q13" s="9"/>
    </row>
    <row r="14" spans="1:134" ht="15.75">
      <c r="A14" s="26" t="s">
        <v>27</v>
      </c>
      <c r="B14" s="27"/>
      <c r="C14" s="28"/>
      <c r="D14" s="29">
        <f t="shared" ref="D14:N14" si="5">SUM(D15:D19)</f>
        <v>0</v>
      </c>
      <c r="E14" s="29">
        <f t="shared" si="5"/>
        <v>26438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10532245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40">
        <f>SUM(D14:N14)</f>
        <v>10558683</v>
      </c>
      <c r="P14" s="41">
        <f t="shared" si="1"/>
        <v>3361.5673352435529</v>
      </c>
      <c r="Q14" s="10"/>
    </row>
    <row r="15" spans="1:134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7837104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7837104</v>
      </c>
      <c r="P15" s="44">
        <f t="shared" si="1"/>
        <v>2495.0983763132758</v>
      </c>
      <c r="Q15" s="9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773466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5" si="6">SUM(D16:N16)</f>
        <v>773466</v>
      </c>
      <c r="P16" s="44">
        <f t="shared" si="1"/>
        <v>246.24832855778413</v>
      </c>
      <c r="Q16" s="9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642966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642966</v>
      </c>
      <c r="P17" s="44">
        <f t="shared" si="1"/>
        <v>204.70105062082141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1278709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1278709</v>
      </c>
      <c r="P18" s="44">
        <f t="shared" si="1"/>
        <v>407.10251512257241</v>
      </c>
      <c r="Q18" s="9"/>
    </row>
    <row r="19" spans="1:120">
      <c r="A19" s="12"/>
      <c r="B19" s="42">
        <v>539</v>
      </c>
      <c r="C19" s="19" t="s">
        <v>32</v>
      </c>
      <c r="D19" s="43">
        <v>0</v>
      </c>
      <c r="E19" s="43">
        <v>26438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26438</v>
      </c>
      <c r="P19" s="44">
        <f t="shared" si="1"/>
        <v>8.4170646290990128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1493631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 t="shared" si="6"/>
        <v>1493631</v>
      </c>
      <c r="P20" s="41">
        <f t="shared" si="1"/>
        <v>475.52722063037248</v>
      </c>
      <c r="Q20" s="10"/>
    </row>
    <row r="21" spans="1:120">
      <c r="A21" s="12"/>
      <c r="B21" s="42">
        <v>541</v>
      </c>
      <c r="C21" s="19" t="s">
        <v>34</v>
      </c>
      <c r="D21" s="43">
        <v>1493631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1493631</v>
      </c>
      <c r="P21" s="44">
        <f t="shared" si="1"/>
        <v>475.52722063037248</v>
      </c>
      <c r="Q21" s="9"/>
    </row>
    <row r="22" spans="1:120" ht="15.75">
      <c r="A22" s="26" t="s">
        <v>35</v>
      </c>
      <c r="B22" s="27"/>
      <c r="C22" s="28"/>
      <c r="D22" s="29">
        <f t="shared" ref="D22:N22" si="8">SUM(D23:D25)</f>
        <v>337892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337892</v>
      </c>
      <c r="P22" s="41">
        <f t="shared" si="1"/>
        <v>107.57465775230818</v>
      </c>
      <c r="Q22" s="9"/>
    </row>
    <row r="23" spans="1:120">
      <c r="A23" s="12"/>
      <c r="B23" s="42">
        <v>571</v>
      </c>
      <c r="C23" s="19" t="s">
        <v>36</v>
      </c>
      <c r="D23" s="43">
        <v>1657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1657</v>
      </c>
      <c r="P23" s="44">
        <f t="shared" si="1"/>
        <v>0.52753900031836998</v>
      </c>
      <c r="Q23" s="9"/>
    </row>
    <row r="24" spans="1:120">
      <c r="A24" s="12"/>
      <c r="B24" s="42">
        <v>572</v>
      </c>
      <c r="C24" s="19" t="s">
        <v>37</v>
      </c>
      <c r="D24" s="43">
        <v>322842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322842</v>
      </c>
      <c r="P24" s="44">
        <f t="shared" si="1"/>
        <v>102.78319006685768</v>
      </c>
      <c r="Q24" s="9"/>
    </row>
    <row r="25" spans="1:120" ht="15.75" thickBot="1">
      <c r="A25" s="12"/>
      <c r="B25" s="42">
        <v>574</v>
      </c>
      <c r="C25" s="19" t="s">
        <v>38</v>
      </c>
      <c r="D25" s="43">
        <v>13393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13393</v>
      </c>
      <c r="P25" s="44">
        <f t="shared" si="1"/>
        <v>4.2639286851321234</v>
      </c>
      <c r="Q25" s="9"/>
    </row>
    <row r="26" spans="1:120" ht="16.5" thickBot="1">
      <c r="A26" s="13" t="s">
        <v>10</v>
      </c>
      <c r="B26" s="21"/>
      <c r="C26" s="20"/>
      <c r="D26" s="14">
        <f>SUM(D5,D11,D14,D20,D22)</f>
        <v>4286247</v>
      </c>
      <c r="E26" s="14">
        <f t="shared" ref="E26:N26" si="9">SUM(E5,E11,E14,E20,E22)</f>
        <v>26438</v>
      </c>
      <c r="F26" s="14">
        <f t="shared" si="9"/>
        <v>0</v>
      </c>
      <c r="G26" s="14">
        <f t="shared" si="9"/>
        <v>0</v>
      </c>
      <c r="H26" s="14">
        <f t="shared" si="9"/>
        <v>0</v>
      </c>
      <c r="I26" s="14">
        <f t="shared" si="9"/>
        <v>10532245</v>
      </c>
      <c r="J26" s="14">
        <f t="shared" si="9"/>
        <v>0</v>
      </c>
      <c r="K26" s="14">
        <f t="shared" si="9"/>
        <v>141714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>SUM(D26:N26)</f>
        <v>14986644</v>
      </c>
      <c r="P26" s="35">
        <f t="shared" si="1"/>
        <v>4771.2970391595036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89</v>
      </c>
      <c r="N28" s="93"/>
      <c r="O28" s="93"/>
      <c r="P28" s="39">
        <v>3141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924626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128227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1052853</v>
      </c>
      <c r="P5" s="30">
        <f t="shared" ref="P5:P26" si="2">(O5/P$28)</f>
        <v>323.6560098370735</v>
      </c>
      <c r="Q5" s="6"/>
    </row>
    <row r="6" spans="1:134">
      <c r="A6" s="12"/>
      <c r="B6" s="42">
        <v>511</v>
      </c>
      <c r="C6" s="19" t="s">
        <v>19</v>
      </c>
      <c r="D6" s="43">
        <v>35094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35094</v>
      </c>
      <c r="P6" s="44">
        <f t="shared" si="2"/>
        <v>10.788195511835228</v>
      </c>
      <c r="Q6" s="9"/>
    </row>
    <row r="7" spans="1:134">
      <c r="A7" s="12"/>
      <c r="B7" s="42">
        <v>513</v>
      </c>
      <c r="C7" s="19" t="s">
        <v>20</v>
      </c>
      <c r="D7" s="43">
        <v>643537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643537</v>
      </c>
      <c r="P7" s="44">
        <f t="shared" si="2"/>
        <v>197.82877343990162</v>
      </c>
      <c r="Q7" s="9"/>
    </row>
    <row r="8" spans="1:134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24129</v>
      </c>
      <c r="P8" s="44">
        <f t="shared" si="2"/>
        <v>7.4174608054103901</v>
      </c>
      <c r="Q8" s="9"/>
    </row>
    <row r="9" spans="1:134">
      <c r="A9" s="12"/>
      <c r="B9" s="42">
        <v>517</v>
      </c>
      <c r="C9" s="19" t="s">
        <v>22</v>
      </c>
      <c r="D9" s="43">
        <v>221866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221866</v>
      </c>
      <c r="P9" s="44">
        <f t="shared" si="2"/>
        <v>68.203504457423918</v>
      </c>
      <c r="Q9" s="9"/>
    </row>
    <row r="10" spans="1:134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128227</v>
      </c>
      <c r="L10" s="43">
        <v>0</v>
      </c>
      <c r="M10" s="43">
        <v>0</v>
      </c>
      <c r="N10" s="43">
        <v>0</v>
      </c>
      <c r="O10" s="43">
        <f t="shared" si="1"/>
        <v>128227</v>
      </c>
      <c r="P10" s="44">
        <f t="shared" si="2"/>
        <v>39.418075622502307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SUM(D12:D13)</f>
        <v>869855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869855</v>
      </c>
      <c r="P11" s="41">
        <f t="shared" si="2"/>
        <v>267.40086074392866</v>
      </c>
      <c r="Q11" s="10"/>
    </row>
    <row r="12" spans="1:134">
      <c r="A12" s="12"/>
      <c r="B12" s="42">
        <v>521</v>
      </c>
      <c r="C12" s="19" t="s">
        <v>25</v>
      </c>
      <c r="D12" s="43">
        <v>757580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757580</v>
      </c>
      <c r="P12" s="44">
        <f t="shared" si="2"/>
        <v>232.88656624654166</v>
      </c>
      <c r="Q12" s="9"/>
    </row>
    <row r="13" spans="1:134">
      <c r="A13" s="12"/>
      <c r="B13" s="42">
        <v>524</v>
      </c>
      <c r="C13" s="19" t="s">
        <v>26</v>
      </c>
      <c r="D13" s="43">
        <v>112275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112275</v>
      </c>
      <c r="P13" s="44">
        <f t="shared" si="2"/>
        <v>34.514294497387027</v>
      </c>
      <c r="Q13" s="9"/>
    </row>
    <row r="14" spans="1:134" ht="15.75">
      <c r="A14" s="26" t="s">
        <v>27</v>
      </c>
      <c r="B14" s="27"/>
      <c r="C14" s="28"/>
      <c r="D14" s="29">
        <f t="shared" ref="D14:N14" si="4">SUM(D15:D19)</f>
        <v>0</v>
      </c>
      <c r="E14" s="29">
        <f t="shared" si="4"/>
        <v>31654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8081736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40">
        <f t="shared" si="1"/>
        <v>8113390</v>
      </c>
      <c r="P14" s="41">
        <f t="shared" si="2"/>
        <v>2494.1254226867509</v>
      </c>
      <c r="Q14" s="10"/>
    </row>
    <row r="15" spans="1:134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5516915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5516915</v>
      </c>
      <c r="P15" s="44">
        <f t="shared" si="2"/>
        <v>1695.9468183215492</v>
      </c>
      <c r="Q15" s="9"/>
    </row>
    <row r="16" spans="1:134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723610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723610</v>
      </c>
      <c r="P16" s="44">
        <f t="shared" si="2"/>
        <v>222.44389794036275</v>
      </c>
      <c r="Q16" s="9"/>
    </row>
    <row r="17" spans="1:120">
      <c r="A17" s="12"/>
      <c r="B17" s="42">
        <v>534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674571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674571</v>
      </c>
      <c r="P17" s="44">
        <f t="shared" si="2"/>
        <v>207.3688902551491</v>
      </c>
      <c r="Q17" s="9"/>
    </row>
    <row r="18" spans="1:120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1166640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1166640</v>
      </c>
      <c r="P18" s="44">
        <f t="shared" si="2"/>
        <v>358.63510605594837</v>
      </c>
      <c r="Q18" s="9"/>
    </row>
    <row r="19" spans="1:120">
      <c r="A19" s="12"/>
      <c r="B19" s="42">
        <v>539</v>
      </c>
      <c r="C19" s="19" t="s">
        <v>32</v>
      </c>
      <c r="D19" s="43">
        <v>0</v>
      </c>
      <c r="E19" s="43">
        <v>31654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31654</v>
      </c>
      <c r="P19" s="44">
        <f t="shared" si="2"/>
        <v>9.7307101137411625</v>
      </c>
      <c r="Q19" s="9"/>
    </row>
    <row r="20" spans="1:120" ht="15.75">
      <c r="A20" s="26" t="s">
        <v>33</v>
      </c>
      <c r="B20" s="27"/>
      <c r="C20" s="28"/>
      <c r="D20" s="29">
        <f t="shared" ref="D20:N20" si="5">SUM(D21:D21)</f>
        <v>791306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5"/>
        <v>0</v>
      </c>
      <c r="O20" s="29">
        <f t="shared" si="1"/>
        <v>791306</v>
      </c>
      <c r="P20" s="41">
        <f t="shared" si="2"/>
        <v>243.25422686750693</v>
      </c>
      <c r="Q20" s="10"/>
    </row>
    <row r="21" spans="1:120">
      <c r="A21" s="12"/>
      <c r="B21" s="42">
        <v>541</v>
      </c>
      <c r="C21" s="19" t="s">
        <v>34</v>
      </c>
      <c r="D21" s="43">
        <v>791306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791306</v>
      </c>
      <c r="P21" s="44">
        <f t="shared" si="2"/>
        <v>243.25422686750693</v>
      </c>
      <c r="Q21" s="9"/>
    </row>
    <row r="22" spans="1:120" ht="15.75">
      <c r="A22" s="26" t="s">
        <v>35</v>
      </c>
      <c r="B22" s="27"/>
      <c r="C22" s="28"/>
      <c r="D22" s="29">
        <f t="shared" ref="D22:N22" si="6">SUM(D23:D25)</f>
        <v>317613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1"/>
        <v>317613</v>
      </c>
      <c r="P22" s="41">
        <f t="shared" si="2"/>
        <v>97.6369505072241</v>
      </c>
      <c r="Q22" s="9"/>
    </row>
    <row r="23" spans="1:120">
      <c r="A23" s="12"/>
      <c r="B23" s="42">
        <v>571</v>
      </c>
      <c r="C23" s="19" t="s">
        <v>36</v>
      </c>
      <c r="D23" s="43">
        <v>1666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1666</v>
      </c>
      <c r="P23" s="44">
        <f t="shared" si="2"/>
        <v>0.5121426375653243</v>
      </c>
      <c r="Q23" s="9"/>
    </row>
    <row r="24" spans="1:120">
      <c r="A24" s="12"/>
      <c r="B24" s="42">
        <v>572</v>
      </c>
      <c r="C24" s="19" t="s">
        <v>37</v>
      </c>
      <c r="D24" s="43">
        <v>311451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311451</v>
      </c>
      <c r="P24" s="44">
        <f t="shared" si="2"/>
        <v>95.742699047033511</v>
      </c>
      <c r="Q24" s="9"/>
    </row>
    <row r="25" spans="1:120" ht="15.75" thickBot="1">
      <c r="A25" s="12"/>
      <c r="B25" s="42">
        <v>574</v>
      </c>
      <c r="C25" s="19" t="s">
        <v>38</v>
      </c>
      <c r="D25" s="43">
        <v>4496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4496</v>
      </c>
      <c r="P25" s="44">
        <f t="shared" si="2"/>
        <v>1.3821088226252689</v>
      </c>
      <c r="Q25" s="9"/>
    </row>
    <row r="26" spans="1:120" ht="16.5" thickBot="1">
      <c r="A26" s="13" t="s">
        <v>10</v>
      </c>
      <c r="B26" s="21"/>
      <c r="C26" s="20"/>
      <c r="D26" s="14">
        <f>SUM(D5,D11,D14,D20,D22)</f>
        <v>2903400</v>
      </c>
      <c r="E26" s="14">
        <f t="shared" ref="E26:N26" si="7">SUM(E5,E11,E14,E20,E22)</f>
        <v>31654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8081736</v>
      </c>
      <c r="J26" s="14">
        <f t="shared" si="7"/>
        <v>0</v>
      </c>
      <c r="K26" s="14">
        <f t="shared" si="7"/>
        <v>128227</v>
      </c>
      <c r="L26" s="14">
        <f t="shared" si="7"/>
        <v>0</v>
      </c>
      <c r="M26" s="14">
        <f t="shared" si="7"/>
        <v>0</v>
      </c>
      <c r="N26" s="14">
        <f t="shared" si="7"/>
        <v>0</v>
      </c>
      <c r="O26" s="14">
        <f t="shared" si="1"/>
        <v>11145017</v>
      </c>
      <c r="P26" s="35">
        <f t="shared" si="2"/>
        <v>3426.0734706424837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3" t="s">
        <v>87</v>
      </c>
      <c r="N28" s="93"/>
      <c r="O28" s="93"/>
      <c r="P28" s="39">
        <v>3253</v>
      </c>
    </row>
    <row r="29" spans="1:120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20" ht="15.75" customHeight="1" thickBot="1">
      <c r="A30" s="97" t="s">
        <v>48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904347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84559</v>
      </c>
      <c r="L5" s="24">
        <f t="shared" si="0"/>
        <v>0</v>
      </c>
      <c r="M5" s="24">
        <f t="shared" si="0"/>
        <v>0</v>
      </c>
      <c r="N5" s="25">
        <f t="shared" ref="N5:N28" si="1">SUM(D5:M5)</f>
        <v>988906</v>
      </c>
      <c r="O5" s="30">
        <f t="shared" ref="O5:O28" si="2">(N5/O$30)</f>
        <v>385.38815276695243</v>
      </c>
      <c r="P5" s="6"/>
    </row>
    <row r="6" spans="1:133">
      <c r="A6" s="12"/>
      <c r="B6" s="42">
        <v>511</v>
      </c>
      <c r="C6" s="19" t="s">
        <v>19</v>
      </c>
      <c r="D6" s="43">
        <v>32069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32069</v>
      </c>
      <c r="O6" s="44">
        <f t="shared" si="2"/>
        <v>12.497661730319564</v>
      </c>
      <c r="P6" s="9"/>
    </row>
    <row r="7" spans="1:133">
      <c r="A7" s="12"/>
      <c r="B7" s="42">
        <v>513</v>
      </c>
      <c r="C7" s="19" t="s">
        <v>20</v>
      </c>
      <c r="D7" s="43">
        <v>619122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619122</v>
      </c>
      <c r="O7" s="44">
        <f t="shared" si="2"/>
        <v>241.27903351519876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9.4033515198752919</v>
      </c>
      <c r="P8" s="9"/>
    </row>
    <row r="9" spans="1:133">
      <c r="A9" s="12"/>
      <c r="B9" s="42">
        <v>517</v>
      </c>
      <c r="C9" s="19" t="s">
        <v>22</v>
      </c>
      <c r="D9" s="43">
        <v>229027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229027</v>
      </c>
      <c r="O9" s="44">
        <f t="shared" si="2"/>
        <v>89.254481683554175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84559</v>
      </c>
      <c r="L10" s="43">
        <v>0</v>
      </c>
      <c r="M10" s="43">
        <v>0</v>
      </c>
      <c r="N10" s="43">
        <f t="shared" si="1"/>
        <v>84559</v>
      </c>
      <c r="O10" s="44">
        <f t="shared" si="2"/>
        <v>32.953624318004678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930285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930285</v>
      </c>
      <c r="O11" s="41">
        <f t="shared" si="2"/>
        <v>362.54286827747467</v>
      </c>
      <c r="P11" s="10"/>
    </row>
    <row r="12" spans="1:133">
      <c r="A12" s="12"/>
      <c r="B12" s="42">
        <v>521</v>
      </c>
      <c r="C12" s="19" t="s">
        <v>25</v>
      </c>
      <c r="D12" s="43">
        <v>771366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771366</v>
      </c>
      <c r="O12" s="44">
        <f t="shared" si="2"/>
        <v>300.61028838659394</v>
      </c>
      <c r="P12" s="9"/>
    </row>
    <row r="13" spans="1:133">
      <c r="A13" s="12"/>
      <c r="B13" s="42">
        <v>524</v>
      </c>
      <c r="C13" s="19" t="s">
        <v>26</v>
      </c>
      <c r="D13" s="43">
        <v>158919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158919</v>
      </c>
      <c r="O13" s="44">
        <f t="shared" si="2"/>
        <v>61.932579890880746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31385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6954663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6986048</v>
      </c>
      <c r="O14" s="41">
        <f t="shared" si="2"/>
        <v>2722.544037412315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4623824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4623824</v>
      </c>
      <c r="O15" s="44">
        <f t="shared" si="2"/>
        <v>1801.9579111457522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654814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654814</v>
      </c>
      <c r="O16" s="44">
        <f t="shared" si="2"/>
        <v>255.18862042088855</v>
      </c>
      <c r="P16" s="9"/>
    </row>
    <row r="17" spans="1:119">
      <c r="A17" s="12"/>
      <c r="B17" s="42">
        <v>534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582218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582218</v>
      </c>
      <c r="O17" s="44">
        <f t="shared" si="2"/>
        <v>226.89711613406081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1093807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1093807</v>
      </c>
      <c r="O18" s="44">
        <f t="shared" si="2"/>
        <v>426.26929072486359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31385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31385</v>
      </c>
      <c r="O19" s="44">
        <f t="shared" si="2"/>
        <v>12.231098986749805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645656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645656</v>
      </c>
      <c r="O20" s="41">
        <f t="shared" si="2"/>
        <v>251.61964146531565</v>
      </c>
      <c r="P20" s="10"/>
    </row>
    <row r="21" spans="1:119">
      <c r="A21" s="12"/>
      <c r="B21" s="42">
        <v>541</v>
      </c>
      <c r="C21" s="19" t="s">
        <v>62</v>
      </c>
      <c r="D21" s="43">
        <v>645656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645656</v>
      </c>
      <c r="O21" s="44">
        <f t="shared" si="2"/>
        <v>251.61964146531565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SUM(D23:D25)</f>
        <v>325786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325786</v>
      </c>
      <c r="O22" s="41">
        <f t="shared" si="2"/>
        <v>126.96258768511302</v>
      </c>
      <c r="P22" s="9"/>
    </row>
    <row r="23" spans="1:119">
      <c r="A23" s="12"/>
      <c r="B23" s="42">
        <v>571</v>
      </c>
      <c r="C23" s="19" t="s">
        <v>36</v>
      </c>
      <c r="D23" s="43">
        <v>1683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1683</v>
      </c>
      <c r="O23" s="44">
        <f t="shared" si="2"/>
        <v>0.65588464536243185</v>
      </c>
      <c r="P23" s="9"/>
    </row>
    <row r="24" spans="1:119">
      <c r="A24" s="12"/>
      <c r="B24" s="42">
        <v>572</v>
      </c>
      <c r="C24" s="19" t="s">
        <v>63</v>
      </c>
      <c r="D24" s="43">
        <v>294963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294963</v>
      </c>
      <c r="O24" s="44">
        <f t="shared" si="2"/>
        <v>114.95050662509743</v>
      </c>
      <c r="P24" s="9"/>
    </row>
    <row r="25" spans="1:119">
      <c r="A25" s="12"/>
      <c r="B25" s="42">
        <v>574</v>
      </c>
      <c r="C25" s="19" t="s">
        <v>38</v>
      </c>
      <c r="D25" s="43">
        <v>29140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29140</v>
      </c>
      <c r="O25" s="44">
        <f t="shared" si="2"/>
        <v>11.356196414653157</v>
      </c>
      <c r="P25" s="9"/>
    </row>
    <row r="26" spans="1:119" ht="15.75">
      <c r="A26" s="26" t="s">
        <v>64</v>
      </c>
      <c r="B26" s="27"/>
      <c r="C26" s="28"/>
      <c r="D26" s="29">
        <f t="shared" ref="D26:M26" si="7">SUM(D27:D27)</f>
        <v>325000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325000</v>
      </c>
      <c r="O26" s="41">
        <f t="shared" si="2"/>
        <v>126.65627435697584</v>
      </c>
      <c r="P26" s="9"/>
    </row>
    <row r="27" spans="1:119" ht="15.75" thickBot="1">
      <c r="A27" s="12"/>
      <c r="B27" s="42">
        <v>581</v>
      </c>
      <c r="C27" s="19" t="s">
        <v>65</v>
      </c>
      <c r="D27" s="43">
        <v>325000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325000</v>
      </c>
      <c r="O27" s="44">
        <f t="shared" si="2"/>
        <v>126.65627435697584</v>
      </c>
      <c r="P27" s="9"/>
    </row>
    <row r="28" spans="1:119" ht="16.5" thickBot="1">
      <c r="A28" s="13" t="s">
        <v>10</v>
      </c>
      <c r="B28" s="21"/>
      <c r="C28" s="20"/>
      <c r="D28" s="14">
        <f>SUM(D5,D11,D14,D20,D22,D26)</f>
        <v>3131074</v>
      </c>
      <c r="E28" s="14">
        <f t="shared" ref="E28:M28" si="8">SUM(E5,E11,E14,E20,E22,E26)</f>
        <v>31385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6954663</v>
      </c>
      <c r="J28" s="14">
        <f t="shared" si="8"/>
        <v>0</v>
      </c>
      <c r="K28" s="14">
        <f t="shared" si="8"/>
        <v>84559</v>
      </c>
      <c r="L28" s="14">
        <f t="shared" si="8"/>
        <v>0</v>
      </c>
      <c r="M28" s="14">
        <f t="shared" si="8"/>
        <v>0</v>
      </c>
      <c r="N28" s="14">
        <f t="shared" si="1"/>
        <v>10201681</v>
      </c>
      <c r="O28" s="35">
        <f t="shared" si="2"/>
        <v>3975.7135619641467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82</v>
      </c>
      <c r="M30" s="93"/>
      <c r="N30" s="93"/>
      <c r="O30" s="39">
        <v>2566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48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856407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71929</v>
      </c>
      <c r="L5" s="24">
        <f t="shared" si="0"/>
        <v>0</v>
      </c>
      <c r="M5" s="24">
        <f t="shared" si="0"/>
        <v>0</v>
      </c>
      <c r="N5" s="25">
        <f t="shared" ref="N5:N29" si="1">SUM(D5:M5)</f>
        <v>928336</v>
      </c>
      <c r="O5" s="30">
        <f t="shared" ref="O5:O29" si="2">(N5/O$31)</f>
        <v>370.00239139099244</v>
      </c>
      <c r="P5" s="6"/>
    </row>
    <row r="6" spans="1:133">
      <c r="A6" s="12"/>
      <c r="B6" s="42">
        <v>511</v>
      </c>
      <c r="C6" s="19" t="s">
        <v>19</v>
      </c>
      <c r="D6" s="43">
        <v>32380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32380</v>
      </c>
      <c r="O6" s="44">
        <f t="shared" si="2"/>
        <v>12.905540055799124</v>
      </c>
      <c r="P6" s="9"/>
    </row>
    <row r="7" spans="1:133">
      <c r="A7" s="12"/>
      <c r="B7" s="42">
        <v>513</v>
      </c>
      <c r="C7" s="19" t="s">
        <v>20</v>
      </c>
      <c r="D7" s="43">
        <v>584654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584654</v>
      </c>
      <c r="O7" s="44">
        <f t="shared" si="2"/>
        <v>233.02271821442807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9.6169788760462342</v>
      </c>
      <c r="P8" s="9"/>
    </row>
    <row r="9" spans="1:133">
      <c r="A9" s="12"/>
      <c r="B9" s="42">
        <v>517</v>
      </c>
      <c r="C9" s="19" t="s">
        <v>22</v>
      </c>
      <c r="D9" s="43">
        <v>215244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215244</v>
      </c>
      <c r="O9" s="44">
        <f t="shared" si="2"/>
        <v>85.788760462335588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71929</v>
      </c>
      <c r="L10" s="43">
        <v>0</v>
      </c>
      <c r="M10" s="43">
        <v>0</v>
      </c>
      <c r="N10" s="43">
        <f t="shared" si="1"/>
        <v>71929</v>
      </c>
      <c r="O10" s="44">
        <f t="shared" si="2"/>
        <v>28.668393782383419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847866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847866</v>
      </c>
      <c r="O11" s="41">
        <f t="shared" si="2"/>
        <v>337.92985253088881</v>
      </c>
      <c r="P11" s="10"/>
    </row>
    <row r="12" spans="1:133">
      <c r="A12" s="12"/>
      <c r="B12" s="42">
        <v>521</v>
      </c>
      <c r="C12" s="19" t="s">
        <v>25</v>
      </c>
      <c r="D12" s="43">
        <v>680893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680893</v>
      </c>
      <c r="O12" s="44">
        <f t="shared" si="2"/>
        <v>271.38023116779596</v>
      </c>
      <c r="P12" s="9"/>
    </row>
    <row r="13" spans="1:133">
      <c r="A13" s="12"/>
      <c r="B13" s="42">
        <v>524</v>
      </c>
      <c r="C13" s="19" t="s">
        <v>26</v>
      </c>
      <c r="D13" s="43">
        <v>166973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166973</v>
      </c>
      <c r="O13" s="44">
        <f t="shared" si="2"/>
        <v>66.549621363092868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15779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5665776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5681555</v>
      </c>
      <c r="O14" s="41">
        <f t="shared" si="2"/>
        <v>2264.469908330012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3140714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3140714</v>
      </c>
      <c r="O15" s="44">
        <f t="shared" si="2"/>
        <v>1251.7791948983659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749251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749251</v>
      </c>
      <c r="O16" s="44">
        <f t="shared" si="2"/>
        <v>298.62534874451973</v>
      </c>
      <c r="P16" s="9"/>
    </row>
    <row r="17" spans="1:119">
      <c r="A17" s="12"/>
      <c r="B17" s="42">
        <v>534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605606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605606</v>
      </c>
      <c r="O17" s="44">
        <f t="shared" si="2"/>
        <v>241.37345555998405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1170205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1170205</v>
      </c>
      <c r="O18" s="44">
        <f t="shared" si="2"/>
        <v>466.40294938222399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15779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15779</v>
      </c>
      <c r="O19" s="44">
        <f t="shared" si="2"/>
        <v>6.2889597449182943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675568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675568</v>
      </c>
      <c r="O20" s="41">
        <f t="shared" si="2"/>
        <v>269.25787166201673</v>
      </c>
      <c r="P20" s="10"/>
    </row>
    <row r="21" spans="1:119">
      <c r="A21" s="12"/>
      <c r="B21" s="42">
        <v>541</v>
      </c>
      <c r="C21" s="19" t="s">
        <v>62</v>
      </c>
      <c r="D21" s="43">
        <v>675568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675568</v>
      </c>
      <c r="O21" s="44">
        <f t="shared" si="2"/>
        <v>269.25787166201673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347752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347752</v>
      </c>
      <c r="O22" s="41">
        <f t="shared" si="2"/>
        <v>138.60183339976086</v>
      </c>
      <c r="P22" s="9"/>
    </row>
    <row r="23" spans="1:119">
      <c r="A23" s="12"/>
      <c r="B23" s="42">
        <v>571</v>
      </c>
      <c r="C23" s="19" t="s">
        <v>36</v>
      </c>
      <c r="D23" s="43">
        <v>1574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1574</v>
      </c>
      <c r="O23" s="44">
        <f t="shared" si="2"/>
        <v>0.62734157034675164</v>
      </c>
      <c r="P23" s="9"/>
    </row>
    <row r="24" spans="1:119">
      <c r="A24" s="12"/>
      <c r="B24" s="42">
        <v>572</v>
      </c>
      <c r="C24" s="19" t="s">
        <v>63</v>
      </c>
      <c r="D24" s="43">
        <v>301364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301364</v>
      </c>
      <c r="O24" s="44">
        <f t="shared" si="2"/>
        <v>120.1131925069749</v>
      </c>
      <c r="P24" s="9"/>
    </row>
    <row r="25" spans="1:119">
      <c r="A25" s="12"/>
      <c r="B25" s="42">
        <v>574</v>
      </c>
      <c r="C25" s="19" t="s">
        <v>38</v>
      </c>
      <c r="D25" s="43">
        <v>29644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29644</v>
      </c>
      <c r="O25" s="44">
        <f t="shared" si="2"/>
        <v>11.815065763252292</v>
      </c>
      <c r="P25" s="9"/>
    </row>
    <row r="26" spans="1:119">
      <c r="A26" s="12"/>
      <c r="B26" s="42">
        <v>579</v>
      </c>
      <c r="C26" s="19" t="s">
        <v>39</v>
      </c>
      <c r="D26" s="43">
        <v>15170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15170</v>
      </c>
      <c r="O26" s="44">
        <f t="shared" si="2"/>
        <v>6.046233559186927</v>
      </c>
      <c r="P26" s="9"/>
    </row>
    <row r="27" spans="1:119" ht="15.75">
      <c r="A27" s="26" t="s">
        <v>64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50000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50000</v>
      </c>
      <c r="O27" s="41">
        <f t="shared" si="2"/>
        <v>19.928258270227182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50000</v>
      </c>
      <c r="O28" s="44">
        <f t="shared" si="2"/>
        <v>19.928258270227182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2727593</v>
      </c>
      <c r="E29" s="14">
        <f t="shared" ref="E29:M29" si="8">SUM(E5,E11,E14,E20,E22,E27)</f>
        <v>15779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5715776</v>
      </c>
      <c r="J29" s="14">
        <f t="shared" si="8"/>
        <v>0</v>
      </c>
      <c r="K29" s="14">
        <f t="shared" si="8"/>
        <v>71929</v>
      </c>
      <c r="L29" s="14">
        <f t="shared" si="8"/>
        <v>0</v>
      </c>
      <c r="M29" s="14">
        <f t="shared" si="8"/>
        <v>0</v>
      </c>
      <c r="N29" s="14">
        <f t="shared" si="1"/>
        <v>8531077</v>
      </c>
      <c r="O29" s="35">
        <f t="shared" si="2"/>
        <v>3400.1901155838978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80</v>
      </c>
      <c r="M31" s="93"/>
      <c r="N31" s="93"/>
      <c r="O31" s="39">
        <v>2509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838841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64882</v>
      </c>
      <c r="L5" s="24">
        <f t="shared" si="0"/>
        <v>0</v>
      </c>
      <c r="M5" s="24">
        <f t="shared" si="0"/>
        <v>0</v>
      </c>
      <c r="N5" s="25">
        <f t="shared" ref="N5:N29" si="1">SUM(D5:M5)</f>
        <v>903723</v>
      </c>
      <c r="O5" s="30">
        <f t="shared" ref="O5:O29" si="2">(N5/O$31)</f>
        <v>361.63385354141656</v>
      </c>
      <c r="P5" s="6"/>
    </row>
    <row r="6" spans="1:133">
      <c r="A6" s="12"/>
      <c r="B6" s="42">
        <v>511</v>
      </c>
      <c r="C6" s="19" t="s">
        <v>19</v>
      </c>
      <c r="D6" s="43">
        <v>33646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33646</v>
      </c>
      <c r="O6" s="44">
        <f t="shared" si="2"/>
        <v>13.463785514205682</v>
      </c>
      <c r="P6" s="9"/>
    </row>
    <row r="7" spans="1:133">
      <c r="A7" s="12"/>
      <c r="B7" s="42">
        <v>513</v>
      </c>
      <c r="C7" s="19" t="s">
        <v>20</v>
      </c>
      <c r="D7" s="43">
        <v>572630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572630</v>
      </c>
      <c r="O7" s="44">
        <f t="shared" si="2"/>
        <v>229.1436574629852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9.655462184873949</v>
      </c>
      <c r="P8" s="9"/>
    </row>
    <row r="9" spans="1:133">
      <c r="A9" s="12"/>
      <c r="B9" s="42">
        <v>517</v>
      </c>
      <c r="C9" s="19" t="s">
        <v>22</v>
      </c>
      <c r="D9" s="43">
        <v>208436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208436</v>
      </c>
      <c r="O9" s="44">
        <f t="shared" si="2"/>
        <v>83.407763105242097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64882</v>
      </c>
      <c r="L10" s="43">
        <v>0</v>
      </c>
      <c r="M10" s="43">
        <v>0</v>
      </c>
      <c r="N10" s="43">
        <f t="shared" si="1"/>
        <v>64882</v>
      </c>
      <c r="O10" s="44">
        <f t="shared" si="2"/>
        <v>25.963185274109644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780868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780868</v>
      </c>
      <c r="O11" s="41">
        <f t="shared" si="2"/>
        <v>312.47218887555022</v>
      </c>
      <c r="P11" s="10"/>
    </row>
    <row r="12" spans="1:133">
      <c r="A12" s="12"/>
      <c r="B12" s="42">
        <v>521</v>
      </c>
      <c r="C12" s="19" t="s">
        <v>25</v>
      </c>
      <c r="D12" s="43">
        <v>641040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641040</v>
      </c>
      <c r="O12" s="44">
        <f t="shared" si="2"/>
        <v>256.51860744297721</v>
      </c>
      <c r="P12" s="9"/>
    </row>
    <row r="13" spans="1:133">
      <c r="A13" s="12"/>
      <c r="B13" s="42">
        <v>524</v>
      </c>
      <c r="C13" s="19" t="s">
        <v>26</v>
      </c>
      <c r="D13" s="43">
        <v>139828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139828</v>
      </c>
      <c r="O13" s="44">
        <f t="shared" si="2"/>
        <v>55.953581432573031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18702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5179801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5198503</v>
      </c>
      <c r="O14" s="41">
        <f t="shared" si="2"/>
        <v>2080.233293317327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2843389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2843389</v>
      </c>
      <c r="O15" s="44">
        <f t="shared" si="2"/>
        <v>1137.8107242897158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607011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607011</v>
      </c>
      <c r="O16" s="44">
        <f t="shared" si="2"/>
        <v>242.9015606242497</v>
      </c>
      <c r="P16" s="9"/>
    </row>
    <row r="17" spans="1:119">
      <c r="A17" s="12"/>
      <c r="B17" s="42">
        <v>534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528276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528276</v>
      </c>
      <c r="O17" s="44">
        <f t="shared" si="2"/>
        <v>211.39495798319328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1201125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1201125</v>
      </c>
      <c r="O18" s="44">
        <f t="shared" si="2"/>
        <v>480.64225690276112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18702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18702</v>
      </c>
      <c r="O19" s="44">
        <f t="shared" si="2"/>
        <v>7.483793517406963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586746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586746</v>
      </c>
      <c r="O20" s="41">
        <f t="shared" si="2"/>
        <v>234.7923169267707</v>
      </c>
      <c r="P20" s="10"/>
    </row>
    <row r="21" spans="1:119">
      <c r="A21" s="12"/>
      <c r="B21" s="42">
        <v>541</v>
      </c>
      <c r="C21" s="19" t="s">
        <v>62</v>
      </c>
      <c r="D21" s="43">
        <v>586746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586746</v>
      </c>
      <c r="O21" s="44">
        <f t="shared" si="2"/>
        <v>234.7923169267707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339117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339117</v>
      </c>
      <c r="O22" s="41">
        <f t="shared" si="2"/>
        <v>135.70108043217286</v>
      </c>
      <c r="P22" s="9"/>
    </row>
    <row r="23" spans="1:119">
      <c r="A23" s="12"/>
      <c r="B23" s="42">
        <v>571</v>
      </c>
      <c r="C23" s="19" t="s">
        <v>36</v>
      </c>
      <c r="D23" s="43">
        <v>1559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1559</v>
      </c>
      <c r="O23" s="44">
        <f t="shared" si="2"/>
        <v>0.62384953981592639</v>
      </c>
      <c r="P23" s="9"/>
    </row>
    <row r="24" spans="1:119">
      <c r="A24" s="12"/>
      <c r="B24" s="42">
        <v>572</v>
      </c>
      <c r="C24" s="19" t="s">
        <v>63</v>
      </c>
      <c r="D24" s="43">
        <v>285487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285487</v>
      </c>
      <c r="O24" s="44">
        <f t="shared" si="2"/>
        <v>114.24049619847939</v>
      </c>
      <c r="P24" s="9"/>
    </row>
    <row r="25" spans="1:119">
      <c r="A25" s="12"/>
      <c r="B25" s="42">
        <v>574</v>
      </c>
      <c r="C25" s="19" t="s">
        <v>38</v>
      </c>
      <c r="D25" s="43">
        <v>37316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37316</v>
      </c>
      <c r="O25" s="44">
        <f t="shared" si="2"/>
        <v>14.932372949179673</v>
      </c>
      <c r="P25" s="9"/>
    </row>
    <row r="26" spans="1:119">
      <c r="A26" s="12"/>
      <c r="B26" s="42">
        <v>579</v>
      </c>
      <c r="C26" s="19" t="s">
        <v>39</v>
      </c>
      <c r="D26" s="43">
        <v>14755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14755</v>
      </c>
      <c r="O26" s="44">
        <f t="shared" si="2"/>
        <v>5.9043617446978791</v>
      </c>
      <c r="P26" s="9"/>
    </row>
    <row r="27" spans="1:119" ht="15.75">
      <c r="A27" s="26" t="s">
        <v>64</v>
      </c>
      <c r="B27" s="27"/>
      <c r="C27" s="28"/>
      <c r="D27" s="29">
        <f t="shared" ref="D27:M27" si="7">SUM(D28:D28)</f>
        <v>50000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50000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100000</v>
      </c>
      <c r="O27" s="41">
        <f t="shared" si="2"/>
        <v>40.016006402561025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50000</v>
      </c>
      <c r="E28" s="43">
        <v>0</v>
      </c>
      <c r="F28" s="43">
        <v>0</v>
      </c>
      <c r="G28" s="43">
        <v>0</v>
      </c>
      <c r="H28" s="43">
        <v>0</v>
      </c>
      <c r="I28" s="43">
        <v>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100000</v>
      </c>
      <c r="O28" s="44">
        <f t="shared" si="2"/>
        <v>40.016006402561025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2595572</v>
      </c>
      <c r="E29" s="14">
        <f t="shared" ref="E29:M29" si="8">SUM(E5,E11,E14,E20,E22,E27)</f>
        <v>18702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5229801</v>
      </c>
      <c r="J29" s="14">
        <f t="shared" si="8"/>
        <v>0</v>
      </c>
      <c r="K29" s="14">
        <f t="shared" si="8"/>
        <v>64882</v>
      </c>
      <c r="L29" s="14">
        <f t="shared" si="8"/>
        <v>0</v>
      </c>
      <c r="M29" s="14">
        <f t="shared" si="8"/>
        <v>0</v>
      </c>
      <c r="N29" s="14">
        <f t="shared" si="1"/>
        <v>7908957</v>
      </c>
      <c r="O29" s="35">
        <f t="shared" si="2"/>
        <v>3164.8487394957983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78</v>
      </c>
      <c r="M31" s="93"/>
      <c r="N31" s="93"/>
      <c r="O31" s="39">
        <v>2499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814659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46874</v>
      </c>
      <c r="L5" s="24">
        <f t="shared" si="0"/>
        <v>0</v>
      </c>
      <c r="M5" s="24">
        <f t="shared" si="0"/>
        <v>0</v>
      </c>
      <c r="N5" s="25">
        <f t="shared" ref="N5:N29" si="1">SUM(D5:M5)</f>
        <v>861533</v>
      </c>
      <c r="O5" s="30">
        <f t="shared" ref="O5:O29" si="2">(N5/O$31)</f>
        <v>345.71950240770468</v>
      </c>
      <c r="P5" s="6"/>
    </row>
    <row r="6" spans="1:133">
      <c r="A6" s="12"/>
      <c r="B6" s="42">
        <v>511</v>
      </c>
      <c r="C6" s="19" t="s">
        <v>19</v>
      </c>
      <c r="D6" s="43">
        <v>32547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32547</v>
      </c>
      <c r="O6" s="44">
        <f t="shared" si="2"/>
        <v>13.060593900481541</v>
      </c>
      <c r="P6" s="9"/>
    </row>
    <row r="7" spans="1:133">
      <c r="A7" s="12"/>
      <c r="B7" s="42">
        <v>513</v>
      </c>
      <c r="C7" s="19" t="s">
        <v>20</v>
      </c>
      <c r="D7" s="43">
        <v>549547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549547</v>
      </c>
      <c r="O7" s="44">
        <f t="shared" si="2"/>
        <v>220.5244783306581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9.6825842696629216</v>
      </c>
      <c r="P8" s="9"/>
    </row>
    <row r="9" spans="1:133">
      <c r="A9" s="12"/>
      <c r="B9" s="42">
        <v>517</v>
      </c>
      <c r="C9" s="19" t="s">
        <v>22</v>
      </c>
      <c r="D9" s="43">
        <v>208436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208436</v>
      </c>
      <c r="O9" s="44">
        <f t="shared" si="2"/>
        <v>83.642054574638848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46874</v>
      </c>
      <c r="L10" s="43">
        <v>0</v>
      </c>
      <c r="M10" s="43">
        <v>0</v>
      </c>
      <c r="N10" s="43">
        <f t="shared" si="1"/>
        <v>46874</v>
      </c>
      <c r="O10" s="44">
        <f t="shared" si="2"/>
        <v>18.809791332263242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840377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840377</v>
      </c>
      <c r="O11" s="41">
        <f t="shared" si="2"/>
        <v>337.22993579454254</v>
      </c>
      <c r="P11" s="10"/>
    </row>
    <row r="12" spans="1:133">
      <c r="A12" s="12"/>
      <c r="B12" s="42">
        <v>521</v>
      </c>
      <c r="C12" s="19" t="s">
        <v>25</v>
      </c>
      <c r="D12" s="43">
        <v>662863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662863</v>
      </c>
      <c r="O12" s="44">
        <f t="shared" si="2"/>
        <v>265.99638844301768</v>
      </c>
      <c r="P12" s="9"/>
    </row>
    <row r="13" spans="1:133">
      <c r="A13" s="12"/>
      <c r="B13" s="42">
        <v>524</v>
      </c>
      <c r="C13" s="19" t="s">
        <v>26</v>
      </c>
      <c r="D13" s="43">
        <v>177514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177514</v>
      </c>
      <c r="O13" s="44">
        <f t="shared" si="2"/>
        <v>71.233547351524876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17069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5168625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5185694</v>
      </c>
      <c r="O14" s="41">
        <f t="shared" si="2"/>
        <v>2080.9365971107545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2923862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2923862</v>
      </c>
      <c r="O15" s="44">
        <f t="shared" si="2"/>
        <v>1173.2993579454253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700485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700485</v>
      </c>
      <c r="O16" s="44">
        <f t="shared" si="2"/>
        <v>281.09349919743175</v>
      </c>
      <c r="P16" s="9"/>
    </row>
    <row r="17" spans="1:119">
      <c r="A17" s="12"/>
      <c r="B17" s="42">
        <v>534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462545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462545</v>
      </c>
      <c r="O17" s="44">
        <f t="shared" si="2"/>
        <v>185.61195826645266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1081733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1081733</v>
      </c>
      <c r="O18" s="44">
        <f t="shared" si="2"/>
        <v>434.08226324237557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17069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17069</v>
      </c>
      <c r="O19" s="44">
        <f t="shared" si="2"/>
        <v>6.8495184590690208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536606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536606</v>
      </c>
      <c r="O20" s="41">
        <f t="shared" si="2"/>
        <v>215.33146067415731</v>
      </c>
      <c r="P20" s="10"/>
    </row>
    <row r="21" spans="1:119">
      <c r="A21" s="12"/>
      <c r="B21" s="42">
        <v>541</v>
      </c>
      <c r="C21" s="19" t="s">
        <v>62</v>
      </c>
      <c r="D21" s="43">
        <v>536606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536606</v>
      </c>
      <c r="O21" s="44">
        <f t="shared" si="2"/>
        <v>215.33146067415731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435170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435170</v>
      </c>
      <c r="O22" s="41">
        <f t="shared" si="2"/>
        <v>174.62680577849116</v>
      </c>
      <c r="P22" s="9"/>
    </row>
    <row r="23" spans="1:119">
      <c r="A23" s="12"/>
      <c r="B23" s="42">
        <v>571</v>
      </c>
      <c r="C23" s="19" t="s">
        <v>36</v>
      </c>
      <c r="D23" s="43">
        <v>4819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4819</v>
      </c>
      <c r="O23" s="44">
        <f t="shared" si="2"/>
        <v>1.9337881219903692</v>
      </c>
      <c r="P23" s="9"/>
    </row>
    <row r="24" spans="1:119">
      <c r="A24" s="12"/>
      <c r="B24" s="42">
        <v>572</v>
      </c>
      <c r="C24" s="19" t="s">
        <v>63</v>
      </c>
      <c r="D24" s="43">
        <v>378725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378725</v>
      </c>
      <c r="O24" s="44">
        <f t="shared" si="2"/>
        <v>151.97632423756019</v>
      </c>
      <c r="P24" s="9"/>
    </row>
    <row r="25" spans="1:119">
      <c r="A25" s="12"/>
      <c r="B25" s="42">
        <v>574</v>
      </c>
      <c r="C25" s="19" t="s">
        <v>38</v>
      </c>
      <c r="D25" s="43">
        <v>32975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32975</v>
      </c>
      <c r="O25" s="44">
        <f t="shared" si="2"/>
        <v>13.232343499197432</v>
      </c>
      <c r="P25" s="9"/>
    </row>
    <row r="26" spans="1:119">
      <c r="A26" s="12"/>
      <c r="B26" s="42">
        <v>579</v>
      </c>
      <c r="C26" s="19" t="s">
        <v>39</v>
      </c>
      <c r="D26" s="43">
        <v>18651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18651</v>
      </c>
      <c r="O26" s="44">
        <f t="shared" si="2"/>
        <v>7.4843499197431784</v>
      </c>
      <c r="P26" s="9"/>
    </row>
    <row r="27" spans="1:119" ht="15.75">
      <c r="A27" s="26" t="s">
        <v>64</v>
      </c>
      <c r="B27" s="27"/>
      <c r="C27" s="28"/>
      <c r="D27" s="29">
        <f t="shared" ref="D27:M27" si="7">SUM(D28:D28)</f>
        <v>100000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50000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150000</v>
      </c>
      <c r="O27" s="41">
        <f t="shared" si="2"/>
        <v>60.192616372391655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100000</v>
      </c>
      <c r="E28" s="43">
        <v>0</v>
      </c>
      <c r="F28" s="43">
        <v>0</v>
      </c>
      <c r="G28" s="43">
        <v>0</v>
      </c>
      <c r="H28" s="43">
        <v>0</v>
      </c>
      <c r="I28" s="43">
        <v>50000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150000</v>
      </c>
      <c r="O28" s="44">
        <f t="shared" si="2"/>
        <v>60.192616372391655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2726812</v>
      </c>
      <c r="E29" s="14">
        <f t="shared" ref="E29:M29" si="8">SUM(E5,E11,E14,E20,E22,E27)</f>
        <v>17069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5218625</v>
      </c>
      <c r="J29" s="14">
        <f t="shared" si="8"/>
        <v>0</v>
      </c>
      <c r="K29" s="14">
        <f t="shared" si="8"/>
        <v>46874</v>
      </c>
      <c r="L29" s="14">
        <f t="shared" si="8"/>
        <v>0</v>
      </c>
      <c r="M29" s="14">
        <f t="shared" si="8"/>
        <v>0</v>
      </c>
      <c r="N29" s="14">
        <f t="shared" si="1"/>
        <v>8009380</v>
      </c>
      <c r="O29" s="35">
        <f t="shared" si="2"/>
        <v>3214.0369181380415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76</v>
      </c>
      <c r="M31" s="93"/>
      <c r="N31" s="93"/>
      <c r="O31" s="39">
        <v>2492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1008085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40264</v>
      </c>
      <c r="L5" s="24">
        <f t="shared" si="0"/>
        <v>0</v>
      </c>
      <c r="M5" s="24">
        <f t="shared" si="0"/>
        <v>0</v>
      </c>
      <c r="N5" s="25">
        <f t="shared" ref="N5:N29" si="1">SUM(D5:M5)</f>
        <v>1048349</v>
      </c>
      <c r="O5" s="30">
        <f t="shared" ref="O5:O29" si="2">(N5/O$31)</f>
        <v>421.02369477911645</v>
      </c>
      <c r="P5" s="6"/>
    </row>
    <row r="6" spans="1:133">
      <c r="A6" s="12"/>
      <c r="B6" s="42">
        <v>511</v>
      </c>
      <c r="C6" s="19" t="s">
        <v>19</v>
      </c>
      <c r="D6" s="43">
        <v>35824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35824</v>
      </c>
      <c r="O6" s="44">
        <f t="shared" si="2"/>
        <v>14.387148594377511</v>
      </c>
      <c r="P6" s="9"/>
    </row>
    <row r="7" spans="1:133">
      <c r="A7" s="12"/>
      <c r="B7" s="42">
        <v>513</v>
      </c>
      <c r="C7" s="19" t="s">
        <v>20</v>
      </c>
      <c r="D7" s="43">
        <v>542369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542369</v>
      </c>
      <c r="O7" s="44">
        <f t="shared" si="2"/>
        <v>217.81887550200804</v>
      </c>
      <c r="P7" s="9"/>
    </row>
    <row r="8" spans="1:133">
      <c r="A8" s="12"/>
      <c r="B8" s="42">
        <v>514</v>
      </c>
      <c r="C8" s="19" t="s">
        <v>21</v>
      </c>
      <c r="D8" s="43">
        <v>221457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221457</v>
      </c>
      <c r="O8" s="44">
        <f t="shared" si="2"/>
        <v>88.938554216867473</v>
      </c>
      <c r="P8" s="9"/>
    </row>
    <row r="9" spans="1:133">
      <c r="A9" s="12"/>
      <c r="B9" s="42">
        <v>517</v>
      </c>
      <c r="C9" s="19" t="s">
        <v>22</v>
      </c>
      <c r="D9" s="43">
        <v>208435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208435</v>
      </c>
      <c r="O9" s="44">
        <f t="shared" si="2"/>
        <v>83.708835341365457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40264</v>
      </c>
      <c r="L10" s="43">
        <v>0</v>
      </c>
      <c r="M10" s="43">
        <v>0</v>
      </c>
      <c r="N10" s="43">
        <f t="shared" si="1"/>
        <v>40264</v>
      </c>
      <c r="O10" s="44">
        <f t="shared" si="2"/>
        <v>16.170281124497993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795356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795356</v>
      </c>
      <c r="O11" s="41">
        <f t="shared" si="2"/>
        <v>319.42008032128513</v>
      </c>
      <c r="P11" s="10"/>
    </row>
    <row r="12" spans="1:133">
      <c r="A12" s="12"/>
      <c r="B12" s="42">
        <v>521</v>
      </c>
      <c r="C12" s="19" t="s">
        <v>25</v>
      </c>
      <c r="D12" s="43">
        <v>641895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641895</v>
      </c>
      <c r="O12" s="44">
        <f t="shared" si="2"/>
        <v>257.78915662650604</v>
      </c>
      <c r="P12" s="9"/>
    </row>
    <row r="13" spans="1:133">
      <c r="A13" s="12"/>
      <c r="B13" s="42">
        <v>524</v>
      </c>
      <c r="C13" s="19" t="s">
        <v>26</v>
      </c>
      <c r="D13" s="43">
        <v>153461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153461</v>
      </c>
      <c r="O13" s="44">
        <f t="shared" si="2"/>
        <v>61.630923694779113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17800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5416913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5434713</v>
      </c>
      <c r="O14" s="41">
        <f t="shared" si="2"/>
        <v>2182.6156626506022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3004092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3004092</v>
      </c>
      <c r="O15" s="44">
        <f t="shared" si="2"/>
        <v>1206.4626506024097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876480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876480</v>
      </c>
      <c r="O16" s="44">
        <f t="shared" si="2"/>
        <v>352</v>
      </c>
      <c r="P16" s="9"/>
    </row>
    <row r="17" spans="1:119">
      <c r="A17" s="12"/>
      <c r="B17" s="42">
        <v>534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449422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449422</v>
      </c>
      <c r="O17" s="44">
        <f t="shared" si="2"/>
        <v>180.49076305220885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1086919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1086919</v>
      </c>
      <c r="O18" s="44">
        <f t="shared" si="2"/>
        <v>436.51365461847388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17800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17800</v>
      </c>
      <c r="O19" s="44">
        <f t="shared" si="2"/>
        <v>7.1485943775100402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680071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680071</v>
      </c>
      <c r="O20" s="41">
        <f t="shared" si="2"/>
        <v>273.12088353413657</v>
      </c>
      <c r="P20" s="10"/>
    </row>
    <row r="21" spans="1:119">
      <c r="A21" s="12"/>
      <c r="B21" s="42">
        <v>541</v>
      </c>
      <c r="C21" s="19" t="s">
        <v>62</v>
      </c>
      <c r="D21" s="43">
        <v>680071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680071</v>
      </c>
      <c r="O21" s="44">
        <f t="shared" si="2"/>
        <v>273.12088353413657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506936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506936</v>
      </c>
      <c r="O22" s="41">
        <f t="shared" si="2"/>
        <v>203.58875502008033</v>
      </c>
      <c r="P22" s="9"/>
    </row>
    <row r="23" spans="1:119">
      <c r="A23" s="12"/>
      <c r="B23" s="42">
        <v>571</v>
      </c>
      <c r="C23" s="19" t="s">
        <v>36</v>
      </c>
      <c r="D23" s="43">
        <v>5477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5477</v>
      </c>
      <c r="O23" s="44">
        <f t="shared" si="2"/>
        <v>2.1995983935742971</v>
      </c>
      <c r="P23" s="9"/>
    </row>
    <row r="24" spans="1:119">
      <c r="A24" s="12"/>
      <c r="B24" s="42">
        <v>572</v>
      </c>
      <c r="C24" s="19" t="s">
        <v>63</v>
      </c>
      <c r="D24" s="43">
        <v>450093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450093</v>
      </c>
      <c r="O24" s="44">
        <f t="shared" si="2"/>
        <v>180.76024096385541</v>
      </c>
      <c r="P24" s="9"/>
    </row>
    <row r="25" spans="1:119">
      <c r="A25" s="12"/>
      <c r="B25" s="42">
        <v>574</v>
      </c>
      <c r="C25" s="19" t="s">
        <v>38</v>
      </c>
      <c r="D25" s="43">
        <v>26515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26515</v>
      </c>
      <c r="O25" s="44">
        <f t="shared" si="2"/>
        <v>10.64859437751004</v>
      </c>
      <c r="P25" s="9"/>
    </row>
    <row r="26" spans="1:119">
      <c r="A26" s="12"/>
      <c r="B26" s="42">
        <v>579</v>
      </c>
      <c r="C26" s="19" t="s">
        <v>39</v>
      </c>
      <c r="D26" s="43">
        <v>24851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24851</v>
      </c>
      <c r="O26" s="44">
        <f t="shared" si="2"/>
        <v>9.9803212851405618</v>
      </c>
      <c r="P26" s="9"/>
    </row>
    <row r="27" spans="1:119" ht="15.75">
      <c r="A27" s="26" t="s">
        <v>64</v>
      </c>
      <c r="B27" s="27"/>
      <c r="C27" s="28"/>
      <c r="D27" s="29">
        <f t="shared" ref="D27:M27" si="7">SUM(D28:D28)</f>
        <v>233075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225000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458075</v>
      </c>
      <c r="O27" s="41">
        <f t="shared" si="2"/>
        <v>183.96586345381527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233075</v>
      </c>
      <c r="E28" s="43">
        <v>0</v>
      </c>
      <c r="F28" s="43">
        <v>0</v>
      </c>
      <c r="G28" s="43">
        <v>0</v>
      </c>
      <c r="H28" s="43">
        <v>0</v>
      </c>
      <c r="I28" s="43">
        <v>225000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458075</v>
      </c>
      <c r="O28" s="44">
        <f t="shared" si="2"/>
        <v>183.96586345381527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3223523</v>
      </c>
      <c r="E29" s="14">
        <f t="shared" ref="E29:M29" si="8">SUM(E5,E11,E14,E20,E22,E27)</f>
        <v>17800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5641913</v>
      </c>
      <c r="J29" s="14">
        <f t="shared" si="8"/>
        <v>0</v>
      </c>
      <c r="K29" s="14">
        <f t="shared" si="8"/>
        <v>40264</v>
      </c>
      <c r="L29" s="14">
        <f t="shared" si="8"/>
        <v>0</v>
      </c>
      <c r="M29" s="14">
        <f t="shared" si="8"/>
        <v>0</v>
      </c>
      <c r="N29" s="14">
        <f t="shared" si="1"/>
        <v>8923500</v>
      </c>
      <c r="O29" s="35">
        <f t="shared" si="2"/>
        <v>3583.734939759036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74</v>
      </c>
      <c r="M31" s="93"/>
      <c r="N31" s="93"/>
      <c r="O31" s="39">
        <v>2490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729401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37173</v>
      </c>
      <c r="L5" s="24">
        <f t="shared" si="0"/>
        <v>0</v>
      </c>
      <c r="M5" s="24">
        <f t="shared" si="0"/>
        <v>0</v>
      </c>
      <c r="N5" s="25">
        <f t="shared" ref="N5:N29" si="1">SUM(D5:M5)</f>
        <v>766574</v>
      </c>
      <c r="O5" s="30">
        <f t="shared" ref="O5:O29" si="2">(N5/O$31)</f>
        <v>311.74217161447746</v>
      </c>
      <c r="P5" s="6"/>
    </row>
    <row r="6" spans="1:133">
      <c r="A6" s="12"/>
      <c r="B6" s="42">
        <v>511</v>
      </c>
      <c r="C6" s="19" t="s">
        <v>19</v>
      </c>
      <c r="D6" s="43">
        <v>33258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33258</v>
      </c>
      <c r="O6" s="44">
        <f t="shared" si="2"/>
        <v>13.525010166734445</v>
      </c>
      <c r="P6" s="9"/>
    </row>
    <row r="7" spans="1:133">
      <c r="A7" s="12"/>
      <c r="B7" s="42">
        <v>513</v>
      </c>
      <c r="C7" s="19" t="s">
        <v>20</v>
      </c>
      <c r="D7" s="43">
        <v>453342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453342</v>
      </c>
      <c r="O7" s="44">
        <f t="shared" si="2"/>
        <v>184.36030906872713</v>
      </c>
      <c r="P7" s="9"/>
    </row>
    <row r="8" spans="1:133">
      <c r="A8" s="12"/>
      <c r="B8" s="42">
        <v>514</v>
      </c>
      <c r="C8" s="19" t="s">
        <v>21</v>
      </c>
      <c r="D8" s="43">
        <v>24129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24129</v>
      </c>
      <c r="O8" s="44">
        <f t="shared" si="2"/>
        <v>9.8125254168361131</v>
      </c>
      <c r="P8" s="9"/>
    </row>
    <row r="9" spans="1:133">
      <c r="A9" s="12"/>
      <c r="B9" s="42">
        <v>517</v>
      </c>
      <c r="C9" s="19" t="s">
        <v>22</v>
      </c>
      <c r="D9" s="43">
        <v>218672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218672</v>
      </c>
      <c r="O9" s="44">
        <f t="shared" si="2"/>
        <v>88.927206181374544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37173</v>
      </c>
      <c r="L10" s="43">
        <v>0</v>
      </c>
      <c r="M10" s="43">
        <v>0</v>
      </c>
      <c r="N10" s="43">
        <f t="shared" si="1"/>
        <v>37173</v>
      </c>
      <c r="O10" s="44">
        <f t="shared" si="2"/>
        <v>15.117120780805205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SUM(D12:D13)</f>
        <v>754066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754066</v>
      </c>
      <c r="O11" s="41">
        <f t="shared" si="2"/>
        <v>306.65555103700689</v>
      </c>
      <c r="P11" s="10"/>
    </row>
    <row r="12" spans="1:133">
      <c r="A12" s="12"/>
      <c r="B12" s="42">
        <v>521</v>
      </c>
      <c r="C12" s="19" t="s">
        <v>25</v>
      </c>
      <c r="D12" s="43">
        <v>625082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625082</v>
      </c>
      <c r="O12" s="44">
        <f t="shared" si="2"/>
        <v>254.20170801138676</v>
      </c>
      <c r="P12" s="9"/>
    </row>
    <row r="13" spans="1:133">
      <c r="A13" s="12"/>
      <c r="B13" s="42">
        <v>524</v>
      </c>
      <c r="C13" s="19" t="s">
        <v>26</v>
      </c>
      <c r="D13" s="43">
        <v>128984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128984</v>
      </c>
      <c r="O13" s="44">
        <f t="shared" si="2"/>
        <v>52.453843025620174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SUM(D15:D19)</f>
        <v>0</v>
      </c>
      <c r="E14" s="29">
        <f t="shared" si="4"/>
        <v>17882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5070399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5088281</v>
      </c>
      <c r="O14" s="41">
        <f t="shared" si="2"/>
        <v>2069.2480683204553</v>
      </c>
      <c r="P14" s="10"/>
    </row>
    <row r="15" spans="1:133">
      <c r="A15" s="12"/>
      <c r="B15" s="42">
        <v>531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2839723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2839723</v>
      </c>
      <c r="O15" s="44">
        <f t="shared" si="2"/>
        <v>1154.8283855225702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723042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723042</v>
      </c>
      <c r="O16" s="44">
        <f t="shared" si="2"/>
        <v>294.03904026026839</v>
      </c>
      <c r="P16" s="9"/>
    </row>
    <row r="17" spans="1:119">
      <c r="A17" s="12"/>
      <c r="B17" s="42">
        <v>534</v>
      </c>
      <c r="C17" s="19" t="s">
        <v>61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451514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451514</v>
      </c>
      <c r="O17" s="44">
        <f t="shared" si="2"/>
        <v>183.6169174461163</v>
      </c>
      <c r="P17" s="9"/>
    </row>
    <row r="18" spans="1:119">
      <c r="A18" s="12"/>
      <c r="B18" s="42">
        <v>535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1056120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1056120</v>
      </c>
      <c r="O18" s="44">
        <f t="shared" si="2"/>
        <v>429.49166327775521</v>
      </c>
      <c r="P18" s="9"/>
    </row>
    <row r="19" spans="1:119">
      <c r="A19" s="12"/>
      <c r="B19" s="42">
        <v>539</v>
      </c>
      <c r="C19" s="19" t="s">
        <v>32</v>
      </c>
      <c r="D19" s="43">
        <v>0</v>
      </c>
      <c r="E19" s="43">
        <v>17882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17882</v>
      </c>
      <c r="O19" s="44">
        <f t="shared" si="2"/>
        <v>7.2720618137454247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477115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477115</v>
      </c>
      <c r="O20" s="41">
        <f t="shared" si="2"/>
        <v>194.02806018706792</v>
      </c>
      <c r="P20" s="10"/>
    </row>
    <row r="21" spans="1:119">
      <c r="A21" s="12"/>
      <c r="B21" s="42">
        <v>541</v>
      </c>
      <c r="C21" s="19" t="s">
        <v>62</v>
      </c>
      <c r="D21" s="43">
        <v>477115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477115</v>
      </c>
      <c r="O21" s="44">
        <f t="shared" si="2"/>
        <v>194.02806018706792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SUM(D23:D26)</f>
        <v>290625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290625</v>
      </c>
      <c r="O22" s="41">
        <f t="shared" si="2"/>
        <v>118.18828792191948</v>
      </c>
      <c r="P22" s="9"/>
    </row>
    <row r="23" spans="1:119">
      <c r="A23" s="12"/>
      <c r="B23" s="42">
        <v>571</v>
      </c>
      <c r="C23" s="19" t="s">
        <v>36</v>
      </c>
      <c r="D23" s="43">
        <v>5490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5490</v>
      </c>
      <c r="O23" s="44">
        <f t="shared" si="2"/>
        <v>2.2326148840992275</v>
      </c>
      <c r="P23" s="9"/>
    </row>
    <row r="24" spans="1:119">
      <c r="A24" s="12"/>
      <c r="B24" s="42">
        <v>572</v>
      </c>
      <c r="C24" s="19" t="s">
        <v>63</v>
      </c>
      <c r="D24" s="43">
        <v>237588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237588</v>
      </c>
      <c r="O24" s="44">
        <f t="shared" si="2"/>
        <v>96.619764131760874</v>
      </c>
      <c r="P24" s="9"/>
    </row>
    <row r="25" spans="1:119">
      <c r="A25" s="12"/>
      <c r="B25" s="42">
        <v>574</v>
      </c>
      <c r="C25" s="19" t="s">
        <v>38</v>
      </c>
      <c r="D25" s="43">
        <v>22323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22323</v>
      </c>
      <c r="O25" s="44">
        <f t="shared" si="2"/>
        <v>9.0780805205368029</v>
      </c>
      <c r="P25" s="9"/>
    </row>
    <row r="26" spans="1:119">
      <c r="A26" s="12"/>
      <c r="B26" s="42">
        <v>579</v>
      </c>
      <c r="C26" s="19" t="s">
        <v>39</v>
      </c>
      <c r="D26" s="43">
        <v>25224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25224</v>
      </c>
      <c r="O26" s="44">
        <f t="shared" si="2"/>
        <v>10.25782838552257</v>
      </c>
      <c r="P26" s="9"/>
    </row>
    <row r="27" spans="1:119" ht="15.75">
      <c r="A27" s="26" t="s">
        <v>64</v>
      </c>
      <c r="B27" s="27"/>
      <c r="C27" s="28"/>
      <c r="D27" s="29">
        <f t="shared" ref="D27:M27" si="7">SUM(D28:D28)</f>
        <v>43501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225000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268501</v>
      </c>
      <c r="O27" s="41">
        <f t="shared" si="2"/>
        <v>109.19113460756405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43501</v>
      </c>
      <c r="E28" s="43">
        <v>0</v>
      </c>
      <c r="F28" s="43">
        <v>0</v>
      </c>
      <c r="G28" s="43">
        <v>0</v>
      </c>
      <c r="H28" s="43">
        <v>0</v>
      </c>
      <c r="I28" s="43">
        <v>225000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268501</v>
      </c>
      <c r="O28" s="44">
        <f t="shared" si="2"/>
        <v>109.19113460756405</v>
      </c>
      <c r="P28" s="9"/>
    </row>
    <row r="29" spans="1:119" ht="16.5" thickBot="1">
      <c r="A29" s="13" t="s">
        <v>10</v>
      </c>
      <c r="B29" s="21"/>
      <c r="C29" s="20"/>
      <c r="D29" s="14">
        <f>SUM(D5,D11,D14,D20,D22,D27)</f>
        <v>2294708</v>
      </c>
      <c r="E29" s="14">
        <f t="shared" ref="E29:M29" si="8">SUM(E5,E11,E14,E20,E22,E27)</f>
        <v>17882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5295399</v>
      </c>
      <c r="J29" s="14">
        <f t="shared" si="8"/>
        <v>0</v>
      </c>
      <c r="K29" s="14">
        <f t="shared" si="8"/>
        <v>37173</v>
      </c>
      <c r="L29" s="14">
        <f t="shared" si="8"/>
        <v>0</v>
      </c>
      <c r="M29" s="14">
        <f t="shared" si="8"/>
        <v>0</v>
      </c>
      <c r="N29" s="14">
        <f t="shared" si="1"/>
        <v>7645162</v>
      </c>
      <c r="O29" s="35">
        <f t="shared" si="2"/>
        <v>3109.0532736884911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68</v>
      </c>
      <c r="M31" s="93"/>
      <c r="N31" s="93"/>
      <c r="O31" s="39">
        <v>2459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2024-05-15T18:18:19Z</cp:lastPrinted>
  <dcterms:created xsi:type="dcterms:W3CDTF">2000-08-31T21:26:31Z</dcterms:created>
  <dcterms:modified xsi:type="dcterms:W3CDTF">2024-05-15T18:18:54Z</dcterms:modified>
</cp:coreProperties>
</file>