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Municipal Revenues\"/>
    </mc:Choice>
  </mc:AlternateContent>
  <bookViews>
    <workbookView xWindow="360" yWindow="315" windowWidth="15480" windowHeight="6090" tabRatio="786"/>
  </bookViews>
  <sheets>
    <sheet name="2022" sheetId="47" r:id="rId1"/>
    <sheet name="2021" sheetId="46" r:id="rId2"/>
    <sheet name="2020" sheetId="45" r:id="rId3"/>
    <sheet name="2019" sheetId="44" r:id="rId4"/>
    <sheet name="2018" sheetId="43" r:id="rId5"/>
    <sheet name="2017" sheetId="42" r:id="rId6"/>
    <sheet name="2016" sheetId="41" r:id="rId7"/>
    <sheet name="2015" sheetId="40" r:id="rId8"/>
    <sheet name="2014" sheetId="39" r:id="rId9"/>
    <sheet name="2013" sheetId="37" r:id="rId10"/>
    <sheet name="2012" sheetId="36" r:id="rId11"/>
    <sheet name="2011" sheetId="35" r:id="rId12"/>
    <sheet name="2010" sheetId="34" r:id="rId13"/>
    <sheet name="2009" sheetId="33" r:id="rId14"/>
    <sheet name="2008" sheetId="38" r:id="rId15"/>
  </sheets>
  <definedNames>
    <definedName name="_xlnm.Print_Area" localSheetId="14">'2008'!$A$1:$O$48</definedName>
    <definedName name="_xlnm.Print_Area" localSheetId="13">'2009'!$A$1:$O$43</definedName>
    <definedName name="_xlnm.Print_Area" localSheetId="12">'2010'!$A$1:$O$46</definedName>
    <definedName name="_xlnm.Print_Area" localSheetId="11">'2011'!$A$1:$O$47</definedName>
    <definedName name="_xlnm.Print_Area" localSheetId="10">'2012'!$A$1:$O$51</definedName>
    <definedName name="_xlnm.Print_Area" localSheetId="9">'2013'!$A$1:$O$49</definedName>
    <definedName name="_xlnm.Print_Area" localSheetId="8">'2014'!$A$1:$O$62</definedName>
    <definedName name="_xlnm.Print_Area" localSheetId="7">'2015'!$A$1:$O$66</definedName>
    <definedName name="_xlnm.Print_Area" localSheetId="6">'2016'!$A$1:$O$71</definedName>
    <definedName name="_xlnm.Print_Area" localSheetId="5">'2017'!$A$1:$O$64</definedName>
    <definedName name="_xlnm.Print_Area" localSheetId="4">'2018'!$A$1:$O$65</definedName>
    <definedName name="_xlnm.Print_Area" localSheetId="3">'2019'!$A$1:$O$59</definedName>
    <definedName name="_xlnm.Print_Area" localSheetId="2">'2020'!$A$1:$O$62</definedName>
    <definedName name="_xlnm.Print_Area" localSheetId="1">'2021'!$A$1:$P$63</definedName>
    <definedName name="_xlnm.Print_Area" localSheetId="0">'2022'!$A$1:$P$64</definedName>
    <definedName name="_xlnm.Print_Titles" localSheetId="14">'2008'!$1:$4</definedName>
    <definedName name="_xlnm.Print_Titles" localSheetId="13">'2009'!$1:$4</definedName>
    <definedName name="_xlnm.Print_Titles" localSheetId="12">'2010'!$1:$4</definedName>
    <definedName name="_xlnm.Print_Titles" localSheetId="11">'2011'!$1:$4</definedName>
    <definedName name="_xlnm.Print_Titles" localSheetId="10">'2012'!$1:$4</definedName>
    <definedName name="_xlnm.Print_Titles" localSheetId="9">'2013'!$1:$4</definedName>
    <definedName name="_xlnm.Print_Titles" localSheetId="8">'2014'!$1:$4</definedName>
    <definedName name="_xlnm.Print_Titles" localSheetId="7">'2015'!$1:$4</definedName>
    <definedName name="_xlnm.Print_Titles" localSheetId="6">'2016'!$1:$4</definedName>
    <definedName name="_xlnm.Print_Titles" localSheetId="5">'2017'!$1:$4</definedName>
    <definedName name="_xlnm.Print_Titles" localSheetId="4">'2018'!$1:$4</definedName>
    <definedName name="_xlnm.Print_Titles" localSheetId="3">'2019'!$1:$4</definedName>
    <definedName name="_xlnm.Print_Titles" localSheetId="2">'2020'!$1:$4</definedName>
    <definedName name="_xlnm.Print_Titles" localSheetId="1">'2021'!$1:$4</definedName>
    <definedName name="_xlnm.Print_Titles" localSheetId="0">'2022'!$1:$4</definedName>
  </definedNames>
  <calcPr calcId="162913"/>
</workbook>
</file>

<file path=xl/calcChain.xml><?xml version="1.0" encoding="utf-8"?>
<calcChain xmlns="http://schemas.openxmlformats.org/spreadsheetml/2006/main">
  <c r="O59" i="47" l="1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N48" i="47"/>
  <c r="M48" i="47"/>
  <c r="L48" i="47"/>
  <c r="K48" i="47"/>
  <c r="J48" i="47"/>
  <c r="I48" i="47"/>
  <c r="H48" i="47"/>
  <c r="G48" i="47"/>
  <c r="F48" i="47"/>
  <c r="E48" i="47"/>
  <c r="D48" i="47"/>
  <c r="O47" i="47"/>
  <c r="P47" i="47" s="1"/>
  <c r="O46" i="47"/>
  <c r="P46" i="47" s="1"/>
  <c r="O45" i="47"/>
  <c r="P45" i="47" s="1"/>
  <c r="O44" i="47"/>
  <c r="P44" i="47" s="1"/>
  <c r="O43" i="47"/>
  <c r="P43" i="47" s="1"/>
  <c r="N42" i="47"/>
  <c r="M42" i="47"/>
  <c r="L42" i="47"/>
  <c r="K42" i="47"/>
  <c r="J42" i="47"/>
  <c r="I42" i="47"/>
  <c r="H42" i="47"/>
  <c r="G42" i="47"/>
  <c r="F42" i="47"/>
  <c r="E42" i="47"/>
  <c r="D42" i="47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N26" i="47"/>
  <c r="M26" i="47"/>
  <c r="L26" i="47"/>
  <c r="K26" i="47"/>
  <c r="J26" i="47"/>
  <c r="I26" i="47"/>
  <c r="H26" i="47"/>
  <c r="G26" i="47"/>
  <c r="F26" i="47"/>
  <c r="E26" i="47"/>
  <c r="D26" i="47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N14" i="47"/>
  <c r="M14" i="47"/>
  <c r="L14" i="47"/>
  <c r="K14" i="47"/>
  <c r="J14" i="47"/>
  <c r="I14" i="47"/>
  <c r="H14" i="47"/>
  <c r="G14" i="47"/>
  <c r="F14" i="47"/>
  <c r="E14" i="47"/>
  <c r="D14" i="47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5" i="47" l="1"/>
  <c r="P55" i="47" s="1"/>
  <c r="O48" i="47"/>
  <c r="P48" i="47" s="1"/>
  <c r="O42" i="47"/>
  <c r="P42" i="47" s="1"/>
  <c r="O32" i="47"/>
  <c r="P32" i="47" s="1"/>
  <c r="O26" i="47"/>
  <c r="P26" i="47" s="1"/>
  <c r="I60" i="47"/>
  <c r="D60" i="47"/>
  <c r="O14" i="47"/>
  <c r="P14" i="47" s="1"/>
  <c r="J60" i="47"/>
  <c r="L60" i="47"/>
  <c r="F60" i="47"/>
  <c r="H60" i="47"/>
  <c r="K60" i="47"/>
  <c r="G60" i="47"/>
  <c r="M60" i="47"/>
  <c r="N60" i="47"/>
  <c r="E60" i="47"/>
  <c r="O5" i="47"/>
  <c r="P5" i="47" s="1"/>
  <c r="O58" i="46"/>
  <c r="P58" i="46" s="1"/>
  <c r="O57" i="46"/>
  <c r="P57" i="46" s="1"/>
  <c r="O56" i="46"/>
  <c r="P56" i="46" s="1"/>
  <c r="O55" i="46"/>
  <c r="P55" i="46" s="1"/>
  <c r="N54" i="46"/>
  <c r="M54" i="46"/>
  <c r="L54" i="46"/>
  <c r="K54" i="46"/>
  <c r="J54" i="46"/>
  <c r="I54" i="46"/>
  <c r="H54" i="46"/>
  <c r="G54" i="46"/>
  <c r="F54" i="46"/>
  <c r="E54" i="46"/>
  <c r="D54" i="46"/>
  <c r="O53" i="46"/>
  <c r="P53" i="46"/>
  <c r="O52" i="46"/>
  <c r="P52" i="46"/>
  <c r="O51" i="46"/>
  <c r="P51" i="46"/>
  <c r="O50" i="46"/>
  <c r="P50" i="46"/>
  <c r="O49" i="46"/>
  <c r="P49" i="46" s="1"/>
  <c r="O48" i="46"/>
  <c r="P48" i="46" s="1"/>
  <c r="N47" i="46"/>
  <c r="M47" i="46"/>
  <c r="L47" i="46"/>
  <c r="K47" i="46"/>
  <c r="J47" i="46"/>
  <c r="I47" i="46"/>
  <c r="H47" i="46"/>
  <c r="G47" i="46"/>
  <c r="F47" i="46"/>
  <c r="E47" i="46"/>
  <c r="D47" i="46"/>
  <c r="O46" i="46"/>
  <c r="P46" i="46" s="1"/>
  <c r="O45" i="46"/>
  <c r="P45" i="46" s="1"/>
  <c r="N44" i="46"/>
  <c r="M44" i="46"/>
  <c r="L44" i="46"/>
  <c r="K44" i="46"/>
  <c r="J44" i="46"/>
  <c r="I44" i="46"/>
  <c r="H44" i="46"/>
  <c r="G44" i="46"/>
  <c r="F44" i="46"/>
  <c r="E44" i="46"/>
  <c r="D44" i="46"/>
  <c r="O43" i="46"/>
  <c r="P43" i="46"/>
  <c r="O42" i="46"/>
  <c r="P42" i="46"/>
  <c r="O41" i="46"/>
  <c r="P41" i="46"/>
  <c r="O40" i="46"/>
  <c r="P40" i="46" s="1"/>
  <c r="O39" i="46"/>
  <c r="P39" i="46" s="1"/>
  <c r="O38" i="46"/>
  <c r="P38" i="46"/>
  <c r="O37" i="46"/>
  <c r="P37" i="46"/>
  <c r="O36" i="46"/>
  <c r="P36" i="46"/>
  <c r="N35" i="46"/>
  <c r="M35" i="46"/>
  <c r="L35" i="46"/>
  <c r="K35" i="46"/>
  <c r="J35" i="46"/>
  <c r="I35" i="46"/>
  <c r="H35" i="46"/>
  <c r="G35" i="46"/>
  <c r="F35" i="46"/>
  <c r="E35" i="46"/>
  <c r="D35" i="46"/>
  <c r="O34" i="46"/>
  <c r="P34" i="46" s="1"/>
  <c r="O33" i="46"/>
  <c r="P33" i="46" s="1"/>
  <c r="O32" i="46"/>
  <c r="P32" i="46" s="1"/>
  <c r="O31" i="46"/>
  <c r="P31" i="46" s="1"/>
  <c r="O30" i="46"/>
  <c r="P30" i="46" s="1"/>
  <c r="O29" i="46"/>
  <c r="P29" i="46" s="1"/>
  <c r="O28" i="46"/>
  <c r="P28" i="46" s="1"/>
  <c r="O27" i="46"/>
  <c r="P27" i="46" s="1"/>
  <c r="O26" i="46"/>
  <c r="P26" i="46" s="1"/>
  <c r="N25" i="46"/>
  <c r="M25" i="46"/>
  <c r="L25" i="46"/>
  <c r="K25" i="46"/>
  <c r="J25" i="46"/>
  <c r="I25" i="46"/>
  <c r="H25" i="46"/>
  <c r="G25" i="46"/>
  <c r="F25" i="46"/>
  <c r="E25" i="46"/>
  <c r="D25" i="46"/>
  <c r="O24" i="46"/>
  <c r="P24" i="46" s="1"/>
  <c r="O23" i="46"/>
  <c r="P23" i="46"/>
  <c r="O22" i="46"/>
  <c r="P22" i="46"/>
  <c r="O21" i="46"/>
  <c r="P21" i="46"/>
  <c r="O20" i="46"/>
  <c r="P20" i="46"/>
  <c r="O19" i="46"/>
  <c r="P19" i="46"/>
  <c r="O18" i="46"/>
  <c r="P18" i="46" s="1"/>
  <c r="O17" i="46"/>
  <c r="P17" i="46"/>
  <c r="O16" i="46"/>
  <c r="P16" i="46"/>
  <c r="N15" i="46"/>
  <c r="M15" i="46"/>
  <c r="L15" i="46"/>
  <c r="K15" i="46"/>
  <c r="J15" i="46"/>
  <c r="I15" i="46"/>
  <c r="H15" i="46"/>
  <c r="G15" i="46"/>
  <c r="F15" i="46"/>
  <c r="E15" i="46"/>
  <c r="D15" i="46"/>
  <c r="O14" i="46"/>
  <c r="P14" i="46" s="1"/>
  <c r="O13" i="46"/>
  <c r="P13" i="46" s="1"/>
  <c r="O12" i="46"/>
  <c r="P12" i="46" s="1"/>
  <c r="O11" i="46"/>
  <c r="P11" i="46" s="1"/>
  <c r="O10" i="46"/>
  <c r="P10" i="46" s="1"/>
  <c r="O9" i="46"/>
  <c r="P9" i="46" s="1"/>
  <c r="O8" i="46"/>
  <c r="P8" i="46" s="1"/>
  <c r="O7" i="46"/>
  <c r="P7" i="46" s="1"/>
  <c r="O6" i="46"/>
  <c r="P6" i="46" s="1"/>
  <c r="N5" i="46"/>
  <c r="M5" i="46"/>
  <c r="L5" i="46"/>
  <c r="K5" i="46"/>
  <c r="J5" i="46"/>
  <c r="I5" i="46"/>
  <c r="H5" i="46"/>
  <c r="G5" i="46"/>
  <c r="F5" i="46"/>
  <c r="E5" i="46"/>
  <c r="D5" i="46"/>
  <c r="N57" i="45"/>
  <c r="O57" i="45" s="1"/>
  <c r="N56" i="45"/>
  <c r="O56" i="45" s="1"/>
  <c r="N55" i="45"/>
  <c r="O55" i="45"/>
  <c r="N54" i="45"/>
  <c r="O54" i="45"/>
  <c r="N53" i="45"/>
  <c r="O53" i="45"/>
  <c r="N52" i="45"/>
  <c r="O52" i="45"/>
  <c r="N51" i="45"/>
  <c r="O51" i="45" s="1"/>
  <c r="M50" i="45"/>
  <c r="L50" i="45"/>
  <c r="K50" i="45"/>
  <c r="J50" i="45"/>
  <c r="I50" i="45"/>
  <c r="H50" i="45"/>
  <c r="G50" i="45"/>
  <c r="F50" i="45"/>
  <c r="E50" i="45"/>
  <c r="D50" i="45"/>
  <c r="N49" i="45"/>
  <c r="O49" i="45" s="1"/>
  <c r="N48" i="45"/>
  <c r="O48" i="45" s="1"/>
  <c r="N47" i="45"/>
  <c r="O47" i="45"/>
  <c r="N46" i="45"/>
  <c r="O46" i="45"/>
  <c r="N45" i="45"/>
  <c r="O45" i="45"/>
  <c r="M44" i="45"/>
  <c r="L44" i="45"/>
  <c r="K44" i="45"/>
  <c r="J44" i="45"/>
  <c r="I44" i="45"/>
  <c r="H44" i="45"/>
  <c r="G44" i="45"/>
  <c r="F44" i="45"/>
  <c r="E44" i="45"/>
  <c r="D44" i="45"/>
  <c r="N43" i="45"/>
  <c r="O43" i="45"/>
  <c r="N42" i="45"/>
  <c r="O42" i="45"/>
  <c r="N41" i="45"/>
  <c r="O41" i="45" s="1"/>
  <c r="N40" i="45"/>
  <c r="O40" i="45" s="1"/>
  <c r="M39" i="45"/>
  <c r="L39" i="45"/>
  <c r="K39" i="45"/>
  <c r="J39" i="45"/>
  <c r="I39" i="45"/>
  <c r="H39" i="45"/>
  <c r="G39" i="45"/>
  <c r="F39" i="45"/>
  <c r="E39" i="45"/>
  <c r="D39" i="45"/>
  <c r="N38" i="45"/>
  <c r="O38" i="45" s="1"/>
  <c r="N37" i="45"/>
  <c r="O37" i="45"/>
  <c r="N36" i="45"/>
  <c r="O36" i="45"/>
  <c r="N35" i="45"/>
  <c r="O35" i="45"/>
  <c r="N34" i="45"/>
  <c r="O34" i="45"/>
  <c r="N33" i="45"/>
  <c r="O33" i="45" s="1"/>
  <c r="N32" i="45"/>
  <c r="O32" i="45" s="1"/>
  <c r="N31" i="45"/>
  <c r="O31" i="45"/>
  <c r="N30" i="45"/>
  <c r="O30" i="45"/>
  <c r="M29" i="45"/>
  <c r="L29" i="45"/>
  <c r="K29" i="45"/>
  <c r="J29" i="45"/>
  <c r="I29" i="45"/>
  <c r="H29" i="45"/>
  <c r="G29" i="45"/>
  <c r="F29" i="45"/>
  <c r="E29" i="45"/>
  <c r="D29" i="45"/>
  <c r="N28" i="45"/>
  <c r="O28" i="45"/>
  <c r="N27" i="45"/>
  <c r="O27" i="45"/>
  <c r="N26" i="45"/>
  <c r="O26" i="45"/>
  <c r="N25" i="45"/>
  <c r="O25" i="45" s="1"/>
  <c r="N24" i="45"/>
  <c r="O24" i="45" s="1"/>
  <c r="N23" i="45"/>
  <c r="O23" i="45"/>
  <c r="N22" i="45"/>
  <c r="O22" i="45"/>
  <c r="M21" i="45"/>
  <c r="L21" i="45"/>
  <c r="K21" i="45"/>
  <c r="J21" i="45"/>
  <c r="I21" i="45"/>
  <c r="H21" i="45"/>
  <c r="G21" i="45"/>
  <c r="F21" i="45"/>
  <c r="E21" i="45"/>
  <c r="D21" i="45"/>
  <c r="N20" i="45"/>
  <c r="O20" i="45"/>
  <c r="N19" i="45"/>
  <c r="O19" i="45"/>
  <c r="N18" i="45"/>
  <c r="O18" i="45"/>
  <c r="N17" i="45"/>
  <c r="O17" i="45" s="1"/>
  <c r="N16" i="45"/>
  <c r="O16" i="45" s="1"/>
  <c r="M15" i="45"/>
  <c r="L15" i="45"/>
  <c r="K15" i="45"/>
  <c r="J15" i="45"/>
  <c r="I15" i="45"/>
  <c r="H15" i="45"/>
  <c r="G15" i="45"/>
  <c r="F15" i="45"/>
  <c r="E15" i="45"/>
  <c r="D15" i="45"/>
  <c r="N14" i="45"/>
  <c r="O14" i="45" s="1"/>
  <c r="N13" i="45"/>
  <c r="O13" i="45"/>
  <c r="N12" i="45"/>
  <c r="O12" i="45"/>
  <c r="N11" i="45"/>
  <c r="O11" i="45"/>
  <c r="N10" i="45"/>
  <c r="O10" i="45"/>
  <c r="N9" i="45"/>
  <c r="O9" i="45" s="1"/>
  <c r="N8" i="45"/>
  <c r="O8" i="45" s="1"/>
  <c r="N7" i="45"/>
  <c r="O7" i="45"/>
  <c r="N6" i="45"/>
  <c r="O6" i="45"/>
  <c r="M5" i="45"/>
  <c r="L5" i="45"/>
  <c r="K5" i="45"/>
  <c r="J5" i="45"/>
  <c r="I5" i="45"/>
  <c r="H5" i="45"/>
  <c r="G5" i="45"/>
  <c r="F5" i="45"/>
  <c r="E5" i="45"/>
  <c r="D5" i="45"/>
  <c r="N54" i="44"/>
  <c r="O54" i="44"/>
  <c r="M53" i="44"/>
  <c r="L53" i="44"/>
  <c r="K53" i="44"/>
  <c r="J53" i="44"/>
  <c r="I53" i="44"/>
  <c r="H53" i="44"/>
  <c r="G53" i="44"/>
  <c r="F53" i="44"/>
  <c r="E53" i="44"/>
  <c r="D53" i="44"/>
  <c r="N52" i="44"/>
  <c r="O52" i="44"/>
  <c r="N51" i="44"/>
  <c r="O51" i="44"/>
  <c r="N50" i="44"/>
  <c r="O50" i="44"/>
  <c r="N49" i="44"/>
  <c r="O49" i="44" s="1"/>
  <c r="N48" i="44"/>
  <c r="O48" i="44" s="1"/>
  <c r="M47" i="44"/>
  <c r="L47" i="44"/>
  <c r="K47" i="44"/>
  <c r="J47" i="44"/>
  <c r="I47" i="44"/>
  <c r="H47" i="44"/>
  <c r="G47" i="44"/>
  <c r="F47" i="44"/>
  <c r="E47" i="44"/>
  <c r="D47" i="44"/>
  <c r="N46" i="44"/>
  <c r="O46" i="44" s="1"/>
  <c r="N45" i="44"/>
  <c r="O45" i="44"/>
  <c r="N44" i="44"/>
  <c r="O44" i="44"/>
  <c r="N43" i="44"/>
  <c r="O43" i="44"/>
  <c r="M42" i="44"/>
  <c r="L42" i="44"/>
  <c r="K42" i="44"/>
  <c r="J42" i="44"/>
  <c r="I42" i="44"/>
  <c r="H42" i="44"/>
  <c r="G42" i="44"/>
  <c r="F42" i="44"/>
  <c r="E42" i="44"/>
  <c r="D42" i="44"/>
  <c r="N41" i="44"/>
  <c r="O41" i="44"/>
  <c r="N40" i="44"/>
  <c r="O40" i="44"/>
  <c r="N39" i="44"/>
  <c r="O39" i="44"/>
  <c r="N38" i="44"/>
  <c r="O38" i="44" s="1"/>
  <c r="N37" i="44"/>
  <c r="O37" i="44"/>
  <c r="N36" i="44"/>
  <c r="O36" i="44"/>
  <c r="N35" i="44"/>
  <c r="O35" i="44"/>
  <c r="N34" i="44"/>
  <c r="O34" i="44"/>
  <c r="N33" i="44"/>
  <c r="O33" i="44"/>
  <c r="M32" i="44"/>
  <c r="L32" i="44"/>
  <c r="K32" i="44"/>
  <c r="J32" i="44"/>
  <c r="I32" i="44"/>
  <c r="H32" i="44"/>
  <c r="G32" i="44"/>
  <c r="F32" i="44"/>
  <c r="E32" i="44"/>
  <c r="D32" i="44"/>
  <c r="N31" i="44"/>
  <c r="O31" i="44" s="1"/>
  <c r="N30" i="44"/>
  <c r="O30" i="44" s="1"/>
  <c r="N29" i="44"/>
  <c r="O29" i="44"/>
  <c r="N28" i="44"/>
  <c r="O28" i="44"/>
  <c r="N27" i="44"/>
  <c r="O27" i="44"/>
  <c r="N26" i="44"/>
  <c r="O26" i="44"/>
  <c r="N25" i="44"/>
  <c r="O25" i="44" s="1"/>
  <c r="N24" i="44"/>
  <c r="O24" i="44" s="1"/>
  <c r="N23" i="44"/>
  <c r="O23" i="44"/>
  <c r="N22" i="44"/>
  <c r="O22" i="44"/>
  <c r="N21" i="44"/>
  <c r="O21" i="44"/>
  <c r="M20" i="44"/>
  <c r="L20" i="44"/>
  <c r="K20" i="44"/>
  <c r="J20" i="44"/>
  <c r="I20" i="44"/>
  <c r="H20" i="44"/>
  <c r="G20" i="44"/>
  <c r="F20" i="44"/>
  <c r="E20" i="44"/>
  <c r="D20" i="44"/>
  <c r="N19" i="44"/>
  <c r="O19" i="44"/>
  <c r="N18" i="44"/>
  <c r="O18" i="44"/>
  <c r="N17" i="44"/>
  <c r="O17" i="44" s="1"/>
  <c r="N16" i="44"/>
  <c r="O16" i="44" s="1"/>
  <c r="M15" i="44"/>
  <c r="L15" i="44"/>
  <c r="K15" i="44"/>
  <c r="J15" i="44"/>
  <c r="I15" i="44"/>
  <c r="H15" i="44"/>
  <c r="G15" i="44"/>
  <c r="F15" i="44"/>
  <c r="E15" i="44"/>
  <c r="D15" i="44"/>
  <c r="N14" i="44"/>
  <c r="O14" i="44" s="1"/>
  <c r="N13" i="44"/>
  <c r="O13" i="44"/>
  <c r="N12" i="44"/>
  <c r="O12" i="44"/>
  <c r="N11" i="44"/>
  <c r="O11" i="44"/>
  <c r="N10" i="44"/>
  <c r="O10" i="44"/>
  <c r="N9" i="44"/>
  <c r="O9" i="44" s="1"/>
  <c r="N8" i="44"/>
  <c r="O8" i="44" s="1"/>
  <c r="N7" i="44"/>
  <c r="O7" i="44"/>
  <c r="N6" i="44"/>
  <c r="O6" i="44"/>
  <c r="M5" i="44"/>
  <c r="L5" i="44"/>
  <c r="K5" i="44"/>
  <c r="J5" i="44"/>
  <c r="I5" i="44"/>
  <c r="H5" i="44"/>
  <c r="G5" i="44"/>
  <c r="F5" i="44"/>
  <c r="E5" i="44"/>
  <c r="D5" i="44"/>
  <c r="D55" i="44" s="1"/>
  <c r="N55" i="44" s="1"/>
  <c r="O55" i="44" s="1"/>
  <c r="N60" i="43"/>
  <c r="O60" i="43"/>
  <c r="N59" i="43"/>
  <c r="O59" i="43"/>
  <c r="M58" i="43"/>
  <c r="L58" i="43"/>
  <c r="K58" i="43"/>
  <c r="J58" i="43"/>
  <c r="I58" i="43"/>
  <c r="H58" i="43"/>
  <c r="G58" i="43"/>
  <c r="F58" i="43"/>
  <c r="F61" i="43" s="1"/>
  <c r="E58" i="43"/>
  <c r="D58" i="43"/>
  <c r="N57" i="43"/>
  <c r="O57" i="43"/>
  <c r="N56" i="43"/>
  <c r="O56" i="43"/>
  <c r="N55" i="43"/>
  <c r="O55" i="43" s="1"/>
  <c r="N54" i="43"/>
  <c r="O54" i="43" s="1"/>
  <c r="N53" i="43"/>
  <c r="O53" i="43"/>
  <c r="N52" i="43"/>
  <c r="O52" i="43"/>
  <c r="N51" i="43"/>
  <c r="O51" i="43"/>
  <c r="M50" i="43"/>
  <c r="L50" i="43"/>
  <c r="K50" i="43"/>
  <c r="J50" i="43"/>
  <c r="I50" i="43"/>
  <c r="H50" i="43"/>
  <c r="G50" i="43"/>
  <c r="F50" i="43"/>
  <c r="E50" i="43"/>
  <c r="D50" i="43"/>
  <c r="N50" i="43" s="1"/>
  <c r="O50" i="43" s="1"/>
  <c r="N49" i="43"/>
  <c r="O49" i="43"/>
  <c r="N48" i="43"/>
  <c r="O48" i="43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4" i="43"/>
  <c r="O44" i="43" s="1"/>
  <c r="N43" i="43"/>
  <c r="O43" i="43"/>
  <c r="N42" i="43"/>
  <c r="O42" i="43"/>
  <c r="N41" i="43"/>
  <c r="O41" i="43"/>
  <c r="N40" i="43"/>
  <c r="O40" i="43"/>
  <c r="N39" i="43"/>
  <c r="O39" i="43" s="1"/>
  <c r="N38" i="43"/>
  <c r="O38" i="43" s="1"/>
  <c r="N37" i="43"/>
  <c r="O37" i="43"/>
  <c r="N36" i="43"/>
  <c r="O36" i="43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/>
  <c r="N31" i="43"/>
  <c r="O31" i="43" s="1"/>
  <c r="N30" i="43"/>
  <c r="O30" i="43" s="1"/>
  <c r="N29" i="43"/>
  <c r="O29" i="43"/>
  <c r="N28" i="43"/>
  <c r="O28" i="43"/>
  <c r="N27" i="43"/>
  <c r="O27" i="43"/>
  <c r="N26" i="43"/>
  <c r="O26" i="43"/>
  <c r="N25" i="43"/>
  <c r="O25" i="43" s="1"/>
  <c r="N24" i="43"/>
  <c r="O24" i="43" s="1"/>
  <c r="N23" i="43"/>
  <c r="O23" i="43"/>
  <c r="N22" i="43"/>
  <c r="O22" i="43"/>
  <c r="M21" i="43"/>
  <c r="L21" i="43"/>
  <c r="K21" i="43"/>
  <c r="J21" i="43"/>
  <c r="I21" i="43"/>
  <c r="H21" i="43"/>
  <c r="G21" i="43"/>
  <c r="F21" i="43"/>
  <c r="E21" i="43"/>
  <c r="D21" i="43"/>
  <c r="N20" i="43"/>
  <c r="O20" i="43"/>
  <c r="N19" i="43"/>
  <c r="O19" i="43"/>
  <c r="N18" i="43"/>
  <c r="O18" i="43"/>
  <c r="N17" i="43"/>
  <c r="O17" i="43" s="1"/>
  <c r="M16" i="43"/>
  <c r="L16" i="43"/>
  <c r="K16" i="43"/>
  <c r="J16" i="43"/>
  <c r="J61" i="43" s="1"/>
  <c r="I16" i="43"/>
  <c r="H16" i="43"/>
  <c r="H61" i="43" s="1"/>
  <c r="G16" i="43"/>
  <c r="F16" i="43"/>
  <c r="E16" i="43"/>
  <c r="D16" i="43"/>
  <c r="N15" i="43"/>
  <c r="O15" i="43" s="1"/>
  <c r="N14" i="43"/>
  <c r="O14" i="43" s="1"/>
  <c r="N13" i="43"/>
  <c r="O13" i="43"/>
  <c r="N12" i="43"/>
  <c r="O12" i="43"/>
  <c r="N11" i="43"/>
  <c r="O11" i="43"/>
  <c r="N10" i="43"/>
  <c r="O10" i="43"/>
  <c r="N9" i="43"/>
  <c r="O9" i="43" s="1"/>
  <c r="N8" i="43"/>
  <c r="O8" i="43" s="1"/>
  <c r="N7" i="43"/>
  <c r="O7" i="43"/>
  <c r="N6" i="43"/>
  <c r="O6" i="43"/>
  <c r="M5" i="43"/>
  <c r="L5" i="43"/>
  <c r="K5" i="43"/>
  <c r="J5" i="43"/>
  <c r="I5" i="43"/>
  <c r="H5" i="43"/>
  <c r="G5" i="43"/>
  <c r="F5" i="43"/>
  <c r="E5" i="43"/>
  <c r="D5" i="43"/>
  <c r="N59" i="42"/>
  <c r="O59" i="42"/>
  <c r="N58" i="42"/>
  <c r="O58" i="42"/>
  <c r="M57" i="42"/>
  <c r="L57" i="42"/>
  <c r="K57" i="42"/>
  <c r="J57" i="42"/>
  <c r="I57" i="42"/>
  <c r="H57" i="42"/>
  <c r="G57" i="42"/>
  <c r="F57" i="42"/>
  <c r="E57" i="42"/>
  <c r="D57" i="42"/>
  <c r="N56" i="42"/>
  <c r="O56" i="42"/>
  <c r="N55" i="42"/>
  <c r="O55" i="42"/>
  <c r="N54" i="42"/>
  <c r="O54" i="42" s="1"/>
  <c r="N53" i="42"/>
  <c r="O53" i="42" s="1"/>
  <c r="N52" i="42"/>
  <c r="O52" i="42"/>
  <c r="N51" i="42"/>
  <c r="O51" i="42"/>
  <c r="N50" i="42"/>
  <c r="O50" i="42"/>
  <c r="N49" i="42"/>
  <c r="O49" i="42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 s="1"/>
  <c r="N45" i="42"/>
  <c r="O45" i="42" s="1"/>
  <c r="N44" i="42"/>
  <c r="O44" i="42"/>
  <c r="M43" i="42"/>
  <c r="L43" i="42"/>
  <c r="K43" i="42"/>
  <c r="J43" i="42"/>
  <c r="I43" i="42"/>
  <c r="H43" i="42"/>
  <c r="G43" i="42"/>
  <c r="F43" i="42"/>
  <c r="E43" i="42"/>
  <c r="D43" i="42"/>
  <c r="N42" i="42"/>
  <c r="O42" i="42"/>
  <c r="N41" i="42"/>
  <c r="O41" i="42"/>
  <c r="N40" i="42"/>
  <c r="O40" i="42"/>
  <c r="N39" i="42"/>
  <c r="O39" i="42"/>
  <c r="N38" i="42"/>
  <c r="O38" i="42" s="1"/>
  <c r="N37" i="42"/>
  <c r="O37" i="42" s="1"/>
  <c r="N36" i="42"/>
  <c r="O36" i="42"/>
  <c r="N35" i="42"/>
  <c r="O35" i="42"/>
  <c r="M34" i="42"/>
  <c r="L34" i="42"/>
  <c r="K34" i="42"/>
  <c r="J34" i="42"/>
  <c r="I34" i="42"/>
  <c r="H34" i="42"/>
  <c r="G34" i="42"/>
  <c r="F34" i="42"/>
  <c r="E34" i="42"/>
  <c r="D34" i="42"/>
  <c r="N33" i="42"/>
  <c r="O33" i="42"/>
  <c r="N32" i="42"/>
  <c r="O32" i="42"/>
  <c r="N31" i="42"/>
  <c r="O31" i="42"/>
  <c r="N30" i="42"/>
  <c r="O30" i="42" s="1"/>
  <c r="N29" i="42"/>
  <c r="O29" i="42" s="1"/>
  <c r="N28" i="42"/>
  <c r="O28" i="42"/>
  <c r="N27" i="42"/>
  <c r="O27" i="42"/>
  <c r="N26" i="42"/>
  <c r="O26" i="42"/>
  <c r="N25" i="42"/>
  <c r="O25" i="42"/>
  <c r="N24" i="42"/>
  <c r="O24" i="42" s="1"/>
  <c r="N23" i="42"/>
  <c r="O23" i="42" s="1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/>
  <c r="N18" i="42"/>
  <c r="O18" i="42"/>
  <c r="N17" i="42"/>
  <c r="O17" i="42"/>
  <c r="M16" i="42"/>
  <c r="L16" i="42"/>
  <c r="K16" i="42"/>
  <c r="J16" i="42"/>
  <c r="I16" i="42"/>
  <c r="H16" i="42"/>
  <c r="G16" i="42"/>
  <c r="F16" i="42"/>
  <c r="E16" i="42"/>
  <c r="D16" i="42"/>
  <c r="N15" i="42"/>
  <c r="O15" i="42"/>
  <c r="N14" i="42"/>
  <c r="O14" i="42" s="1"/>
  <c r="N13" i="42"/>
  <c r="O13" i="42" s="1"/>
  <c r="N12" i="42"/>
  <c r="O12" i="42"/>
  <c r="N11" i="42"/>
  <c r="O11" i="42"/>
  <c r="N10" i="42"/>
  <c r="O10" i="42"/>
  <c r="N9" i="42"/>
  <c r="O9" i="42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66" i="41"/>
  <c r="O66" i="41"/>
  <c r="M65" i="41"/>
  <c r="L65" i="41"/>
  <c r="K65" i="41"/>
  <c r="J65" i="41"/>
  <c r="I65" i="41"/>
  <c r="H65" i="41"/>
  <c r="G65" i="41"/>
  <c r="F65" i="41"/>
  <c r="E65" i="41"/>
  <c r="D65" i="41"/>
  <c r="N64" i="41"/>
  <c r="O64" i="41"/>
  <c r="N63" i="41"/>
  <c r="O63" i="41"/>
  <c r="N62" i="41"/>
  <c r="O62" i="41"/>
  <c r="N61" i="41"/>
  <c r="O61" i="41"/>
  <c r="N60" i="41"/>
  <c r="O60" i="41" s="1"/>
  <c r="N59" i="41"/>
  <c r="O59" i="41" s="1"/>
  <c r="N58" i="41"/>
  <c r="O58" i="41"/>
  <c r="N57" i="41"/>
  <c r="O57" i="41"/>
  <c r="N56" i="41"/>
  <c r="O56" i="41"/>
  <c r="N55" i="41"/>
  <c r="O55" i="41"/>
  <c r="M54" i="41"/>
  <c r="L54" i="41"/>
  <c r="K54" i="41"/>
  <c r="J54" i="41"/>
  <c r="I54" i="41"/>
  <c r="H54" i="41"/>
  <c r="G54" i="41"/>
  <c r="F54" i="41"/>
  <c r="E54" i="41"/>
  <c r="D54" i="41"/>
  <c r="N53" i="41"/>
  <c r="O53" i="41"/>
  <c r="N52" i="41"/>
  <c r="O52" i="41" s="1"/>
  <c r="N51" i="41"/>
  <c r="O51" i="41" s="1"/>
  <c r="N50" i="41"/>
  <c r="O50" i="41"/>
  <c r="N49" i="41"/>
  <c r="O49" i="41"/>
  <c r="M48" i="41"/>
  <c r="L48" i="41"/>
  <c r="K48" i="41"/>
  <c r="J48" i="41"/>
  <c r="I48" i="41"/>
  <c r="H48" i="41"/>
  <c r="G48" i="41"/>
  <c r="F48" i="41"/>
  <c r="E48" i="41"/>
  <c r="D48" i="41"/>
  <c r="N47" i="41"/>
  <c r="O47" i="41"/>
  <c r="N46" i="41"/>
  <c r="O46" i="41"/>
  <c r="N45" i="41"/>
  <c r="O45" i="41"/>
  <c r="N44" i="41"/>
  <c r="O44" i="41" s="1"/>
  <c r="N43" i="41"/>
  <c r="O43" i="41" s="1"/>
  <c r="N42" i="41"/>
  <c r="O42" i="41"/>
  <c r="N41" i="41"/>
  <c r="O41" i="41"/>
  <c r="N40" i="41"/>
  <c r="O40" i="41"/>
  <c r="N39" i="41"/>
  <c r="O39" i="41"/>
  <c r="N38" i="41"/>
  <c r="O38" i="41" s="1"/>
  <c r="N37" i="41"/>
  <c r="O37" i="41" s="1"/>
  <c r="M36" i="41"/>
  <c r="L36" i="41"/>
  <c r="K36" i="41"/>
  <c r="J36" i="41"/>
  <c r="I36" i="41"/>
  <c r="H36" i="41"/>
  <c r="G36" i="41"/>
  <c r="F36" i="41"/>
  <c r="E36" i="41"/>
  <c r="D36" i="41"/>
  <c r="N35" i="41"/>
  <c r="O35" i="41" s="1"/>
  <c r="N34" i="41"/>
  <c r="O34" i="41"/>
  <c r="N33" i="41"/>
  <c r="O33" i="41"/>
  <c r="N32" i="41"/>
  <c r="O32" i="41"/>
  <c r="N31" i="41"/>
  <c r="O31" i="41"/>
  <c r="N30" i="41"/>
  <c r="O30" i="41" s="1"/>
  <c r="N29" i="41"/>
  <c r="O29" i="41" s="1"/>
  <c r="N28" i="41"/>
  <c r="O28" i="41"/>
  <c r="N27" i="41"/>
  <c r="O27" i="41"/>
  <c r="N26" i="41"/>
  <c r="O26" i="41"/>
  <c r="N25" i="41"/>
  <c r="O25" i="41"/>
  <c r="N24" i="41"/>
  <c r="O24" i="41" s="1"/>
  <c r="N23" i="41"/>
  <c r="O23" i="41" s="1"/>
  <c r="N22" i="41"/>
  <c r="O22" i="41"/>
  <c r="M21" i="41"/>
  <c r="L21" i="41"/>
  <c r="N21" i="41" s="1"/>
  <c r="O21" i="41" s="1"/>
  <c r="K21" i="41"/>
  <c r="J21" i="41"/>
  <c r="I21" i="41"/>
  <c r="H21" i="41"/>
  <c r="G21" i="41"/>
  <c r="F21" i="41"/>
  <c r="E21" i="41"/>
  <c r="D21" i="41"/>
  <c r="N20" i="41"/>
  <c r="O20" i="41"/>
  <c r="N19" i="41"/>
  <c r="O19" i="41"/>
  <c r="N18" i="41"/>
  <c r="O18" i="41"/>
  <c r="N17" i="41"/>
  <c r="O17" i="41" s="1"/>
  <c r="N16" i="41"/>
  <c r="O16" i="41" s="1"/>
  <c r="M15" i="41"/>
  <c r="L15" i="41"/>
  <c r="K15" i="41"/>
  <c r="J15" i="41"/>
  <c r="I15" i="41"/>
  <c r="H15" i="41"/>
  <c r="N15" i="41" s="1"/>
  <c r="O15" i="41" s="1"/>
  <c r="G15" i="41"/>
  <c r="F15" i="41"/>
  <c r="E15" i="41"/>
  <c r="D15" i="41"/>
  <c r="N14" i="41"/>
  <c r="O14" i="41" s="1"/>
  <c r="N13" i="41"/>
  <c r="O13" i="41" s="1"/>
  <c r="N12" i="41"/>
  <c r="O12" i="4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/>
  <c r="M5" i="41"/>
  <c r="L5" i="41"/>
  <c r="K5" i="41"/>
  <c r="J5" i="41"/>
  <c r="I5" i="41"/>
  <c r="H5" i="41"/>
  <c r="G5" i="41"/>
  <c r="F5" i="41"/>
  <c r="E5" i="41"/>
  <c r="D5" i="41"/>
  <c r="N61" i="40"/>
  <c r="O61" i="40"/>
  <c r="N60" i="40"/>
  <c r="O60" i="40"/>
  <c r="N59" i="40"/>
  <c r="O59" i="40" s="1"/>
  <c r="N58" i="40"/>
  <c r="O58" i="40" s="1"/>
  <c r="M57" i="40"/>
  <c r="L57" i="40"/>
  <c r="K57" i="40"/>
  <c r="J57" i="40"/>
  <c r="I57" i="40"/>
  <c r="H57" i="40"/>
  <c r="H62" i="40" s="1"/>
  <c r="G57" i="40"/>
  <c r="F57" i="40"/>
  <c r="E57" i="40"/>
  <c r="D57" i="40"/>
  <c r="N56" i="40"/>
  <c r="O56" i="40" s="1"/>
  <c r="N55" i="40"/>
  <c r="O55" i="40" s="1"/>
  <c r="N54" i="40"/>
  <c r="O54" i="40" s="1"/>
  <c r="N53" i="40"/>
  <c r="O53" i="40"/>
  <c r="N52" i="40"/>
  <c r="O52" i="40"/>
  <c r="N51" i="40"/>
  <c r="O51" i="40" s="1"/>
  <c r="N50" i="40"/>
  <c r="O50" i="40" s="1"/>
  <c r="N49" i="40"/>
  <c r="O49" i="40" s="1"/>
  <c r="N48" i="40"/>
  <c r="O48" i="40" s="1"/>
  <c r="M47" i="40"/>
  <c r="L47" i="40"/>
  <c r="K47" i="40"/>
  <c r="J47" i="40"/>
  <c r="I47" i="40"/>
  <c r="H47" i="40"/>
  <c r="G47" i="40"/>
  <c r="F47" i="40"/>
  <c r="E47" i="40"/>
  <c r="D47" i="40"/>
  <c r="N46" i="40"/>
  <c r="O46" i="40" s="1"/>
  <c r="N45" i="40"/>
  <c r="O45" i="40"/>
  <c r="N44" i="40"/>
  <c r="O44" i="40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2" i="40" s="1"/>
  <c r="O42" i="40" s="1"/>
  <c r="N41" i="40"/>
  <c r="O41" i="40" s="1"/>
  <c r="N40" i="40"/>
  <c r="O40" i="40" s="1"/>
  <c r="N39" i="40"/>
  <c r="O39" i="40" s="1"/>
  <c r="N38" i="40"/>
  <c r="O38" i="40" s="1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M31" i="40"/>
  <c r="L31" i="40"/>
  <c r="K31" i="40"/>
  <c r="J31" i="40"/>
  <c r="I31" i="40"/>
  <c r="H31" i="40"/>
  <c r="G31" i="40"/>
  <c r="F31" i="40"/>
  <c r="E31" i="40"/>
  <c r="D31" i="40"/>
  <c r="N30" i="40"/>
  <c r="O30" i="40" s="1"/>
  <c r="N29" i="40"/>
  <c r="O29" i="40"/>
  <c r="N28" i="40"/>
  <c r="O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M20" i="40"/>
  <c r="L20" i="40"/>
  <c r="K20" i="40"/>
  <c r="J20" i="40"/>
  <c r="I20" i="40"/>
  <c r="H20" i="40"/>
  <c r="G20" i="40"/>
  <c r="F20" i="40"/>
  <c r="E20" i="40"/>
  <c r="D20" i="40"/>
  <c r="N20" i="40" s="1"/>
  <c r="N19" i="40"/>
  <c r="O19" i="40" s="1"/>
  <c r="N18" i="40"/>
  <c r="O18" i="40" s="1"/>
  <c r="N17" i="40"/>
  <c r="O17" i="40" s="1"/>
  <c r="N16" i="40"/>
  <c r="O16" i="40" s="1"/>
  <c r="M15" i="40"/>
  <c r="L15" i="40"/>
  <c r="L62" i="40" s="1"/>
  <c r="K15" i="40"/>
  <c r="J15" i="40"/>
  <c r="I15" i="40"/>
  <c r="H15" i="40"/>
  <c r="G15" i="40"/>
  <c r="F15" i="40"/>
  <c r="E15" i="40"/>
  <c r="D15" i="40"/>
  <c r="N14" i="40"/>
  <c r="O14" i="40" s="1"/>
  <c r="N13" i="40"/>
  <c r="O13" i="40"/>
  <c r="N12" i="40"/>
  <c r="O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L5" i="40"/>
  <c r="K5" i="40"/>
  <c r="J5" i="40"/>
  <c r="I5" i="40"/>
  <c r="H5" i="40"/>
  <c r="G5" i="40"/>
  <c r="F5" i="40"/>
  <c r="E5" i="40"/>
  <c r="D5" i="40"/>
  <c r="N57" i="39"/>
  <c r="O57" i="39"/>
  <c r="N56" i="39"/>
  <c r="O56" i="39" s="1"/>
  <c r="N55" i="39"/>
  <c r="O55" i="39" s="1"/>
  <c r="M54" i="39"/>
  <c r="L54" i="39"/>
  <c r="K54" i="39"/>
  <c r="J54" i="39"/>
  <c r="I54" i="39"/>
  <c r="H54" i="39"/>
  <c r="G54" i="39"/>
  <c r="F54" i="39"/>
  <c r="N54" i="39" s="1"/>
  <c r="E54" i="39"/>
  <c r="D54" i="39"/>
  <c r="N53" i="39"/>
  <c r="O53" i="39" s="1"/>
  <c r="N52" i="39"/>
  <c r="O52" i="39" s="1"/>
  <c r="N51" i="39"/>
  <c r="O51" i="39" s="1"/>
  <c r="N50" i="39"/>
  <c r="O50" i="39"/>
  <c r="N49" i="39"/>
  <c r="O49" i="39"/>
  <c r="N48" i="39"/>
  <c r="O48" i="39" s="1"/>
  <c r="N47" i="39"/>
  <c r="O47" i="39" s="1"/>
  <c r="M46" i="39"/>
  <c r="L46" i="39"/>
  <c r="K46" i="39"/>
  <c r="J46" i="39"/>
  <c r="I46" i="39"/>
  <c r="H46" i="39"/>
  <c r="G46" i="39"/>
  <c r="F46" i="39"/>
  <c r="E46" i="39"/>
  <c r="D46" i="39"/>
  <c r="N45" i="39"/>
  <c r="O45" i="39" s="1"/>
  <c r="N44" i="39"/>
  <c r="O44" i="39" s="1"/>
  <c r="N43" i="39"/>
  <c r="O43" i="39" s="1"/>
  <c r="N42" i="39"/>
  <c r="O42" i="39"/>
  <c r="N41" i="39"/>
  <c r="O41" i="39"/>
  <c r="M40" i="39"/>
  <c r="L40" i="39"/>
  <c r="K40" i="39"/>
  <c r="J40" i="39"/>
  <c r="I40" i="39"/>
  <c r="H40" i="39"/>
  <c r="G40" i="39"/>
  <c r="F40" i="39"/>
  <c r="E40" i="39"/>
  <c r="D40" i="39"/>
  <c r="N40" i="39" s="1"/>
  <c r="O40" i="39" s="1"/>
  <c r="N39" i="39"/>
  <c r="O39" i="39"/>
  <c r="N38" i="39"/>
  <c r="O38" i="39" s="1"/>
  <c r="N37" i="39"/>
  <c r="O37" i="39" s="1"/>
  <c r="N36" i="39"/>
  <c r="O36" i="39" s="1"/>
  <c r="N35" i="39"/>
  <c r="O35" i="39" s="1"/>
  <c r="N34" i="39"/>
  <c r="O34" i="39"/>
  <c r="N33" i="39"/>
  <c r="O33" i="39"/>
  <c r="N32" i="39"/>
  <c r="O32" i="39" s="1"/>
  <c r="N31" i="39"/>
  <c r="O31" i="39" s="1"/>
  <c r="M30" i="39"/>
  <c r="L30" i="39"/>
  <c r="K30" i="39"/>
  <c r="J30" i="39"/>
  <c r="I30" i="39"/>
  <c r="H30" i="39"/>
  <c r="G30" i="39"/>
  <c r="F30" i="39"/>
  <c r="E30" i="39"/>
  <c r="D30" i="39"/>
  <c r="N29" i="39"/>
  <c r="O29" i="39" s="1"/>
  <c r="N28" i="39"/>
  <c r="O28" i="39" s="1"/>
  <c r="N27" i="39"/>
  <c r="O27" i="39" s="1"/>
  <c r="N26" i="39"/>
  <c r="O26" i="39"/>
  <c r="N25" i="39"/>
  <c r="O25" i="39"/>
  <c r="N24" i="39"/>
  <c r="O24" i="39" s="1"/>
  <c r="N23" i="39"/>
  <c r="O23" i="39" s="1"/>
  <c r="N22" i="39"/>
  <c r="O22" i="39" s="1"/>
  <c r="M21" i="39"/>
  <c r="L21" i="39"/>
  <c r="K21" i="39"/>
  <c r="J21" i="39"/>
  <c r="J58" i="39" s="1"/>
  <c r="I21" i="39"/>
  <c r="H21" i="39"/>
  <c r="G21" i="39"/>
  <c r="F21" i="39"/>
  <c r="E21" i="39"/>
  <c r="D21" i="39"/>
  <c r="N20" i="39"/>
  <c r="O20" i="39" s="1"/>
  <c r="N19" i="39"/>
  <c r="O19" i="39" s="1"/>
  <c r="N18" i="39"/>
  <c r="O18" i="39"/>
  <c r="N17" i="39"/>
  <c r="O17" i="39"/>
  <c r="M16" i="39"/>
  <c r="L16" i="39"/>
  <c r="K16" i="39"/>
  <c r="J16" i="39"/>
  <c r="I16" i="39"/>
  <c r="H16" i="39"/>
  <c r="G16" i="39"/>
  <c r="F16" i="39"/>
  <c r="E16" i="39"/>
  <c r="D16" i="39"/>
  <c r="N15" i="39"/>
  <c r="O15" i="39"/>
  <c r="N14" i="39"/>
  <c r="O14" i="39" s="1"/>
  <c r="N13" i="39"/>
  <c r="O13" i="39" s="1"/>
  <c r="N12" i="39"/>
  <c r="O12" i="39" s="1"/>
  <c r="N11" i="39"/>
  <c r="O11" i="39" s="1"/>
  <c r="N10" i="39"/>
  <c r="O10" i="39"/>
  <c r="N9" i="39"/>
  <c r="O9" i="39"/>
  <c r="N8" i="39"/>
  <c r="O8" i="39" s="1"/>
  <c r="N7" i="39"/>
  <c r="O7" i="39" s="1"/>
  <c r="N6" i="39"/>
  <c r="O6" i="39" s="1"/>
  <c r="M5" i="39"/>
  <c r="L5" i="39"/>
  <c r="L58" i="39"/>
  <c r="K5" i="39"/>
  <c r="K58" i="39" s="1"/>
  <c r="J5" i="39"/>
  <c r="I5" i="39"/>
  <c r="I58" i="39" s="1"/>
  <c r="H5" i="39"/>
  <c r="G5" i="39"/>
  <c r="F5" i="39"/>
  <c r="E5" i="39"/>
  <c r="D5" i="39"/>
  <c r="N43" i="38"/>
  <c r="O43" i="38"/>
  <c r="N42" i="38"/>
  <c r="O42" i="38" s="1"/>
  <c r="N41" i="38"/>
  <c r="O41" i="38" s="1"/>
  <c r="N40" i="38"/>
  <c r="O40" i="38"/>
  <c r="M39" i="38"/>
  <c r="L39" i="38"/>
  <c r="K39" i="38"/>
  <c r="J39" i="38"/>
  <c r="I39" i="38"/>
  <c r="H39" i="38"/>
  <c r="G39" i="38"/>
  <c r="F39" i="38"/>
  <c r="N39" i="38"/>
  <c r="O39" i="38" s="1"/>
  <c r="E39" i="38"/>
  <c r="D39" i="38"/>
  <c r="N38" i="38"/>
  <c r="O38" i="38" s="1"/>
  <c r="N37" i="38"/>
  <c r="O37" i="38" s="1"/>
  <c r="N36" i="38"/>
  <c r="O36" i="38" s="1"/>
  <c r="M35" i="38"/>
  <c r="L35" i="38"/>
  <c r="L44" i="38" s="1"/>
  <c r="K35" i="38"/>
  <c r="J35" i="38"/>
  <c r="I35" i="38"/>
  <c r="H35" i="38"/>
  <c r="G35" i="38"/>
  <c r="F35" i="38"/>
  <c r="E35" i="38"/>
  <c r="D35" i="38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2" i="38"/>
  <c r="O32" i="38" s="1"/>
  <c r="N31" i="38"/>
  <c r="O31" i="38" s="1"/>
  <c r="N30" i="38"/>
  <c r="O30" i="38" s="1"/>
  <c r="N29" i="38"/>
  <c r="O29" i="38" s="1"/>
  <c r="N28" i="38"/>
  <c r="O28" i="38"/>
  <c r="N27" i="38"/>
  <c r="O27" i="38"/>
  <c r="M26" i="38"/>
  <c r="L26" i="38"/>
  <c r="K26" i="38"/>
  <c r="J26" i="38"/>
  <c r="I26" i="38"/>
  <c r="H26" i="38"/>
  <c r="G26" i="38"/>
  <c r="F26" i="38"/>
  <c r="E26" i="38"/>
  <c r="D26" i="38"/>
  <c r="N25" i="38"/>
  <c r="O25" i="38"/>
  <c r="N24" i="38"/>
  <c r="O24" i="38" s="1"/>
  <c r="N23" i="38"/>
  <c r="O23" i="38" s="1"/>
  <c r="N22" i="38"/>
  <c r="O22" i="38" s="1"/>
  <c r="N21" i="38"/>
  <c r="O21" i="38" s="1"/>
  <c r="N20" i="38"/>
  <c r="O20" i="38"/>
  <c r="N19" i="38"/>
  <c r="O19" i="38"/>
  <c r="M18" i="38"/>
  <c r="L18" i="38"/>
  <c r="K18" i="38"/>
  <c r="K44" i="38" s="1"/>
  <c r="J18" i="38"/>
  <c r="I18" i="38"/>
  <c r="H18" i="38"/>
  <c r="G18" i="38"/>
  <c r="F18" i="38"/>
  <c r="E18" i="38"/>
  <c r="D18" i="38"/>
  <c r="N17" i="38"/>
  <c r="O17" i="38" s="1"/>
  <c r="N16" i="38"/>
  <c r="O16" i="38" s="1"/>
  <c r="N15" i="38"/>
  <c r="O15" i="38" s="1"/>
  <c r="M14" i="38"/>
  <c r="L14" i="38"/>
  <c r="K14" i="38"/>
  <c r="J14" i="38"/>
  <c r="I14" i="38"/>
  <c r="H14" i="38"/>
  <c r="G14" i="38"/>
  <c r="F14" i="38"/>
  <c r="F44" i="38"/>
  <c r="E14" i="38"/>
  <c r="D14" i="38"/>
  <c r="N13" i="38"/>
  <c r="O13" i="38" s="1"/>
  <c r="N12" i="38"/>
  <c r="O12" i="38"/>
  <c r="N11" i="38"/>
  <c r="O11" i="38" s="1"/>
  <c r="N10" i="38"/>
  <c r="O10" i="38"/>
  <c r="N9" i="38"/>
  <c r="O9" i="38"/>
  <c r="N8" i="38"/>
  <c r="O8" i="38" s="1"/>
  <c r="N7" i="38"/>
  <c r="O7" i="38" s="1"/>
  <c r="N6" i="38"/>
  <c r="O6" i="38"/>
  <c r="M5" i="38"/>
  <c r="L5" i="38"/>
  <c r="K5" i="38"/>
  <c r="J5" i="38"/>
  <c r="I5" i="38"/>
  <c r="H5" i="38"/>
  <c r="G5" i="38"/>
  <c r="F5" i="38"/>
  <c r="E5" i="38"/>
  <c r="D5" i="38"/>
  <c r="N44" i="37"/>
  <c r="O44" i="37"/>
  <c r="M43" i="37"/>
  <c r="L43" i="37"/>
  <c r="K43" i="37"/>
  <c r="J43" i="37"/>
  <c r="I43" i="37"/>
  <c r="H43" i="37"/>
  <c r="G43" i="37"/>
  <c r="F43" i="37"/>
  <c r="E43" i="37"/>
  <c r="D43" i="37"/>
  <c r="N42" i="37"/>
  <c r="O42" i="37" s="1"/>
  <c r="N41" i="37"/>
  <c r="O41" i="37" s="1"/>
  <c r="N40" i="37"/>
  <c r="O40" i="37" s="1"/>
  <c r="N39" i="37"/>
  <c r="O39" i="37" s="1"/>
  <c r="M38" i="37"/>
  <c r="L38" i="37"/>
  <c r="K38" i="37"/>
  <c r="J38" i="37"/>
  <c r="I38" i="37"/>
  <c r="H38" i="37"/>
  <c r="G38" i="37"/>
  <c r="G45" i="37" s="1"/>
  <c r="F38" i="37"/>
  <c r="E38" i="37"/>
  <c r="D38" i="37"/>
  <c r="N37" i="37"/>
  <c r="O37" i="37" s="1"/>
  <c r="N36" i="37"/>
  <c r="O36" i="37"/>
  <c r="N35" i="37"/>
  <c r="O35" i="37" s="1"/>
  <c r="M34" i="37"/>
  <c r="L34" i="37"/>
  <c r="K34" i="37"/>
  <c r="J34" i="37"/>
  <c r="I34" i="37"/>
  <c r="H34" i="37"/>
  <c r="G34" i="37"/>
  <c r="F34" i="37"/>
  <c r="E34" i="37"/>
  <c r="D34" i="37"/>
  <c r="N33" i="37"/>
  <c r="O33" i="37" s="1"/>
  <c r="N32" i="37"/>
  <c r="O32" i="37" s="1"/>
  <c r="N31" i="37"/>
  <c r="O31" i="37" s="1"/>
  <c r="N30" i="37"/>
  <c r="O30" i="37" s="1"/>
  <c r="N29" i="37"/>
  <c r="O29" i="37" s="1"/>
  <c r="N28" i="37"/>
  <c r="O28" i="37" s="1"/>
  <c r="M27" i="37"/>
  <c r="L27" i="37"/>
  <c r="K27" i="37"/>
  <c r="N27" i="37" s="1"/>
  <c r="O27" i="37" s="1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N20" i="37" s="1"/>
  <c r="H20" i="37"/>
  <c r="G20" i="37"/>
  <c r="F20" i="37"/>
  <c r="E20" i="37"/>
  <c r="D20" i="37"/>
  <c r="N19" i="37"/>
  <c r="O19" i="37" s="1"/>
  <c r="N18" i="37"/>
  <c r="O18" i="37" s="1"/>
  <c r="N17" i="37"/>
  <c r="O17" i="37" s="1"/>
  <c r="M16" i="37"/>
  <c r="L16" i="37"/>
  <c r="K16" i="37"/>
  <c r="J16" i="37"/>
  <c r="I16" i="37"/>
  <c r="H16" i="37"/>
  <c r="G16" i="37"/>
  <c r="F16" i="37"/>
  <c r="E16" i="37"/>
  <c r="D16" i="37"/>
  <c r="N15" i="37"/>
  <c r="O15" i="37"/>
  <c r="N14" i="37"/>
  <c r="O14" i="37"/>
  <c r="N13" i="37"/>
  <c r="O13" i="37"/>
  <c r="N12" i="37"/>
  <c r="O12" i="37"/>
  <c r="N11" i="37"/>
  <c r="O11" i="37" s="1"/>
  <c r="N10" i="37"/>
  <c r="O10" i="37"/>
  <c r="N9" i="37"/>
  <c r="O9" i="37"/>
  <c r="N8" i="37"/>
  <c r="O8" i="37" s="1"/>
  <c r="N7" i="37"/>
  <c r="O7" i="37"/>
  <c r="N6" i="37"/>
  <c r="O6" i="37"/>
  <c r="M5" i="37"/>
  <c r="L5" i="37"/>
  <c r="K5" i="37"/>
  <c r="K45" i="37" s="1"/>
  <c r="J5" i="37"/>
  <c r="I5" i="37"/>
  <c r="H5" i="37"/>
  <c r="G5" i="37"/>
  <c r="F5" i="37"/>
  <c r="E5" i="37"/>
  <c r="D5" i="37"/>
  <c r="N46" i="36"/>
  <c r="O46" i="36"/>
  <c r="N45" i="36"/>
  <c r="O45" i="36" s="1"/>
  <c r="M44" i="36"/>
  <c r="L44" i="36"/>
  <c r="K44" i="36"/>
  <c r="J44" i="36"/>
  <c r="I44" i="36"/>
  <c r="H44" i="36"/>
  <c r="G44" i="36"/>
  <c r="F44" i="36"/>
  <c r="E44" i="36"/>
  <c r="D44" i="36"/>
  <c r="N43" i="36"/>
  <c r="O43" i="36" s="1"/>
  <c r="N42" i="36"/>
  <c r="O42" i="36" s="1"/>
  <c r="N41" i="36"/>
  <c r="O41" i="36" s="1"/>
  <c r="N40" i="36"/>
  <c r="O40" i="36" s="1"/>
  <c r="N39" i="36"/>
  <c r="O39" i="36" s="1"/>
  <c r="M38" i="36"/>
  <c r="L38" i="36"/>
  <c r="K38" i="36"/>
  <c r="J38" i="36"/>
  <c r="I38" i="36"/>
  <c r="I47" i="36" s="1"/>
  <c r="H38" i="36"/>
  <c r="G38" i="36"/>
  <c r="G47" i="36" s="1"/>
  <c r="F38" i="36"/>
  <c r="E38" i="36"/>
  <c r="D38" i="36"/>
  <c r="N37" i="36"/>
  <c r="O37" i="36"/>
  <c r="N36" i="36"/>
  <c r="O36" i="36" s="1"/>
  <c r="M35" i="36"/>
  <c r="L35" i="36"/>
  <c r="K35" i="36"/>
  <c r="J35" i="36"/>
  <c r="I35" i="36"/>
  <c r="H35" i="36"/>
  <c r="G35" i="36"/>
  <c r="F35" i="36"/>
  <c r="E35" i="36"/>
  <c r="D35" i="36"/>
  <c r="N35" i="36" s="1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N29" i="36"/>
  <c r="O29" i="36" s="1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/>
  <c r="N24" i="36"/>
  <c r="O24" i="36" s="1"/>
  <c r="N23" i="36"/>
  <c r="O23" i="36"/>
  <c r="N22" i="36"/>
  <c r="O22" i="36" s="1"/>
  <c r="N21" i="36"/>
  <c r="O21" i="36"/>
  <c r="M20" i="36"/>
  <c r="L20" i="36"/>
  <c r="L47" i="36" s="1"/>
  <c r="K20" i="36"/>
  <c r="J20" i="36"/>
  <c r="I20" i="36"/>
  <c r="H20" i="36"/>
  <c r="G20" i="36"/>
  <c r="F20" i="36"/>
  <c r="E20" i="36"/>
  <c r="D20" i="36"/>
  <c r="N20" i="36" s="1"/>
  <c r="N19" i="36"/>
  <c r="O19" i="36"/>
  <c r="N18" i="36"/>
  <c r="O18" i="36"/>
  <c r="N17" i="36"/>
  <c r="O17" i="36" s="1"/>
  <c r="N16" i="36"/>
  <c r="O16" i="36"/>
  <c r="M15" i="36"/>
  <c r="L15" i="36"/>
  <c r="K15" i="36"/>
  <c r="J15" i="36"/>
  <c r="I15" i="36"/>
  <c r="H15" i="36"/>
  <c r="G15" i="36"/>
  <c r="F15" i="36"/>
  <c r="E15" i="36"/>
  <c r="D15" i="36"/>
  <c r="N14" i="36"/>
  <c r="O14" i="36"/>
  <c r="N13" i="36"/>
  <c r="O13" i="36" s="1"/>
  <c r="N12" i="36"/>
  <c r="O12" i="36" s="1"/>
  <c r="N11" i="36"/>
  <c r="O11" i="36" s="1"/>
  <c r="N10" i="36"/>
  <c r="O10" i="36"/>
  <c r="N9" i="36"/>
  <c r="O9" i="36"/>
  <c r="N8" i="36"/>
  <c r="O8" i="36"/>
  <c r="N7" i="36"/>
  <c r="O7" i="36" s="1"/>
  <c r="N6" i="36"/>
  <c r="O6" i="36" s="1"/>
  <c r="M5" i="36"/>
  <c r="L5" i="36"/>
  <c r="K5" i="36"/>
  <c r="J5" i="36"/>
  <c r="I5" i="36"/>
  <c r="H5" i="36"/>
  <c r="G5" i="36"/>
  <c r="F5" i="36"/>
  <c r="F47" i="36" s="1"/>
  <c r="E5" i="36"/>
  <c r="D5" i="36"/>
  <c r="N42" i="35"/>
  <c r="O42" i="35" s="1"/>
  <c r="N41" i="35"/>
  <c r="O41" i="35" s="1"/>
  <c r="M40" i="35"/>
  <c r="L40" i="35"/>
  <c r="K40" i="35"/>
  <c r="J40" i="35"/>
  <c r="I40" i="35"/>
  <c r="H40" i="35"/>
  <c r="H43" i="35" s="1"/>
  <c r="G40" i="35"/>
  <c r="F40" i="35"/>
  <c r="E40" i="35"/>
  <c r="D40" i="35"/>
  <c r="N39" i="35"/>
  <c r="O39" i="35" s="1"/>
  <c r="N38" i="35"/>
  <c r="O38" i="35" s="1"/>
  <c r="N37" i="35"/>
  <c r="O37" i="35"/>
  <c r="M36" i="35"/>
  <c r="L36" i="35"/>
  <c r="K36" i="35"/>
  <c r="J36" i="35"/>
  <c r="I36" i="35"/>
  <c r="H36" i="35"/>
  <c r="G36" i="35"/>
  <c r="F36" i="35"/>
  <c r="E36" i="35"/>
  <c r="D36" i="35"/>
  <c r="N36" i="35" s="1"/>
  <c r="O36" i="35" s="1"/>
  <c r="N35" i="35"/>
  <c r="O35" i="35" s="1"/>
  <c r="N34" i="35"/>
  <c r="O34" i="35" s="1"/>
  <c r="M33" i="35"/>
  <c r="L33" i="35"/>
  <c r="K33" i="35"/>
  <c r="J33" i="35"/>
  <c r="I33" i="35"/>
  <c r="H33" i="35"/>
  <c r="G33" i="35"/>
  <c r="F33" i="35"/>
  <c r="E33" i="35"/>
  <c r="N33" i="35" s="1"/>
  <c r="O33" i="35" s="1"/>
  <c r="D33" i="35"/>
  <c r="N32" i="35"/>
  <c r="O32" i="35" s="1"/>
  <c r="N31" i="35"/>
  <c r="O31" i="35" s="1"/>
  <c r="N30" i="35"/>
  <c r="O30" i="35" s="1"/>
  <c r="N29" i="35"/>
  <c r="O29" i="35" s="1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N26" i="35"/>
  <c r="O26" i="35" s="1"/>
  <c r="D26" i="35"/>
  <c r="N25" i="35"/>
  <c r="O25" i="35" s="1"/>
  <c r="N24" i="35"/>
  <c r="O24" i="35" s="1"/>
  <c r="N23" i="35"/>
  <c r="O23" i="35" s="1"/>
  <c r="N22" i="35"/>
  <c r="O22" i="35" s="1"/>
  <c r="N21" i="35"/>
  <c r="O21" i="35"/>
  <c r="N20" i="35"/>
  <c r="O20" i="35"/>
  <c r="M19" i="35"/>
  <c r="L19" i="35"/>
  <c r="K19" i="35"/>
  <c r="J19" i="35"/>
  <c r="I19" i="35"/>
  <c r="H19" i="35"/>
  <c r="G19" i="35"/>
  <c r="F19" i="35"/>
  <c r="E19" i="35"/>
  <c r="E43" i="35" s="1"/>
  <c r="D19" i="35"/>
  <c r="N18" i="35"/>
  <c r="O18" i="35" s="1"/>
  <c r="N17" i="35"/>
  <c r="O17" i="35" s="1"/>
  <c r="N16" i="35"/>
  <c r="O16" i="35"/>
  <c r="N15" i="35"/>
  <c r="O15" i="35" s="1"/>
  <c r="M14" i="35"/>
  <c r="L14" i="35"/>
  <c r="K14" i="35"/>
  <c r="J14" i="35"/>
  <c r="I14" i="35"/>
  <c r="N14" i="35" s="1"/>
  <c r="O14" i="35" s="1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 s="1"/>
  <c r="N9" i="35"/>
  <c r="O9" i="35" s="1"/>
  <c r="N8" i="35"/>
  <c r="O8" i="35"/>
  <c r="N7" i="35"/>
  <c r="O7" i="35" s="1"/>
  <c r="N6" i="35"/>
  <c r="O6" i="35" s="1"/>
  <c r="M5" i="35"/>
  <c r="L5" i="35"/>
  <c r="K5" i="35"/>
  <c r="K43" i="35" s="1"/>
  <c r="J5" i="35"/>
  <c r="J43" i="35" s="1"/>
  <c r="I5" i="35"/>
  <c r="I43" i="35" s="1"/>
  <c r="H5" i="35"/>
  <c r="G5" i="35"/>
  <c r="G43" i="35" s="1"/>
  <c r="F5" i="35"/>
  <c r="E5" i="35"/>
  <c r="D5" i="35"/>
  <c r="N41" i="34"/>
  <c r="O41" i="34"/>
  <c r="M40" i="34"/>
  <c r="L40" i="34"/>
  <c r="K40" i="34"/>
  <c r="J40" i="34"/>
  <c r="I40" i="34"/>
  <c r="H40" i="34"/>
  <c r="G40" i="34"/>
  <c r="F40" i="34"/>
  <c r="E40" i="34"/>
  <c r="D40" i="34"/>
  <c r="N40" i="34" s="1"/>
  <c r="O40" i="34"/>
  <c r="N39" i="34"/>
  <c r="O39" i="34" s="1"/>
  <c r="N38" i="34"/>
  <c r="O38" i="34" s="1"/>
  <c r="N37" i="34"/>
  <c r="O37" i="34" s="1"/>
  <c r="M36" i="34"/>
  <c r="L36" i="34"/>
  <c r="K36" i="34"/>
  <c r="J36" i="34"/>
  <c r="I36" i="34"/>
  <c r="H36" i="34"/>
  <c r="G36" i="34"/>
  <c r="F36" i="34"/>
  <c r="E36" i="34"/>
  <c r="D36" i="34"/>
  <c r="N35" i="34"/>
  <c r="O35" i="34" s="1"/>
  <c r="M34" i="34"/>
  <c r="L34" i="34"/>
  <c r="L42" i="34" s="1"/>
  <c r="K34" i="34"/>
  <c r="J34" i="34"/>
  <c r="I34" i="34"/>
  <c r="H34" i="34"/>
  <c r="G34" i="34"/>
  <c r="F34" i="34"/>
  <c r="E34" i="34"/>
  <c r="D34" i="34"/>
  <c r="N33" i="34"/>
  <c r="O33" i="34"/>
  <c r="N32" i="34"/>
  <c r="O32" i="34"/>
  <c r="N31" i="34"/>
  <c r="O31" i="34" s="1"/>
  <c r="N30" i="34"/>
  <c r="O30" i="34" s="1"/>
  <c r="N29" i="34"/>
  <c r="O29" i="34" s="1"/>
  <c r="M28" i="34"/>
  <c r="L28" i="34"/>
  <c r="K28" i="34"/>
  <c r="J28" i="34"/>
  <c r="N28" i="34" s="1"/>
  <c r="O28" i="34" s="1"/>
  <c r="I28" i="34"/>
  <c r="I42" i="34"/>
  <c r="H28" i="34"/>
  <c r="G28" i="34"/>
  <c r="F28" i="34"/>
  <c r="E28" i="34"/>
  <c r="D28" i="34"/>
  <c r="N27" i="34"/>
  <c r="O27" i="34"/>
  <c r="N26" i="34"/>
  <c r="O26" i="34" s="1"/>
  <c r="N25" i="34"/>
  <c r="O25" i="34" s="1"/>
  <c r="N24" i="34"/>
  <c r="O24" i="34" s="1"/>
  <c r="N23" i="34"/>
  <c r="O23" i="34" s="1"/>
  <c r="N22" i="34"/>
  <c r="O22" i="34" s="1"/>
  <c r="N21" i="34"/>
  <c r="O21" i="34"/>
  <c r="N20" i="34"/>
  <c r="O20" i="34" s="1"/>
  <c r="M19" i="34"/>
  <c r="L19" i="34"/>
  <c r="K19" i="34"/>
  <c r="J19" i="34"/>
  <c r="I19" i="34"/>
  <c r="H19" i="34"/>
  <c r="G19" i="34"/>
  <c r="F19" i="34"/>
  <c r="E19" i="34"/>
  <c r="D19" i="34"/>
  <c r="N18" i="34"/>
  <c r="O18" i="34"/>
  <c r="N17" i="34"/>
  <c r="O17" i="34"/>
  <c r="N16" i="34"/>
  <c r="O16" i="34" s="1"/>
  <c r="N15" i="34"/>
  <c r="O15" i="34" s="1"/>
  <c r="M14" i="34"/>
  <c r="L14" i="34"/>
  <c r="K14" i="34"/>
  <c r="J14" i="34"/>
  <c r="I14" i="34"/>
  <c r="H14" i="34"/>
  <c r="H42" i="34" s="1"/>
  <c r="G14" i="34"/>
  <c r="F14" i="34"/>
  <c r="E14" i="34"/>
  <c r="D14" i="34"/>
  <c r="N13" i="34"/>
  <c r="O13" i="34"/>
  <c r="N12" i="34"/>
  <c r="O12" i="34" s="1"/>
  <c r="N11" i="34"/>
  <c r="O11" i="34"/>
  <c r="N10" i="34"/>
  <c r="O10" i="34"/>
  <c r="N9" i="34"/>
  <c r="O9" i="34"/>
  <c r="N8" i="34"/>
  <c r="O8" i="34" s="1"/>
  <c r="N7" i="34"/>
  <c r="O7" i="34"/>
  <c r="N6" i="34"/>
  <c r="O6" i="34" s="1"/>
  <c r="M5" i="34"/>
  <c r="M42" i="34"/>
  <c r="L5" i="34"/>
  <c r="K5" i="34"/>
  <c r="J5" i="34"/>
  <c r="J42" i="34" s="1"/>
  <c r="I5" i="34"/>
  <c r="H5" i="34"/>
  <c r="G5" i="34"/>
  <c r="G42" i="34"/>
  <c r="F5" i="34"/>
  <c r="E5" i="34"/>
  <c r="E42" i="34"/>
  <c r="D5" i="34"/>
  <c r="N38" i="33"/>
  <c r="O38" i="33" s="1"/>
  <c r="N25" i="33"/>
  <c r="O25" i="33" s="1"/>
  <c r="N26" i="33"/>
  <c r="O26" i="33"/>
  <c r="N27" i="33"/>
  <c r="O27" i="33"/>
  <c r="N28" i="33"/>
  <c r="O28" i="33" s="1"/>
  <c r="N29" i="33"/>
  <c r="O29" i="33" s="1"/>
  <c r="N19" i="33"/>
  <c r="O19" i="33" s="1"/>
  <c r="N20" i="33"/>
  <c r="O20" i="33" s="1"/>
  <c r="N21" i="33"/>
  <c r="O21" i="33"/>
  <c r="N22" i="33"/>
  <c r="O22" i="33"/>
  <c r="N23" i="33"/>
  <c r="O23" i="33" s="1"/>
  <c r="E24" i="33"/>
  <c r="N24" i="33" s="1"/>
  <c r="O24" i="33" s="1"/>
  <c r="F24" i="33"/>
  <c r="G24" i="33"/>
  <c r="H24" i="33"/>
  <c r="I24" i="33"/>
  <c r="J24" i="33"/>
  <c r="K24" i="33"/>
  <c r="L24" i="33"/>
  <c r="M24" i="33"/>
  <c r="D24" i="33"/>
  <c r="E18" i="33"/>
  <c r="F18" i="33"/>
  <c r="G18" i="33"/>
  <c r="H18" i="33"/>
  <c r="I18" i="33"/>
  <c r="J18" i="33"/>
  <c r="K18" i="33"/>
  <c r="L18" i="33"/>
  <c r="M18" i="33"/>
  <c r="D18" i="33"/>
  <c r="N18" i="33"/>
  <c r="O18" i="33" s="1"/>
  <c r="E14" i="33"/>
  <c r="F14" i="33"/>
  <c r="G14" i="33"/>
  <c r="H14" i="33"/>
  <c r="I14" i="33"/>
  <c r="J14" i="33"/>
  <c r="K14" i="33"/>
  <c r="L14" i="33"/>
  <c r="L39" i="33"/>
  <c r="M14" i="33"/>
  <c r="D14" i="33"/>
  <c r="N14" i="33" s="1"/>
  <c r="O14" i="33" s="1"/>
  <c r="E5" i="33"/>
  <c r="E39" i="33" s="1"/>
  <c r="F5" i="33"/>
  <c r="G5" i="33"/>
  <c r="G39" i="33" s="1"/>
  <c r="H5" i="33"/>
  <c r="I5" i="33"/>
  <c r="I39" i="33" s="1"/>
  <c r="J5" i="33"/>
  <c r="K5" i="33"/>
  <c r="L5" i="33"/>
  <c r="M5" i="33"/>
  <c r="D5" i="33"/>
  <c r="E36" i="33"/>
  <c r="F36" i="33"/>
  <c r="G36" i="33"/>
  <c r="H36" i="33"/>
  <c r="I36" i="33"/>
  <c r="J36" i="33"/>
  <c r="K36" i="33"/>
  <c r="L36" i="33"/>
  <c r="M36" i="33"/>
  <c r="D36" i="33"/>
  <c r="N36" i="33" s="1"/>
  <c r="O36" i="33"/>
  <c r="N37" i="33"/>
  <c r="O37" i="33"/>
  <c r="N34" i="33"/>
  <c r="O34" i="33" s="1"/>
  <c r="N35" i="33"/>
  <c r="O35" i="33"/>
  <c r="N33" i="33"/>
  <c r="O33" i="33" s="1"/>
  <c r="E32" i="33"/>
  <c r="F32" i="33"/>
  <c r="N32" i="33" s="1"/>
  <c r="O32" i="33" s="1"/>
  <c r="G32" i="33"/>
  <c r="H32" i="33"/>
  <c r="H39" i="33" s="1"/>
  <c r="I32" i="33"/>
  <c r="J32" i="33"/>
  <c r="K32" i="33"/>
  <c r="L32" i="33"/>
  <c r="M32" i="33"/>
  <c r="D32" i="33"/>
  <c r="E30" i="33"/>
  <c r="F30" i="33"/>
  <c r="G30" i="33"/>
  <c r="H30" i="33"/>
  <c r="I30" i="33"/>
  <c r="J30" i="33"/>
  <c r="K30" i="33"/>
  <c r="L30" i="33"/>
  <c r="M30" i="33"/>
  <c r="D30" i="33"/>
  <c r="N31" i="33"/>
  <c r="O31" i="33" s="1"/>
  <c r="N16" i="33"/>
  <c r="O16" i="33" s="1"/>
  <c r="N17" i="33"/>
  <c r="O17" i="33" s="1"/>
  <c r="N7" i="33"/>
  <c r="O7" i="33" s="1"/>
  <c r="N8" i="33"/>
  <c r="O8" i="33"/>
  <c r="N9" i="33"/>
  <c r="O9" i="33"/>
  <c r="N10" i="33"/>
  <c r="O10" i="33" s="1"/>
  <c r="N11" i="33"/>
  <c r="O11" i="33" s="1"/>
  <c r="N12" i="33"/>
  <c r="O12" i="33" s="1"/>
  <c r="N13" i="33"/>
  <c r="O13" i="33" s="1"/>
  <c r="N6" i="33"/>
  <c r="O6" i="33"/>
  <c r="N15" i="33"/>
  <c r="O15" i="33"/>
  <c r="F43" i="35"/>
  <c r="L43" i="35"/>
  <c r="J45" i="37"/>
  <c r="F45" i="37"/>
  <c r="O20" i="37"/>
  <c r="E44" i="38"/>
  <c r="I44" i="38"/>
  <c r="N35" i="38"/>
  <c r="O35" i="38" s="1"/>
  <c r="N26" i="38"/>
  <c r="O26" i="38" s="1"/>
  <c r="D44" i="38"/>
  <c r="D42" i="34"/>
  <c r="M58" i="39"/>
  <c r="G58" i="39"/>
  <c r="O54" i="39"/>
  <c r="E58" i="39"/>
  <c r="K39" i="33"/>
  <c r="E47" i="36"/>
  <c r="O20" i="36"/>
  <c r="M43" i="35"/>
  <c r="H45" i="37"/>
  <c r="L45" i="37"/>
  <c r="J39" i="33"/>
  <c r="N5" i="37"/>
  <c r="O5" i="37" s="1"/>
  <c r="E45" i="37"/>
  <c r="E62" i="40"/>
  <c r="M62" i="40"/>
  <c r="G62" i="40"/>
  <c r="N31" i="40"/>
  <c r="O31" i="40" s="1"/>
  <c r="F62" i="40"/>
  <c r="K62" i="40"/>
  <c r="I62" i="40"/>
  <c r="O20" i="40"/>
  <c r="K67" i="41"/>
  <c r="M67" i="41"/>
  <c r="N48" i="41"/>
  <c r="O48" i="41" s="1"/>
  <c r="E67" i="41"/>
  <c r="G67" i="41"/>
  <c r="H67" i="41"/>
  <c r="N65" i="41"/>
  <c r="O65" i="41"/>
  <c r="F67" i="41"/>
  <c r="J67" i="41"/>
  <c r="I67" i="41"/>
  <c r="N36" i="41"/>
  <c r="O36" i="41"/>
  <c r="D67" i="41"/>
  <c r="N5" i="41"/>
  <c r="O5" i="41" s="1"/>
  <c r="M60" i="42"/>
  <c r="N5" i="42"/>
  <c r="O5" i="42"/>
  <c r="J60" i="42"/>
  <c r="N43" i="42"/>
  <c r="O43" i="42" s="1"/>
  <c r="L60" i="42"/>
  <c r="H60" i="42"/>
  <c r="K60" i="42"/>
  <c r="N57" i="42"/>
  <c r="O57" i="42"/>
  <c r="F60" i="42"/>
  <c r="E60" i="42"/>
  <c r="N60" i="42" s="1"/>
  <c r="O60" i="42" s="1"/>
  <c r="N47" i="42"/>
  <c r="O47" i="42"/>
  <c r="N34" i="42"/>
  <c r="O34" i="42"/>
  <c r="I60" i="42"/>
  <c r="G60" i="42"/>
  <c r="N21" i="42"/>
  <c r="O21" i="42"/>
  <c r="D60" i="42"/>
  <c r="N16" i="42"/>
  <c r="O16" i="42" s="1"/>
  <c r="L61" i="43"/>
  <c r="M61" i="43"/>
  <c r="N45" i="43"/>
  <c r="O45" i="43" s="1"/>
  <c r="N5" i="43"/>
  <c r="O5" i="43"/>
  <c r="K61" i="43"/>
  <c r="N58" i="43"/>
  <c r="O58" i="43" s="1"/>
  <c r="E61" i="43"/>
  <c r="G61" i="43"/>
  <c r="N34" i="43"/>
  <c r="O34" i="43"/>
  <c r="N21" i="43"/>
  <c r="O21" i="43" s="1"/>
  <c r="I61" i="43"/>
  <c r="K55" i="44"/>
  <c r="H55" i="44"/>
  <c r="M55" i="44"/>
  <c r="L55" i="44"/>
  <c r="G55" i="44"/>
  <c r="J55" i="44"/>
  <c r="N32" i="44"/>
  <c r="O32" i="44" s="1"/>
  <c r="N42" i="44"/>
  <c r="O42" i="44" s="1"/>
  <c r="N15" i="44"/>
  <c r="O15" i="44" s="1"/>
  <c r="N53" i="44"/>
  <c r="O53" i="44" s="1"/>
  <c r="E55" i="44"/>
  <c r="F55" i="44"/>
  <c r="N47" i="44"/>
  <c r="O47" i="44" s="1"/>
  <c r="I55" i="44"/>
  <c r="N20" i="44"/>
  <c r="O20" i="44"/>
  <c r="G58" i="45"/>
  <c r="F58" i="45"/>
  <c r="K58" i="45"/>
  <c r="L58" i="45"/>
  <c r="M58" i="45"/>
  <c r="N39" i="45"/>
  <c r="O39" i="45"/>
  <c r="E58" i="45"/>
  <c r="N58" i="45" s="1"/>
  <c r="O58" i="45" s="1"/>
  <c r="H58" i="45"/>
  <c r="J58" i="45"/>
  <c r="N21" i="45"/>
  <c r="O21" i="45" s="1"/>
  <c r="N44" i="45"/>
  <c r="O44" i="45"/>
  <c r="N5" i="45"/>
  <c r="O5" i="45" s="1"/>
  <c r="I58" i="45"/>
  <c r="N50" i="45"/>
  <c r="O50" i="45"/>
  <c r="N29" i="45"/>
  <c r="O29" i="45"/>
  <c r="D58" i="45"/>
  <c r="N15" i="45"/>
  <c r="O15" i="45" s="1"/>
  <c r="O54" i="46"/>
  <c r="P54" i="46" s="1"/>
  <c r="O47" i="46"/>
  <c r="P47" i="46" s="1"/>
  <c r="O44" i="46"/>
  <c r="P44" i="46" s="1"/>
  <c r="O35" i="46"/>
  <c r="P35" i="46" s="1"/>
  <c r="O25" i="46"/>
  <c r="P25" i="46" s="1"/>
  <c r="J59" i="46"/>
  <c r="I59" i="46"/>
  <c r="K59" i="46"/>
  <c r="L59" i="46"/>
  <c r="F59" i="46"/>
  <c r="O15" i="46"/>
  <c r="P15" i="46"/>
  <c r="E59" i="46"/>
  <c r="H59" i="46"/>
  <c r="N59" i="46"/>
  <c r="M59" i="46"/>
  <c r="G59" i="46"/>
  <c r="O5" i="46"/>
  <c r="P5" i="46"/>
  <c r="D59" i="46"/>
  <c r="O59" i="46" s="1"/>
  <c r="P59" i="46" s="1"/>
  <c r="O60" i="47" l="1"/>
  <c r="P60" i="47" s="1"/>
  <c r="N5" i="44"/>
  <c r="O5" i="44" s="1"/>
  <c r="D61" i="43"/>
  <c r="N61" i="43" s="1"/>
  <c r="O61" i="43" s="1"/>
  <c r="N19" i="35"/>
  <c r="O19" i="35" s="1"/>
  <c r="H44" i="38"/>
  <c r="N5" i="38"/>
  <c r="O5" i="38" s="1"/>
  <c r="N30" i="33"/>
  <c r="O30" i="33" s="1"/>
  <c r="F39" i="33"/>
  <c r="N43" i="37"/>
  <c r="O43" i="37" s="1"/>
  <c r="H58" i="39"/>
  <c r="N21" i="39"/>
  <c r="O21" i="39" s="1"/>
  <c r="N16" i="43"/>
  <c r="O16" i="43" s="1"/>
  <c r="D43" i="35"/>
  <c r="N43" i="35" s="1"/>
  <c r="O43" i="35" s="1"/>
  <c r="N5" i="35"/>
  <c r="O5" i="35" s="1"/>
  <c r="D47" i="36"/>
  <c r="N5" i="36"/>
  <c r="O5" i="36" s="1"/>
  <c r="J44" i="38"/>
  <c r="N47" i="40"/>
  <c r="O47" i="40" s="1"/>
  <c r="N36" i="34"/>
  <c r="O36" i="34" s="1"/>
  <c r="N40" i="35"/>
  <c r="O40" i="35" s="1"/>
  <c r="H47" i="36"/>
  <c r="N15" i="36"/>
  <c r="O15" i="36" s="1"/>
  <c r="M44" i="38"/>
  <c r="N44" i="38" s="1"/>
  <c r="O44" i="38" s="1"/>
  <c r="N5" i="39"/>
  <c r="O5" i="39" s="1"/>
  <c r="N16" i="39"/>
  <c r="O16" i="39" s="1"/>
  <c r="D58" i="39"/>
  <c r="N58" i="39" s="1"/>
  <c r="O58" i="39" s="1"/>
  <c r="D62" i="40"/>
  <c r="N5" i="40"/>
  <c r="O5" i="40" s="1"/>
  <c r="L67" i="41"/>
  <c r="N67" i="41" s="1"/>
  <c r="O67" i="41" s="1"/>
  <c r="D39" i="33"/>
  <c r="N5" i="33"/>
  <c r="O5" i="33" s="1"/>
  <c r="K42" i="34"/>
  <c r="N19" i="34"/>
  <c r="O19" i="34" s="1"/>
  <c r="D45" i="37"/>
  <c r="N16" i="37"/>
  <c r="O16" i="37" s="1"/>
  <c r="M39" i="33"/>
  <c r="N5" i="34"/>
  <c r="O5" i="34" s="1"/>
  <c r="F42" i="34"/>
  <c r="N42" i="34" s="1"/>
  <c r="O42" i="34" s="1"/>
  <c r="N14" i="34"/>
  <c r="O14" i="34" s="1"/>
  <c r="N34" i="34"/>
  <c r="O34" i="34" s="1"/>
  <c r="I45" i="37"/>
  <c r="N38" i="37"/>
  <c r="O38" i="37" s="1"/>
  <c r="N30" i="39"/>
  <c r="O30" i="39" s="1"/>
  <c r="F58" i="39"/>
  <c r="N57" i="40"/>
  <c r="O57" i="40" s="1"/>
  <c r="J47" i="36"/>
  <c r="N44" i="36"/>
  <c r="O44" i="36" s="1"/>
  <c r="N18" i="38"/>
  <c r="O18" i="38" s="1"/>
  <c r="N38" i="36"/>
  <c r="O38" i="36" s="1"/>
  <c r="N34" i="37"/>
  <c r="O34" i="37" s="1"/>
  <c r="G44" i="38"/>
  <c r="N14" i="38"/>
  <c r="O14" i="38" s="1"/>
  <c r="N46" i="39"/>
  <c r="O46" i="39" s="1"/>
  <c r="J62" i="40"/>
  <c r="N15" i="40"/>
  <c r="O15" i="40" s="1"/>
  <c r="N54" i="41"/>
  <c r="O54" i="41" s="1"/>
  <c r="M47" i="36"/>
  <c r="K47" i="36"/>
  <c r="N28" i="36"/>
  <c r="O28" i="36" s="1"/>
  <c r="M45" i="37"/>
  <c r="N45" i="37" l="1"/>
  <c r="O45" i="37" s="1"/>
  <c r="N39" i="33"/>
  <c r="O39" i="33" s="1"/>
  <c r="N62" i="40"/>
  <c r="O62" i="40" s="1"/>
  <c r="N47" i="36"/>
  <c r="O47" i="36" s="1"/>
</calcChain>
</file>

<file path=xl/sharedStrings.xml><?xml version="1.0" encoding="utf-8"?>
<sst xmlns="http://schemas.openxmlformats.org/spreadsheetml/2006/main" count="1042" uniqueCount="188">
  <si>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</si>
  <si>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</si>
  <si>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</si>
  <si>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</si>
  <si>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</si>
  <si>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</si>
  <si>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</si>
  <si>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</si>
  <si>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</si>
  <si>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</si>
  <si>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</si>
  <si>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</si>
  <si>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</si>
  <si>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Water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</si>
  <si>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</si>
  <si>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</si>
  <si>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</si>
  <si>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</si>
  <si>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</si>
  <si>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Other Permits, Fees, and Special Assessments</t>
  </si>
  <si>
    <t>Federal Grant - Public Safety</t>
  </si>
  <si>
    <t>Intergovernmental Revenue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</si>
  <si>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</si>
  <si>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</si>
  <si>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</si>
  <si>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</si>
  <si>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</si>
  <si>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</si>
  <si>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</si>
  <si>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</si>
  <si>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</si>
  <si>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</si>
  <si>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</si>
  <si>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Public Safety - Protective Inspection Fees</t>
  </si>
  <si>
    <t>Physical Environment - Garbage / Solid Waste</t>
  </si>
  <si>
    <t>Physical Environment - Water / Sewer Combination Utility</t>
  </si>
  <si>
    <t>Human Services - Animal Control and Shelter Fees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</si>
  <si>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</si>
  <si>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</si>
  <si>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</si>
  <si>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</si>
  <si>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Interest and Other Earnings - Interest</t>
  </si>
  <si>
    <t>Interest and Other Earnings - Net Increase (Decrease) in Fair Value of Investments</t>
  </si>
  <si>
    <t>Other Miscellaneous Revenues - Other</t>
  </si>
  <si>
    <t>Non-Operating - Inter-Fund Group Transfers In</t>
  </si>
  <si>
    <t>Proceeds - Debt Proceeds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</si>
  <si>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</si>
  <si>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</si>
  <si>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</si>
  <si>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</si>
  <si>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</si>
  <si>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</si>
  <si>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</si>
  <si>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Bunnell Revenues Reported by Account Code and Fund Type</t>
  </si>
  <si>
    <t>Local Fiscal Year Ended September 30, 2010</t>
  </si>
  <si>
    <t>Franchise Fee - Solid Waste</t>
  </si>
  <si>
    <t>Federal Grant - General Government</t>
  </si>
  <si>
    <t>Federal Grant - Physical Environment - Sewer / Wastewater</t>
  </si>
  <si>
    <t>Federal Grant - Other Federal Grants</t>
  </si>
  <si>
    <t>Federal Payments in Lieu of Taxes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</si>
  <si>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</si>
  <si>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</si>
  <si>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</si>
  <si>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First Local Option Fuel Tax (1 to 6 Cents)</t>
  </si>
  <si>
    <t>Impact Fees - Residential - Other</t>
  </si>
  <si>
    <t>Grants from Other Local Units - Other</t>
  </si>
  <si>
    <t>Other Charges for Services</t>
  </si>
  <si>
    <t>Fines - Local Ordinance Violations</t>
  </si>
  <si>
    <t>2011 Municipal Population:</t>
  </si>
  <si>
    <t>Local Fiscal Year Ended September 30, 2012</t>
  </si>
  <si>
    <t>Utility Service Tax - Fuel Oil</t>
  </si>
  <si>
    <t>Impact Fees - Commercial - Physical Environment</t>
  </si>
  <si>
    <t>Federal Grant - Physical Environment - Water Supply System</t>
  </si>
  <si>
    <t>State Grant - Public Safety</t>
  </si>
  <si>
    <t>Transportation (User Fees) - Other Transportation Charges</t>
  </si>
  <si>
    <t>Judgments and Fines - Other Court-Ordered</t>
  </si>
  <si>
    <t>Interest and Other Earnings - Gain or Loss on Sale of Investments</t>
  </si>
  <si>
    <t>Pension Fund Contributions</t>
  </si>
  <si>
    <t>Proceeds of General Capital Asset Dispositions - Sales</t>
  </si>
  <si>
    <t>2012 Municipal Population:</t>
  </si>
  <si>
    <t>Local Fiscal Year Ended September 30, 2013</t>
  </si>
  <si>
    <t>Insurance Premium Tax for Firefighters' Pension</t>
  </si>
  <si>
    <t>Communications Services Taxes (Chapter 202, F.S.)</t>
  </si>
  <si>
    <t>Local Business Tax (Chapter 205, F.S.)</t>
  </si>
  <si>
    <t>State Grant - Transportation - Other Transportation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</si>
  <si>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</si>
  <si>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</si>
  <si>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</si>
  <si>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</si>
  <si>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Court-Ordered Judgments and Fines - As Decided by County Court Criminal</t>
  </si>
  <si>
    <t>Sale of Contraband Property Seized by Law Enforcement</t>
  </si>
  <si>
    <t>2013 Municipal Population:</t>
  </si>
  <si>
    <t>Local Fiscal Year Ended September 30, 2008</t>
  </si>
  <si>
    <t>Permits and Franchise Fees</t>
  </si>
  <si>
    <t>Other Permits and Fees</t>
  </si>
  <si>
    <t>State Grant - Physical Environment - Sewer / Wastewater</t>
  </si>
  <si>
    <t>State Grant - Culture / Recreation</t>
  </si>
  <si>
    <t>Sale of Surplus Materials and Scrap</t>
  </si>
  <si>
    <t>Contributions from Enterprise Operations</t>
  </si>
  <si>
    <t>Proceeds - Installment Purchases and Capital Lease Proceeds</t>
  </si>
  <si>
    <t>Proprietary Non-Operating Sources - Interest</t>
  </si>
  <si>
    <t>2008 Municipal Population:</t>
  </si>
  <si>
    <t>Local Fiscal Year Ended September 30, 2014</t>
  </si>
  <si>
    <t>Utility Service Tax - Gas</t>
  </si>
  <si>
    <t>State Shared Revenues - Public Safety - Firefighter Supplemental Compensation</t>
  </si>
  <si>
    <t>General Government - Administrative Service Fees</t>
  </si>
  <si>
    <t>General Government - Other General Government Charges and Fees</t>
  </si>
  <si>
    <t>Physical Environment - Water Utility</t>
  </si>
  <si>
    <t>Physical Environment - Sewer / Wastewater Utility</t>
  </si>
  <si>
    <t>Transportation - Other Transportation Charges</t>
  </si>
  <si>
    <t>Court-Ordered Judgments and Fines - As Decided by County Court Civil</t>
  </si>
  <si>
    <t>Court-Ordered Judgments and Fines - As Decided by Circuit Court Civil</t>
  </si>
  <si>
    <t>Court-Ordered Judgments and Fines - Intergovernmental Radio Communication Program</t>
  </si>
  <si>
    <t>Court-Ordered Judgments and Fines - Other Court-Ordered</t>
  </si>
  <si>
    <t>Rents and Royalties</t>
  </si>
  <si>
    <t>Sales - Sale of Surplus Materials and Scrap</t>
  </si>
  <si>
    <t>Contributions and Donations from Private Sources</t>
  </si>
  <si>
    <t>Proprietary Non-Operating - Other Non-Operating Sources</t>
  </si>
  <si>
    <t>2014 Municipal Population:</t>
  </si>
  <si>
    <t>Local Fiscal Year Ended September 30, 2015</t>
  </si>
  <si>
    <t>Impact Fees - Residential - Physical Environment</t>
  </si>
  <si>
    <t>State Grant - Physical Environment - Water Supply System</t>
  </si>
  <si>
    <t>Grants from Other Local Units - Public Safety</t>
  </si>
  <si>
    <t>Interest and Other Earnings - Gain (Loss) on Sale of Investments</t>
  </si>
  <si>
    <t>Sales - Disposition of Fixed Assets</t>
  </si>
  <si>
    <t>Other Miscellaneous Revenues - Settlements</t>
  </si>
  <si>
    <t>Proprietary Non-Operating - Other Grants and Donations</t>
  </si>
  <si>
    <t>2015 Municipal Population:</t>
  </si>
  <si>
    <t>Local Fiscal Year Ended September 30, 2016</t>
  </si>
  <si>
    <t>State Grant - Physical Environment - Stormwater Management</t>
  </si>
  <si>
    <t>State Grant - Economic Environment</t>
  </si>
  <si>
    <t>General Government - Internal Service Fund Fees and Charges</t>
  </si>
  <si>
    <t>Public Safety - Law Enforcement Services</t>
  </si>
  <si>
    <t>Court-Ordered Judgments and Fines - As Decided by Circuit Court Criminal</t>
  </si>
  <si>
    <t>Court-Ordered Judgments and Fines - As Decided by Juvenile Court</t>
  </si>
  <si>
    <t>2016 Municipal Population:</t>
  </si>
  <si>
    <t>Local Fiscal Year Ended September 30, 2017</t>
  </si>
  <si>
    <t>Federal Grant - Human Services - Public Assistance</t>
  </si>
  <si>
    <t>State Grant - Other</t>
  </si>
  <si>
    <t>State Shared Revenues - Other</t>
  </si>
  <si>
    <t>2017 Municipal Population:</t>
  </si>
  <si>
    <t>Local Fiscal Year Ended September 30, 2018</t>
  </si>
  <si>
    <t>State Shared Revenues - General Government - Other General Government</t>
  </si>
  <si>
    <t>State Shared Revenues - Transportation - Other Transportation</t>
  </si>
  <si>
    <t>Payments from Other Local Units in Lieu of Taxes</t>
  </si>
  <si>
    <t>Interest and Other Earnings - Dividends</t>
  </si>
  <si>
    <t>2018 Municipal Population:</t>
  </si>
  <si>
    <t>Local Fiscal Year Ended September 30, 2019</t>
  </si>
  <si>
    <t>Federal Grant - Physical Environment - Garbage / Solid Waste</t>
  </si>
  <si>
    <t>State Grant - Physical Environment - Garbage / Solid Waste</t>
  </si>
  <si>
    <t>2019 Municipal Population:</t>
  </si>
  <si>
    <t>Local Fiscal Year Ended September 30, 2020</t>
  </si>
  <si>
    <t>Other Financial Assistance - Federal Source</t>
  </si>
  <si>
    <t>Proprietary Non-Operating - Interest</t>
  </si>
  <si>
    <t>Proprietary Non-Operating - Federal Grants and Donations</t>
  </si>
  <si>
    <t>Proprietary Non-Operating - State Grants and Donations</t>
  </si>
  <si>
    <t>Proprietary Non-Operating - Capital Contributions from Private Source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</si>
  <si>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</si>
  <si>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</si>
  <si>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</si>
  <si>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</si>
  <si>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</si>
  <si>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</si>
  <si>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</si>
  <si>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</si>
  <si>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General Taxes</t>
  </si>
  <si>
    <t>Building Permits (Buildling Permit Fees)</t>
  </si>
  <si>
    <t>Impact Fees - Residential - Public Safety</t>
  </si>
  <si>
    <t>Impact Fees - Commercial - Public Safety</t>
  </si>
  <si>
    <t>Impact Fees - Residential - Transportation</t>
  </si>
  <si>
    <t>Impact Fees - Commercial - Transportation</t>
  </si>
  <si>
    <t>Impact Fees - Residential - Culture / Recreation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</si>
  <si>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</si>
  <si>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</si>
  <si>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</si>
  <si>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</si>
  <si>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</si>
  <si>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Other Charges for Services (Not Court-Related)</t>
  </si>
  <si>
    <t>Court-Ordered Judgments and Fines - Other</t>
  </si>
  <si>
    <t>Proprietary Non-Operating Sources - Federal Grants and Donations</t>
  </si>
  <si>
    <t>Proprietary Non-Operating Sources - State Grants and Donations</t>
  </si>
  <si>
    <t>2021 Municipal Population:</t>
  </si>
  <si>
    <t>Local Fiscal Year Ended September 30, 2022</t>
  </si>
  <si>
    <t>Inspection Fee</t>
  </si>
  <si>
    <t>Federal Grant - Physical Environment - Other Physical Environment</t>
  </si>
  <si>
    <t>General Government - County Officer Commission and Fees</t>
  </si>
  <si>
    <t>Public Safety - Fire Protection</t>
  </si>
  <si>
    <t>2022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</si>
</sst>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159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160</v>
      </c>
      <c r="N4" s="35" t="s">
        <v>9</v>
      </c>
      <c r="O4" s="35" t="s">
        <v>161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162</v>
      </c>
      <c r="B5" s="26"/>
      <c r="C5" s="26"/>
      <c r="D5" s="27">
        <f>SUM(D6:D13)</f>
        <v>2733171</v>
      </c>
      <c r="E5" s="27">
        <f>SUM(E6:E13)</f>
        <v>0</v>
      </c>
      <c r="F5" s="27">
        <f>SUM(F6:F13)</f>
        <v>0</v>
      </c>
      <c r="G5" s="27">
        <f>SUM(G6:G13)</f>
        <v>0</v>
      </c>
      <c r="H5" s="27">
        <f>SUM(H6:H13)</f>
        <v>0</v>
      </c>
      <c r="I5" s="27">
        <f>SUM(I6:I13)</f>
        <v>0</v>
      </c>
      <c r="J5" s="27">
        <f>SUM(J6:J13)</f>
        <v>0</v>
      </c>
      <c r="K5" s="27">
        <f>SUM(K6:K13)</f>
        <v>0</v>
      </c>
      <c r="L5" s="27">
        <f>SUM(L6:L13)</f>
        <v>0</v>
      </c>
      <c r="M5" s="27">
        <f>SUM(M6:M13)</f>
        <v>0</v>
      </c>
      <c r="N5" s="27">
        <f>SUM(N6:N13)</f>
        <v>0</v>
      </c>
      <c r="O5" s="28">
        <f>SUM(D5:N5)</f>
        <v>2733171</v>
      </c>
      <c r="P5" s="33">
        <f>(O5/P$62)</f>
        <v>728.45708955223881</v>
      </c>
      <c r="Q5" s="6"/>
    </row>
    <row r="6" spans="1:134">
      <c r="A6" s="12"/>
      <c r="B6" s="25">
        <v>311</v>
      </c>
      <c r="C6" s="20" t="s">
        <v>2</v>
      </c>
      <c r="D6" s="46">
        <v>1810982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1810982</v>
      </c>
      <c r="P6" s="47">
        <f>(O6/P$62)</f>
        <v>482.67110874200426</v>
      </c>
      <c r="Q6" s="9"/>
    </row>
    <row r="7" spans="1:134">
      <c r="A7" s="12"/>
      <c r="B7" s="25">
        <v>312.41000000000003</v>
      </c>
      <c r="C7" s="20" t="s">
        <v>163</v>
      </c>
      <c r="D7" s="46">
        <v>117663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0">SUM(D7:N7)</f>
        <v>117663</v>
      </c>
      <c r="P7" s="47">
        <f>(O7/P$62)</f>
        <v>31.360074626865671</v>
      </c>
      <c r="Q7" s="9"/>
    </row>
    <row r="8" spans="1:134">
      <c r="A8" s="12"/>
      <c r="B8" s="25">
        <v>314.10000000000002</v>
      </c>
      <c r="C8" s="20" t="s">
        <v>12</v>
      </c>
      <c r="D8" s="46">
        <v>351325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0"/>
        <v>351325</v>
      </c>
      <c r="P8" s="47">
        <f>(O8/P$62)</f>
        <v>93.636727078891255</v>
      </c>
      <c r="Q8" s="9"/>
    </row>
    <row r="9" spans="1:134">
      <c r="A9" s="12"/>
      <c r="B9" s="25">
        <v>314.3</v>
      </c>
      <c r="C9" s="20" t="s">
        <v>13</v>
      </c>
      <c r="D9" s="46">
        <v>159286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0"/>
        <v>159286</v>
      </c>
      <c r="P9" s="47">
        <f>(O9/P$62)</f>
        <v>42.453624733475479</v>
      </c>
      <c r="Q9" s="9"/>
    </row>
    <row r="10" spans="1:134">
      <c r="A10" s="12"/>
      <c r="B10" s="25">
        <v>314.39999999999998</v>
      </c>
      <c r="C10" s="20" t="s">
        <v>103</v>
      </c>
      <c r="D10" s="46">
        <v>18373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0"/>
        <v>18373</v>
      </c>
      <c r="P10" s="47">
        <f>(O10/P$62)</f>
        <v>4.8968550106609809</v>
      </c>
      <c r="Q10" s="9"/>
    </row>
    <row r="11" spans="1:134">
      <c r="A11" s="12"/>
      <c r="B11" s="25">
        <v>314.8</v>
      </c>
      <c r="C11" s="20" t="s">
        <v>14</v>
      </c>
      <c r="D11" s="46">
        <v>10367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0"/>
        <v>10367</v>
      </c>
      <c r="P11" s="47">
        <f>(O11/P$62)</f>
        <v>2.7630597014925371</v>
      </c>
      <c r="Q11" s="9"/>
    </row>
    <row r="12" spans="1:134">
      <c r="A12" s="12"/>
      <c r="B12" s="25">
        <v>315.10000000000002</v>
      </c>
      <c r="C12" s="20" t="s">
        <v>164</v>
      </c>
      <c r="D12" s="46">
        <v>158358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0"/>
        <v>158358</v>
      </c>
      <c r="P12" s="47">
        <f>(O12/P$62)</f>
        <v>42.206289978678036</v>
      </c>
      <c r="Q12" s="9"/>
    </row>
    <row r="13" spans="1:134">
      <c r="A13" s="12"/>
      <c r="B13" s="25">
        <v>316</v>
      </c>
      <c r="C13" s="20" t="s">
        <v>83</v>
      </c>
      <c r="D13" s="46">
        <v>106817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0"/>
        <v>106817</v>
      </c>
      <c r="P13" s="47">
        <f>(O13/P$62)</f>
        <v>28.469349680170577</v>
      </c>
      <c r="Q13" s="9"/>
    </row>
    <row r="14" spans="1:134" ht="15.75">
      <c r="A14" s="29" t="s">
        <v>17</v>
      </c>
      <c r="B14" s="30"/>
      <c r="C14" s="31"/>
      <c r="D14" s="32">
        <f>SUM(D15:D25)</f>
        <v>837826</v>
      </c>
      <c r="E14" s="32">
        <f>SUM(E15:E25)</f>
        <v>0</v>
      </c>
      <c r="F14" s="32">
        <f>SUM(F15:F25)</f>
        <v>0</v>
      </c>
      <c r="G14" s="32">
        <f>SUM(G15:G25)</f>
        <v>345738</v>
      </c>
      <c r="H14" s="32">
        <f>SUM(H15:H25)</f>
        <v>0</v>
      </c>
      <c r="I14" s="32">
        <f>SUM(I15:I25)</f>
        <v>819478</v>
      </c>
      <c r="J14" s="32">
        <f>SUM(J15:J25)</f>
        <v>0</v>
      </c>
      <c r="K14" s="32">
        <f>SUM(K15:K25)</f>
        <v>0</v>
      </c>
      <c r="L14" s="32">
        <f>SUM(L15:L25)</f>
        <v>0</v>
      </c>
      <c r="M14" s="32">
        <f>SUM(M15:M25)</f>
        <v>0</v>
      </c>
      <c r="N14" s="32">
        <f>SUM(N15:N25)</f>
        <v>0</v>
      </c>
      <c r="O14" s="44">
        <f>SUM(D14:N14)</f>
        <v>2003042</v>
      </c>
      <c r="P14" s="45">
        <f>(O14/P$62)</f>
        <v>533.85980810234537</v>
      </c>
      <c r="Q14" s="10"/>
    </row>
    <row r="15" spans="1:134">
      <c r="A15" s="12"/>
      <c r="B15" s="25">
        <v>322</v>
      </c>
      <c r="C15" s="20" t="s">
        <v>166</v>
      </c>
      <c r="D15" s="46">
        <v>404777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404777</v>
      </c>
      <c r="P15" s="47">
        <f>(O15/P$62)</f>
        <v>107.88299573560768</v>
      </c>
      <c r="Q15" s="9"/>
    </row>
    <row r="16" spans="1:134">
      <c r="A16" s="12"/>
      <c r="B16" s="25">
        <v>323.10000000000002</v>
      </c>
      <c r="C16" s="20" t="s">
        <v>18</v>
      </c>
      <c r="D16" s="46">
        <v>339242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5" si="1">SUM(D16:N16)</f>
        <v>339242</v>
      </c>
      <c r="P16" s="47">
        <f>(O16/P$62)</f>
        <v>90.416311300639663</v>
      </c>
      <c r="Q16" s="9"/>
    </row>
    <row r="17" spans="1:17">
      <c r="A17" s="12"/>
      <c r="B17" s="25">
        <v>324.11</v>
      </c>
      <c r="C17" s="20" t="s">
        <v>167</v>
      </c>
      <c r="D17" s="46">
        <v>0</v>
      </c>
      <c r="E17" s="46">
        <v>0</v>
      </c>
      <c r="F17" s="46">
        <v>0</v>
      </c>
      <c r="G17" s="46">
        <v>45135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1"/>
        <v>45135</v>
      </c>
      <c r="P17" s="47">
        <f>(O17/P$62)</f>
        <v>12.029584221748401</v>
      </c>
      <c r="Q17" s="9"/>
    </row>
    <row r="18" spans="1:17">
      <c r="A18" s="12"/>
      <c r="B18" s="25">
        <v>324.12</v>
      </c>
      <c r="C18" s="20" t="s">
        <v>168</v>
      </c>
      <c r="D18" s="46">
        <v>0</v>
      </c>
      <c r="E18" s="46">
        <v>0</v>
      </c>
      <c r="F18" s="46">
        <v>0</v>
      </c>
      <c r="G18" s="46">
        <v>9031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1"/>
        <v>9031</v>
      </c>
      <c r="P18" s="47">
        <f>(O18/P$62)</f>
        <v>2.4069829424307034</v>
      </c>
      <c r="Q18" s="9"/>
    </row>
    <row r="19" spans="1:17">
      <c r="A19" s="12"/>
      <c r="B19" s="25">
        <v>324.20999999999998</v>
      </c>
      <c r="C19" s="20" t="s">
        <v>120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734247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1"/>
        <v>734247</v>
      </c>
      <c r="P19" s="47">
        <f>(O19/P$62)</f>
        <v>195.69482942430704</v>
      </c>
      <c r="Q19" s="9"/>
    </row>
    <row r="20" spans="1:17">
      <c r="A20" s="12"/>
      <c r="B20" s="25">
        <v>324.22000000000003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28998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1"/>
        <v>28998</v>
      </c>
      <c r="P20" s="47">
        <f>(O20/P$62)</f>
        <v>7.728678038379531</v>
      </c>
      <c r="Q20" s="9"/>
    </row>
    <row r="21" spans="1:17">
      <c r="A21" s="12"/>
      <c r="B21" s="25">
        <v>324.31</v>
      </c>
      <c r="C21" s="20" t="s">
        <v>169</v>
      </c>
      <c r="D21" s="46">
        <v>0</v>
      </c>
      <c r="E21" s="46">
        <v>0</v>
      </c>
      <c r="F21" s="46">
        <v>0</v>
      </c>
      <c r="G21" s="46">
        <v>206091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1"/>
        <v>206091</v>
      </c>
      <c r="P21" s="47">
        <f>(O21/P$62)</f>
        <v>54.928304904051174</v>
      </c>
      <c r="Q21" s="9"/>
    </row>
    <row r="22" spans="1:17">
      <c r="A22" s="12"/>
      <c r="B22" s="25">
        <v>324.32</v>
      </c>
      <c r="C22" s="20" t="s">
        <v>170</v>
      </c>
      <c r="D22" s="46">
        <v>0</v>
      </c>
      <c r="E22" s="46">
        <v>0</v>
      </c>
      <c r="F22" s="46">
        <v>0</v>
      </c>
      <c r="G22" s="46">
        <v>23669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1"/>
        <v>23669</v>
      </c>
      <c r="P22" s="47">
        <f>(O22/P$62)</f>
        <v>6.3083688699360341</v>
      </c>
      <c r="Q22" s="9"/>
    </row>
    <row r="23" spans="1:17">
      <c r="A23" s="12"/>
      <c r="B23" s="25">
        <v>324.61</v>
      </c>
      <c r="C23" s="20" t="s">
        <v>171</v>
      </c>
      <c r="D23" s="46">
        <v>0</v>
      </c>
      <c r="E23" s="46">
        <v>0</v>
      </c>
      <c r="F23" s="46">
        <v>0</v>
      </c>
      <c r="G23" s="46">
        <v>61812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1"/>
        <v>61812</v>
      </c>
      <c r="P23" s="47">
        <f>(O23/P$62)</f>
        <v>16.474413646055439</v>
      </c>
      <c r="Q23" s="9"/>
    </row>
    <row r="24" spans="1:17">
      <c r="A24" s="12"/>
      <c r="B24" s="25">
        <v>329.1</v>
      </c>
      <c r="C24" s="20" t="s">
        <v>183</v>
      </c>
      <c r="D24" s="46">
        <v>93807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1"/>
        <v>93807</v>
      </c>
      <c r="P24" s="47">
        <f>(O24/P$62)</f>
        <v>25.001865671641792</v>
      </c>
      <c r="Q24" s="9"/>
    </row>
    <row r="25" spans="1:17">
      <c r="A25" s="12"/>
      <c r="B25" s="25">
        <v>329.5</v>
      </c>
      <c r="C25" s="20" t="s">
        <v>172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56233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1"/>
        <v>56233</v>
      </c>
      <c r="P25" s="47">
        <f>(O25/P$62)</f>
        <v>14.987473347547974</v>
      </c>
      <c r="Q25" s="9"/>
    </row>
    <row r="26" spans="1:17" ht="15.75">
      <c r="A26" s="29" t="s">
        <v>173</v>
      </c>
      <c r="B26" s="30"/>
      <c r="C26" s="31"/>
      <c r="D26" s="32">
        <f>SUM(D27:D31)</f>
        <v>473852</v>
      </c>
      <c r="E26" s="32">
        <f>SUM(E27:E31)</f>
        <v>0</v>
      </c>
      <c r="F26" s="32">
        <f>SUM(F27:F31)</f>
        <v>0</v>
      </c>
      <c r="G26" s="32">
        <f>SUM(G27:G31)</f>
        <v>0</v>
      </c>
      <c r="H26" s="32">
        <f>SUM(H27:H31)</f>
        <v>0</v>
      </c>
      <c r="I26" s="32">
        <f>SUM(I27:I31)</f>
        <v>0</v>
      </c>
      <c r="J26" s="32">
        <f>SUM(J27:J31)</f>
        <v>0</v>
      </c>
      <c r="K26" s="32">
        <f>SUM(K27:K31)</f>
        <v>0</v>
      </c>
      <c r="L26" s="32">
        <f>SUM(L27:L31)</f>
        <v>0</v>
      </c>
      <c r="M26" s="32">
        <f>SUM(M27:M31)</f>
        <v>0</v>
      </c>
      <c r="N26" s="32">
        <f>SUM(N27:N31)</f>
        <v>0</v>
      </c>
      <c r="O26" s="44">
        <f>SUM(D26:N26)</f>
        <v>473852</v>
      </c>
      <c r="P26" s="45">
        <f>(O26/P$62)</f>
        <v>126.29317697228144</v>
      </c>
      <c r="Q26" s="10"/>
    </row>
    <row r="27" spans="1:17">
      <c r="A27" s="12"/>
      <c r="B27" s="25">
        <v>331.39</v>
      </c>
      <c r="C27" s="20" t="s">
        <v>184</v>
      </c>
      <c r="D27" s="46">
        <v>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0" si="2">SUM(D27:N27)</f>
        <v>5000</v>
      </c>
      <c r="P27" s="47">
        <f>(O27/P$62)</f>
        <v>1.3326226012793176</v>
      </c>
      <c r="Q27" s="9"/>
    </row>
    <row r="28" spans="1:17">
      <c r="A28" s="12"/>
      <c r="B28" s="25">
        <v>335.14</v>
      </c>
      <c r="C28" s="20" t="s">
        <v>86</v>
      </c>
      <c r="D28" s="46">
        <v>7299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2"/>
        <v>7299</v>
      </c>
      <c r="P28" s="47">
        <f>(O28/P$62)</f>
        <v>1.9453624733475481</v>
      </c>
      <c r="Q28" s="9"/>
    </row>
    <row r="29" spans="1:17">
      <c r="A29" s="12"/>
      <c r="B29" s="25">
        <v>335.15</v>
      </c>
      <c r="C29" s="20" t="s">
        <v>87</v>
      </c>
      <c r="D29" s="46">
        <v>7167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2"/>
        <v>7167</v>
      </c>
      <c r="P29" s="47">
        <f>(O29/P$62)</f>
        <v>1.910181236673774</v>
      </c>
      <c r="Q29" s="9"/>
    </row>
    <row r="30" spans="1:17">
      <c r="A30" s="12"/>
      <c r="B30" s="25">
        <v>335.18</v>
      </c>
      <c r="C30" s="20" t="s">
        <v>175</v>
      </c>
      <c r="D30" s="46">
        <v>454351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2"/>
        <v>454351</v>
      </c>
      <c r="P30" s="47">
        <f>(O30/P$62)</f>
        <v>121.09568230277185</v>
      </c>
      <c r="Q30" s="9"/>
    </row>
    <row r="31" spans="1:17">
      <c r="A31" s="12"/>
      <c r="B31" s="25">
        <v>335.45</v>
      </c>
      <c r="C31" s="20" t="s">
        <v>176</v>
      </c>
      <c r="D31" s="46">
        <v>35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" si="3">SUM(D31:N31)</f>
        <v>35</v>
      </c>
      <c r="P31" s="47">
        <f>(O31/P$62)</f>
        <v>9.3283582089552231E-3</v>
      </c>
      <c r="Q31" s="9"/>
    </row>
    <row r="32" spans="1:17" ht="15.75">
      <c r="A32" s="29" t="s">
        <v>30</v>
      </c>
      <c r="B32" s="30"/>
      <c r="C32" s="31"/>
      <c r="D32" s="32">
        <f>SUM(D33:D41)</f>
        <v>730765</v>
      </c>
      <c r="E32" s="32">
        <f>SUM(E33:E41)</f>
        <v>0</v>
      </c>
      <c r="F32" s="32">
        <f>SUM(F33:F41)</f>
        <v>0</v>
      </c>
      <c r="G32" s="32">
        <f>SUM(G33:G41)</f>
        <v>0</v>
      </c>
      <c r="H32" s="32">
        <f>SUM(H33:H41)</f>
        <v>0</v>
      </c>
      <c r="I32" s="32">
        <f>SUM(I33:I41)</f>
        <v>5216354</v>
      </c>
      <c r="J32" s="32">
        <f>SUM(J33:J41)</f>
        <v>0</v>
      </c>
      <c r="K32" s="32">
        <f>SUM(K33:K41)</f>
        <v>0</v>
      </c>
      <c r="L32" s="32">
        <f>SUM(L33:L41)</f>
        <v>0</v>
      </c>
      <c r="M32" s="32">
        <f>SUM(M33:M41)</f>
        <v>0</v>
      </c>
      <c r="N32" s="32">
        <f>SUM(N33:N41)</f>
        <v>0</v>
      </c>
      <c r="O32" s="32">
        <f>SUM(D32:N32)</f>
        <v>5947119</v>
      </c>
      <c r="P32" s="45">
        <f>(O32/P$62)</f>
        <v>1585.053038379531</v>
      </c>
      <c r="Q32" s="10"/>
    </row>
    <row r="33" spans="1:17">
      <c r="A33" s="12"/>
      <c r="B33" s="25">
        <v>341.3</v>
      </c>
      <c r="C33" s="20" t="s">
        <v>105</v>
      </c>
      <c r="D33" s="46">
        <v>595163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40" si="4">SUM(D33:N33)</f>
        <v>595163</v>
      </c>
      <c r="P33" s="47">
        <f>(O33/P$62)</f>
        <v>158.62553304904051</v>
      </c>
      <c r="Q33" s="9"/>
    </row>
    <row r="34" spans="1:17">
      <c r="A34" s="12"/>
      <c r="B34" s="25">
        <v>341.8</v>
      </c>
      <c r="C34" s="20" t="s">
        <v>185</v>
      </c>
      <c r="D34" s="46">
        <v>259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259</v>
      </c>
      <c r="P34" s="47">
        <f>(O34/P$62)</f>
        <v>6.9029850746268662E-2</v>
      </c>
      <c r="Q34" s="9"/>
    </row>
    <row r="35" spans="1:17">
      <c r="A35" s="12"/>
      <c r="B35" s="25">
        <v>342.2</v>
      </c>
      <c r="C35" s="20" t="s">
        <v>186</v>
      </c>
      <c r="D35" s="46">
        <v>24876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4"/>
        <v>24876</v>
      </c>
      <c r="P35" s="47">
        <f>(O35/P$62)</f>
        <v>6.6300639658848617</v>
      </c>
      <c r="Q35" s="9"/>
    </row>
    <row r="36" spans="1:17">
      <c r="A36" s="12"/>
      <c r="B36" s="25">
        <v>343.3</v>
      </c>
      <c r="C36" s="20" t="s">
        <v>107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2026631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4"/>
        <v>2026631</v>
      </c>
      <c r="P36" s="47">
        <f>(O36/P$62)</f>
        <v>540.14685501066094</v>
      </c>
      <c r="Q36" s="9"/>
    </row>
    <row r="37" spans="1:17">
      <c r="A37" s="12"/>
      <c r="B37" s="25">
        <v>343.4</v>
      </c>
      <c r="C37" s="20" t="s">
        <v>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947442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4"/>
        <v>947442</v>
      </c>
      <c r="P37" s="47">
        <f>(O37/P$62)</f>
        <v>252.51652452025587</v>
      </c>
      <c r="Q37" s="9"/>
    </row>
    <row r="38" spans="1:17">
      <c r="A38" s="12"/>
      <c r="B38" s="25">
        <v>343.5</v>
      </c>
      <c r="C38" s="20" t="s">
        <v>108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2242281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4"/>
        <v>2242281</v>
      </c>
      <c r="P38" s="47">
        <f>(O38/P$62)</f>
        <v>597.62286780383795</v>
      </c>
      <c r="Q38" s="9"/>
    </row>
    <row r="39" spans="1:17">
      <c r="A39" s="12"/>
      <c r="B39" s="25">
        <v>344.9</v>
      </c>
      <c r="C39" s="20" t="s">
        <v>109</v>
      </c>
      <c r="D39" s="46">
        <v>91802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4"/>
        <v>91802</v>
      </c>
      <c r="P39" s="47">
        <f>(O39/P$62)</f>
        <v>24.467484008528785</v>
      </c>
      <c r="Q39" s="9"/>
    </row>
    <row r="40" spans="1:17">
      <c r="A40" s="12"/>
      <c r="B40" s="25">
        <v>347.5</v>
      </c>
      <c r="C40" s="20" t="s">
        <v>37</v>
      </c>
      <c r="D40" s="46">
        <v>2489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4"/>
        <v>2489</v>
      </c>
      <c r="P40" s="47">
        <f>(O40/P$62)</f>
        <v>0.66337953091684432</v>
      </c>
      <c r="Q40" s="9"/>
    </row>
    <row r="41" spans="1:17">
      <c r="A41" s="12"/>
      <c r="B41" s="25">
        <v>349</v>
      </c>
      <c r="C41" s="20" t="s">
        <v>177</v>
      </c>
      <c r="D41" s="46">
        <v>16176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>SUM(D41:N41)</f>
        <v>16176</v>
      </c>
      <c r="P41" s="47">
        <f>(O41/P$62)</f>
        <v>4.3113006396588487</v>
      </c>
      <c r="Q41" s="9"/>
    </row>
    <row r="42" spans="1:17" ht="15.75">
      <c r="A42" s="29" t="s">
        <v>31</v>
      </c>
      <c r="B42" s="30"/>
      <c r="C42" s="31"/>
      <c r="D42" s="32">
        <f>SUM(D43:D47)</f>
        <v>31696</v>
      </c>
      <c r="E42" s="32">
        <f>SUM(E43:E47)</f>
        <v>0</v>
      </c>
      <c r="F42" s="32">
        <f>SUM(F43:F47)</f>
        <v>0</v>
      </c>
      <c r="G42" s="32">
        <f>SUM(G43:G47)</f>
        <v>0</v>
      </c>
      <c r="H42" s="32">
        <f>SUM(H43:H47)</f>
        <v>0</v>
      </c>
      <c r="I42" s="32">
        <f>SUM(I43:I47)</f>
        <v>0</v>
      </c>
      <c r="J42" s="32">
        <f>SUM(J43:J47)</f>
        <v>0</v>
      </c>
      <c r="K42" s="32">
        <f>SUM(K43:K47)</f>
        <v>0</v>
      </c>
      <c r="L42" s="32">
        <f>SUM(L43:L47)</f>
        <v>0</v>
      </c>
      <c r="M42" s="32">
        <f>SUM(M43:M47)</f>
        <v>0</v>
      </c>
      <c r="N42" s="32">
        <f>SUM(N43:N47)</f>
        <v>0</v>
      </c>
      <c r="O42" s="32">
        <f>SUM(D42:N42)</f>
        <v>31696</v>
      </c>
      <c r="P42" s="45">
        <f>(O42/P$62)</f>
        <v>8.4477611940298516</v>
      </c>
      <c r="Q42" s="10"/>
    </row>
    <row r="43" spans="1:17">
      <c r="A43" s="13"/>
      <c r="B43" s="39">
        <v>351.3</v>
      </c>
      <c r="C43" s="21" t="s">
        <v>110</v>
      </c>
      <c r="D43" s="46">
        <v>1356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ref="O43:O47" si="5">SUM(D43:N43)</f>
        <v>1356</v>
      </c>
      <c r="P43" s="47">
        <f>(O43/P$62)</f>
        <v>0.36140724946695096</v>
      </c>
      <c r="Q43" s="9"/>
    </row>
    <row r="44" spans="1:17">
      <c r="A44" s="13"/>
      <c r="B44" s="39">
        <v>351.4</v>
      </c>
      <c r="C44" s="21" t="s">
        <v>111</v>
      </c>
      <c r="D44" s="46">
        <v>26989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5"/>
        <v>26989</v>
      </c>
      <c r="P44" s="47">
        <f>(O44/P$62)</f>
        <v>7.193230277185501</v>
      </c>
      <c r="Q44" s="9"/>
    </row>
    <row r="45" spans="1:17">
      <c r="A45" s="13"/>
      <c r="B45" s="39">
        <v>351.6</v>
      </c>
      <c r="C45" s="21" t="s">
        <v>134</v>
      </c>
      <c r="D45" s="46">
        <v>1060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5"/>
        <v>1060</v>
      </c>
      <c r="P45" s="47">
        <f>(O45/P$62)</f>
        <v>0.28251599147121537</v>
      </c>
      <c r="Q45" s="9"/>
    </row>
    <row r="46" spans="1:17">
      <c r="A46" s="13"/>
      <c r="B46" s="39">
        <v>351.7</v>
      </c>
      <c r="C46" s="21" t="s">
        <v>112</v>
      </c>
      <c r="D46" s="46">
        <v>2264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5"/>
        <v>2264</v>
      </c>
      <c r="P46" s="47">
        <f>(O46/P$62)</f>
        <v>0.60341151385927505</v>
      </c>
      <c r="Q46" s="9"/>
    </row>
    <row r="47" spans="1:17">
      <c r="A47" s="13"/>
      <c r="B47" s="39">
        <v>354</v>
      </c>
      <c r="C47" s="21" t="s">
        <v>67</v>
      </c>
      <c r="D47" s="46">
        <v>27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5"/>
        <v>27</v>
      </c>
      <c r="P47" s="47">
        <f>(O47/P$62)</f>
        <v>7.1961620469083156E-3</v>
      </c>
      <c r="Q47" s="9"/>
    </row>
    <row r="48" spans="1:17" ht="15.75">
      <c r="A48" s="29" t="s">
        <v>3</v>
      </c>
      <c r="B48" s="30"/>
      <c r="C48" s="31"/>
      <c r="D48" s="32">
        <f>SUM(D49:D54)</f>
        <v>718564</v>
      </c>
      <c r="E48" s="32">
        <f>SUM(E49:E54)</f>
        <v>7</v>
      </c>
      <c r="F48" s="32">
        <f>SUM(F49:F54)</f>
        <v>0</v>
      </c>
      <c r="G48" s="32">
        <f>SUM(G49:G54)</f>
        <v>964</v>
      </c>
      <c r="H48" s="32">
        <f>SUM(H49:H54)</f>
        <v>0</v>
      </c>
      <c r="I48" s="32">
        <f>SUM(I49:I54)</f>
        <v>15381</v>
      </c>
      <c r="J48" s="32">
        <f>SUM(J49:J54)</f>
        <v>0</v>
      </c>
      <c r="K48" s="32">
        <f>SUM(K49:K54)</f>
        <v>0</v>
      </c>
      <c r="L48" s="32">
        <f>SUM(L49:L54)</f>
        <v>0</v>
      </c>
      <c r="M48" s="32">
        <f>SUM(M49:M54)</f>
        <v>0</v>
      </c>
      <c r="N48" s="32">
        <f>SUM(N49:N54)</f>
        <v>0</v>
      </c>
      <c r="O48" s="32">
        <f>SUM(D48:N48)</f>
        <v>734916</v>
      </c>
      <c r="P48" s="45">
        <f>(O48/P$62)</f>
        <v>195.87313432835822</v>
      </c>
      <c r="Q48" s="10"/>
    </row>
    <row r="49" spans="1:120">
      <c r="A49" s="12"/>
      <c r="B49" s="25">
        <v>361.1</v>
      </c>
      <c r="C49" s="20" t="s">
        <v>41</v>
      </c>
      <c r="D49" s="46">
        <v>6240</v>
      </c>
      <c r="E49" s="46">
        <v>7</v>
      </c>
      <c r="F49" s="46">
        <v>0</v>
      </c>
      <c r="G49" s="46">
        <v>964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>SUM(D49:N49)</f>
        <v>7211</v>
      </c>
      <c r="P49" s="47">
        <f>(O49/P$62)</f>
        <v>1.9219083155650321</v>
      </c>
      <c r="Q49" s="9"/>
    </row>
    <row r="50" spans="1:120">
      <c r="A50" s="12"/>
      <c r="B50" s="25">
        <v>362</v>
      </c>
      <c r="C50" s="20" t="s">
        <v>114</v>
      </c>
      <c r="D50" s="46">
        <v>32692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59" si="6">SUM(D50:N50)</f>
        <v>32692</v>
      </c>
      <c r="P50" s="47">
        <f>(O50/P$62)</f>
        <v>8.7132196162046913</v>
      </c>
      <c r="Q50" s="9"/>
    </row>
    <row r="51" spans="1:120">
      <c r="A51" s="12"/>
      <c r="B51" s="25">
        <v>364</v>
      </c>
      <c r="C51" s="20" t="s">
        <v>124</v>
      </c>
      <c r="D51" s="46">
        <v>621912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6"/>
        <v>621912</v>
      </c>
      <c r="P51" s="47">
        <f>(O51/P$62)</f>
        <v>165.75479744136462</v>
      </c>
      <c r="Q51" s="9"/>
    </row>
    <row r="52" spans="1:120">
      <c r="A52" s="12"/>
      <c r="B52" s="25">
        <v>366</v>
      </c>
      <c r="C52" s="20" t="s">
        <v>116</v>
      </c>
      <c r="D52" s="46">
        <v>8500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6"/>
        <v>8500</v>
      </c>
      <c r="P52" s="47">
        <f>(O52/P$62)</f>
        <v>2.2654584221748402</v>
      </c>
      <c r="Q52" s="9"/>
    </row>
    <row r="53" spans="1:120">
      <c r="A53" s="12"/>
      <c r="B53" s="25">
        <v>369.3</v>
      </c>
      <c r="C53" s="20" t="s">
        <v>125</v>
      </c>
      <c r="D53" s="46">
        <v>40360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>SUM(D53:N53)</f>
        <v>40360</v>
      </c>
      <c r="P53" s="47">
        <f>(O53/P$62)</f>
        <v>10.756929637526653</v>
      </c>
      <c r="Q53" s="9"/>
    </row>
    <row r="54" spans="1:120">
      <c r="A54" s="12"/>
      <c r="B54" s="25">
        <v>369.9</v>
      </c>
      <c r="C54" s="20" t="s">
        <v>43</v>
      </c>
      <c r="D54" s="46">
        <v>8860</v>
      </c>
      <c r="E54" s="46">
        <v>0</v>
      </c>
      <c r="F54" s="46">
        <v>0</v>
      </c>
      <c r="G54" s="46">
        <v>0</v>
      </c>
      <c r="H54" s="46">
        <v>0</v>
      </c>
      <c r="I54" s="46">
        <v>15381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6"/>
        <v>24241</v>
      </c>
      <c r="P54" s="47">
        <f>(O54/P$62)</f>
        <v>6.4608208955223878</v>
      </c>
      <c r="Q54" s="9"/>
    </row>
    <row r="55" spans="1:120" ht="15.75">
      <c r="A55" s="29" t="s">
        <v>32</v>
      </c>
      <c r="B55" s="30"/>
      <c r="C55" s="31"/>
      <c r="D55" s="32">
        <f>SUM(D56:D59)</f>
        <v>216271</v>
      </c>
      <c r="E55" s="32">
        <f>SUM(E56:E59)</f>
        <v>0</v>
      </c>
      <c r="F55" s="32">
        <f>SUM(F56:F59)</f>
        <v>503841</v>
      </c>
      <c r="G55" s="32">
        <f>SUM(G56:G59)</f>
        <v>0</v>
      </c>
      <c r="H55" s="32">
        <f>SUM(H56:H59)</f>
        <v>0</v>
      </c>
      <c r="I55" s="32">
        <f>SUM(I56:I59)</f>
        <v>621966</v>
      </c>
      <c r="J55" s="32">
        <f>SUM(J56:J59)</f>
        <v>0</v>
      </c>
      <c r="K55" s="32">
        <f>SUM(K56:K59)</f>
        <v>0</v>
      </c>
      <c r="L55" s="32">
        <f>SUM(L56:L59)</f>
        <v>0</v>
      </c>
      <c r="M55" s="32">
        <f>SUM(M56:M59)</f>
        <v>0</v>
      </c>
      <c r="N55" s="32">
        <f>SUM(N56:N59)</f>
        <v>0</v>
      </c>
      <c r="O55" s="32">
        <f t="shared" si="6"/>
        <v>1342078</v>
      </c>
      <c r="P55" s="45">
        <f>(O55/P$62)</f>
        <v>357.69669509594883</v>
      </c>
      <c r="Q55" s="9"/>
    </row>
    <row r="56" spans="1:120">
      <c r="A56" s="12"/>
      <c r="B56" s="25">
        <v>381</v>
      </c>
      <c r="C56" s="20" t="s">
        <v>44</v>
      </c>
      <c r="D56" s="46">
        <v>216271</v>
      </c>
      <c r="E56" s="46">
        <v>0</v>
      </c>
      <c r="F56" s="46">
        <v>503841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6"/>
        <v>720112</v>
      </c>
      <c r="P56" s="47">
        <f>(O56/P$62)</f>
        <v>191.92750533049042</v>
      </c>
      <c r="Q56" s="9"/>
    </row>
    <row r="57" spans="1:120">
      <c r="A57" s="12"/>
      <c r="B57" s="25">
        <v>389.1</v>
      </c>
      <c r="C57" s="20" t="s">
        <v>100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25934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6"/>
        <v>25934</v>
      </c>
      <c r="P57" s="47">
        <f>(O57/P$62)</f>
        <v>6.9120469083155651</v>
      </c>
      <c r="Q57" s="9"/>
    </row>
    <row r="58" spans="1:120">
      <c r="A58" s="12"/>
      <c r="B58" s="25">
        <v>389.2</v>
      </c>
      <c r="C58" s="20" t="s">
        <v>179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124411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6"/>
        <v>124411</v>
      </c>
      <c r="P58" s="47">
        <f>(O58/P$62)</f>
        <v>33.15858208955224</v>
      </c>
      <c r="Q58" s="9"/>
    </row>
    <row r="59" spans="1:120" ht="15.75" thickBot="1">
      <c r="A59" s="12"/>
      <c r="B59" s="25">
        <v>389.3</v>
      </c>
      <c r="C59" s="20" t="s">
        <v>180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471621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6"/>
        <v>471621</v>
      </c>
      <c r="P59" s="47">
        <f>(O59/P$62)</f>
        <v>125.69856076759062</v>
      </c>
      <c r="Q59" s="9"/>
    </row>
    <row r="60" spans="1:120" ht="16.5" thickBot="1">
      <c r="A60" s="14" t="s">
        <v>38</v>
      </c>
      <c r="B60" s="23"/>
      <c r="C60" s="22"/>
      <c r="D60" s="15">
        <f>SUM(D5,D14,D26,D32,D42,D48,D55)</f>
        <v>5742145</v>
      </c>
      <c r="E60" s="15">
        <f>SUM(E5,E14,E26,E32,E42,E48,E55)</f>
        <v>7</v>
      </c>
      <c r="F60" s="15">
        <f>SUM(F5,F14,F26,F32,F42,F48,F55)</f>
        <v>503841</v>
      </c>
      <c r="G60" s="15">
        <f>SUM(G5,G14,G26,G32,G42,G48,G55)</f>
        <v>346702</v>
      </c>
      <c r="H60" s="15">
        <f>SUM(H5,H14,H26,H32,H42,H48,H55)</f>
        <v>0</v>
      </c>
      <c r="I60" s="15">
        <f>SUM(I5,I14,I26,I32,I42,I48,I55)</f>
        <v>6673179</v>
      </c>
      <c r="J60" s="15">
        <f>SUM(J5,J14,J26,J32,J42,J48,J55)</f>
        <v>0</v>
      </c>
      <c r="K60" s="15">
        <f>SUM(K5,K14,K26,K32,K42,K48,K55)</f>
        <v>0</v>
      </c>
      <c r="L60" s="15">
        <f>SUM(L5,L14,L26,L32,L42,L48,L55)</f>
        <v>0</v>
      </c>
      <c r="M60" s="15">
        <f>SUM(M5,M14,M26,M32,M42,M48,M55)</f>
        <v>0</v>
      </c>
      <c r="N60" s="15">
        <f>SUM(N5,N14,N26,N32,N42,N48,N55)</f>
        <v>0</v>
      </c>
      <c r="O60" s="15">
        <f>SUM(D60:N60)</f>
        <v>13265874</v>
      </c>
      <c r="P60" s="38">
        <f>(O60/P$62)</f>
        <v>3535.6807036247333</v>
      </c>
      <c r="Q60" s="6"/>
      <c r="R60" s="2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</row>
    <row r="61" spans="1:120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9"/>
    </row>
    <row r="62" spans="1:120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2"/>
      <c r="M62" s="48" t="s">
        <v>187</v>
      </c>
      <c r="N62" s="48"/>
      <c r="O62" s="48"/>
      <c r="P62" s="43">
        <v>3752</v>
      </c>
    </row>
    <row r="63" spans="1:120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1"/>
    </row>
    <row r="64" spans="1:120" ht="15.75" customHeight="1" thickBot="1">
      <c r="A64" s="52" t="s">
        <v>61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</row>
  </sheetData>
  <mergeCells count="10">
    <mergeCell ref="M62:O62"/>
    <mergeCell ref="A63:P63"/>
    <mergeCell ref="A64:P6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80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1495331</v>
      </c>
      <c r="E5" s="27">
        <f t="shared" si="0"/>
        <v>0</v>
      </c>
      <c r="F5" s="27">
        <f t="shared" si="0"/>
        <v>0</v>
      </c>
      <c r="G5" s="27">
        <f t="shared" si="0"/>
        <v>87369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11292</v>
      </c>
      <c r="L5" s="27">
        <f t="shared" si="0"/>
        <v>0</v>
      </c>
      <c r="M5" s="27">
        <f t="shared" si="0"/>
        <v>0</v>
      </c>
      <c r="N5" s="28">
        <f>SUM(D5:M5)</f>
        <v>1593992</v>
      </c>
      <c r="O5" s="33">
        <f t="shared" ref="O5:O45" si="1">(N5/O$47)</f>
        <v>593.4445271779598</v>
      </c>
      <c r="P5" s="6"/>
    </row>
    <row r="6" spans="1:133">
      <c r="A6" s="12"/>
      <c r="B6" s="25">
        <v>311</v>
      </c>
      <c r="C6" s="20" t="s">
        <v>2</v>
      </c>
      <c r="D6" s="46">
        <v>975795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975795</v>
      </c>
      <c r="O6" s="47">
        <f t="shared" si="1"/>
        <v>363.28927773641101</v>
      </c>
      <c r="P6" s="9"/>
    </row>
    <row r="7" spans="1:133">
      <c r="A7" s="12"/>
      <c r="B7" s="25">
        <v>312.41000000000003</v>
      </c>
      <c r="C7" s="20" t="s">
        <v>63</v>
      </c>
      <c r="D7" s="46">
        <v>61094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61094</v>
      </c>
      <c r="O7" s="47">
        <f t="shared" si="1"/>
        <v>22.745346239761727</v>
      </c>
      <c r="P7" s="9"/>
    </row>
    <row r="8" spans="1:133">
      <c r="A8" s="12"/>
      <c r="B8" s="25">
        <v>312.51</v>
      </c>
      <c r="C8" s="20" t="s">
        <v>81</v>
      </c>
      <c r="D8" s="46">
        <v>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11292</v>
      </c>
      <c r="L8" s="46">
        <v>0</v>
      </c>
      <c r="M8" s="46">
        <v>0</v>
      </c>
      <c r="N8" s="46">
        <f>SUM(D8:M8)</f>
        <v>11292</v>
      </c>
      <c r="O8" s="47">
        <f t="shared" si="1"/>
        <v>4.2040208488458672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87369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87369</v>
      </c>
      <c r="O9" s="47">
        <f t="shared" si="1"/>
        <v>32.527550260610575</v>
      </c>
      <c r="P9" s="9"/>
    </row>
    <row r="10" spans="1:133">
      <c r="A10" s="12"/>
      <c r="B10" s="25">
        <v>314.10000000000002</v>
      </c>
      <c r="C10" s="20" t="s">
        <v>12</v>
      </c>
      <c r="D10" s="46">
        <v>204245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204245</v>
      </c>
      <c r="O10" s="47">
        <f t="shared" si="1"/>
        <v>76.04058078927774</v>
      </c>
      <c r="P10" s="9"/>
    </row>
    <row r="11" spans="1:133">
      <c r="A11" s="12"/>
      <c r="B11" s="25">
        <v>314.3</v>
      </c>
      <c r="C11" s="20" t="s">
        <v>13</v>
      </c>
      <c r="D11" s="46">
        <v>70891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70891</v>
      </c>
      <c r="O11" s="47">
        <f t="shared" si="1"/>
        <v>26.392777364110202</v>
      </c>
      <c r="P11" s="9"/>
    </row>
    <row r="12" spans="1:133">
      <c r="A12" s="12"/>
      <c r="B12" s="25">
        <v>314.7</v>
      </c>
      <c r="C12" s="20" t="s">
        <v>70</v>
      </c>
      <c r="D12" s="46">
        <v>6009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6009</v>
      </c>
      <c r="O12" s="47">
        <f t="shared" si="1"/>
        <v>2.2371556217423678</v>
      </c>
      <c r="P12" s="9"/>
    </row>
    <row r="13" spans="1:133">
      <c r="A13" s="12"/>
      <c r="B13" s="25">
        <v>314.8</v>
      </c>
      <c r="C13" s="20" t="s">
        <v>14</v>
      </c>
      <c r="D13" s="46">
        <v>4448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4448</v>
      </c>
      <c r="O13" s="47">
        <f t="shared" si="1"/>
        <v>1.6559940431868949</v>
      </c>
      <c r="P13" s="9"/>
    </row>
    <row r="14" spans="1:133">
      <c r="A14" s="12"/>
      <c r="B14" s="25">
        <v>315</v>
      </c>
      <c r="C14" s="20" t="s">
        <v>82</v>
      </c>
      <c r="D14" s="46">
        <v>124160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124160</v>
      </c>
      <c r="O14" s="47">
        <f t="shared" si="1"/>
        <v>46.224869694713327</v>
      </c>
      <c r="P14" s="9"/>
    </row>
    <row r="15" spans="1:133">
      <c r="A15" s="12"/>
      <c r="B15" s="25">
        <v>316</v>
      </c>
      <c r="C15" s="20" t="s">
        <v>83</v>
      </c>
      <c r="D15" s="46">
        <v>48689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48689</v>
      </c>
      <c r="O15" s="47">
        <f t="shared" si="1"/>
        <v>18.126954579300076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SUM(D17:D19)</f>
        <v>241534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7" si="4">SUM(D16:M16)</f>
        <v>241534</v>
      </c>
      <c r="O16" s="45">
        <f t="shared" si="1"/>
        <v>89.92330603127327</v>
      </c>
      <c r="P16" s="10"/>
    </row>
    <row r="17" spans="1:16">
      <c r="A17" s="12"/>
      <c r="B17" s="25">
        <v>322</v>
      </c>
      <c r="C17" s="20" t="s">
        <v>0</v>
      </c>
      <c r="D17" s="46">
        <v>11999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11999</v>
      </c>
      <c r="O17" s="47">
        <f t="shared" si="1"/>
        <v>4.4672375279225616</v>
      </c>
      <c r="P17" s="9"/>
    </row>
    <row r="18" spans="1:16">
      <c r="A18" s="12"/>
      <c r="B18" s="25">
        <v>323.10000000000002</v>
      </c>
      <c r="C18" s="20" t="s">
        <v>18</v>
      </c>
      <c r="D18" s="46">
        <v>221422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221422</v>
      </c>
      <c r="O18" s="47">
        <f t="shared" si="1"/>
        <v>82.435591958302311</v>
      </c>
      <c r="P18" s="9"/>
    </row>
    <row r="19" spans="1:16">
      <c r="A19" s="12"/>
      <c r="B19" s="25">
        <v>329</v>
      </c>
      <c r="C19" s="20" t="s">
        <v>19</v>
      </c>
      <c r="D19" s="46">
        <v>8113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8113</v>
      </c>
      <c r="O19" s="47">
        <f t="shared" si="1"/>
        <v>3.0204765450483992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SUM(D21:D26)</f>
        <v>242450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242450</v>
      </c>
      <c r="O20" s="45">
        <f t="shared" si="1"/>
        <v>90.264333581533876</v>
      </c>
      <c r="P20" s="10"/>
    </row>
    <row r="21" spans="1:16">
      <c r="A21" s="12"/>
      <c r="B21" s="25">
        <v>331.9</v>
      </c>
      <c r="C21" s="20" t="s">
        <v>58</v>
      </c>
      <c r="D21" s="46">
        <v>7319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7319</v>
      </c>
      <c r="O21" s="47">
        <f t="shared" si="1"/>
        <v>2.7248696947133282</v>
      </c>
      <c r="P21" s="9"/>
    </row>
    <row r="22" spans="1:16">
      <c r="A22" s="12"/>
      <c r="B22" s="25">
        <v>334.49</v>
      </c>
      <c r="C22" s="20" t="s">
        <v>84</v>
      </c>
      <c r="D22" s="46">
        <v>86023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86023</v>
      </c>
      <c r="O22" s="47">
        <f t="shared" si="1"/>
        <v>32.02643335815339</v>
      </c>
      <c r="P22" s="9"/>
    </row>
    <row r="23" spans="1:16">
      <c r="A23" s="12"/>
      <c r="B23" s="25">
        <v>335.12</v>
      </c>
      <c r="C23" s="20" t="s">
        <v>85</v>
      </c>
      <c r="D23" s="46">
        <v>62067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62067</v>
      </c>
      <c r="O23" s="47">
        <f t="shared" si="1"/>
        <v>23.10759493670886</v>
      </c>
      <c r="P23" s="9"/>
    </row>
    <row r="24" spans="1:16">
      <c r="A24" s="12"/>
      <c r="B24" s="25">
        <v>335.14</v>
      </c>
      <c r="C24" s="20" t="s">
        <v>86</v>
      </c>
      <c r="D24" s="46">
        <v>4904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4904</v>
      </c>
      <c r="O24" s="47">
        <f t="shared" si="1"/>
        <v>1.8257632166790767</v>
      </c>
      <c r="P24" s="9"/>
    </row>
    <row r="25" spans="1:16">
      <c r="A25" s="12"/>
      <c r="B25" s="25">
        <v>335.15</v>
      </c>
      <c r="C25" s="20" t="s">
        <v>87</v>
      </c>
      <c r="D25" s="46">
        <v>3839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3839</v>
      </c>
      <c r="O25" s="47">
        <f t="shared" si="1"/>
        <v>1.4292628443782576</v>
      </c>
      <c r="P25" s="9"/>
    </row>
    <row r="26" spans="1:16">
      <c r="A26" s="12"/>
      <c r="B26" s="25">
        <v>335.18</v>
      </c>
      <c r="C26" s="20" t="s">
        <v>88</v>
      </c>
      <c r="D26" s="46">
        <v>78298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78298</v>
      </c>
      <c r="O26" s="47">
        <f t="shared" si="1"/>
        <v>29.150409530900969</v>
      </c>
      <c r="P26" s="9"/>
    </row>
    <row r="27" spans="1:16" ht="15.75">
      <c r="A27" s="29" t="s">
        <v>30</v>
      </c>
      <c r="B27" s="30"/>
      <c r="C27" s="31"/>
      <c r="D27" s="32">
        <f t="shared" ref="D27:M27" si="6">SUM(D28:D33)</f>
        <v>27821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2639705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2667526</v>
      </c>
      <c r="O27" s="45">
        <f t="shared" si="1"/>
        <v>993.12211466865222</v>
      </c>
      <c r="P27" s="10"/>
    </row>
    <row r="28" spans="1:16">
      <c r="A28" s="12"/>
      <c r="B28" s="25">
        <v>342.5</v>
      </c>
      <c r="C28" s="20" t="s">
        <v>33</v>
      </c>
      <c r="D28" s="46">
        <v>13201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13201</v>
      </c>
      <c r="O28" s="47">
        <f t="shared" si="1"/>
        <v>4.9147431124348477</v>
      </c>
      <c r="P28" s="9"/>
    </row>
    <row r="29" spans="1:16">
      <c r="A29" s="12"/>
      <c r="B29" s="25">
        <v>343.4</v>
      </c>
      <c r="C29" s="20" t="s">
        <v>34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587627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587627</v>
      </c>
      <c r="O29" s="47">
        <f t="shared" si="1"/>
        <v>218.7740134028295</v>
      </c>
      <c r="P29" s="9"/>
    </row>
    <row r="30" spans="1:16">
      <c r="A30" s="12"/>
      <c r="B30" s="25">
        <v>343.6</v>
      </c>
      <c r="C30" s="20" t="s">
        <v>35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2046893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2046893</v>
      </c>
      <c r="O30" s="47">
        <f t="shared" si="1"/>
        <v>762.05994043186899</v>
      </c>
      <c r="P30" s="9"/>
    </row>
    <row r="31" spans="1:16">
      <c r="A31" s="12"/>
      <c r="B31" s="25">
        <v>346.4</v>
      </c>
      <c r="C31" s="20" t="s">
        <v>36</v>
      </c>
      <c r="D31" s="46">
        <v>5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</v>
      </c>
      <c r="O31" s="47">
        <f t="shared" si="1"/>
        <v>1.8615040953090098E-3</v>
      </c>
      <c r="P31" s="9"/>
    </row>
    <row r="32" spans="1:16">
      <c r="A32" s="12"/>
      <c r="B32" s="25">
        <v>347.5</v>
      </c>
      <c r="C32" s="20" t="s">
        <v>37</v>
      </c>
      <c r="D32" s="46">
        <v>14615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14615</v>
      </c>
      <c r="O32" s="47">
        <f t="shared" si="1"/>
        <v>5.4411764705882355</v>
      </c>
      <c r="P32" s="9"/>
    </row>
    <row r="33" spans="1:119">
      <c r="A33" s="12"/>
      <c r="B33" s="25">
        <v>349</v>
      </c>
      <c r="C33" s="20" t="s">
        <v>66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5185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5185</v>
      </c>
      <c r="O33" s="47">
        <f t="shared" si="1"/>
        <v>1.9303797468354431</v>
      </c>
      <c r="P33" s="9"/>
    </row>
    <row r="34" spans="1:119" ht="15.75">
      <c r="A34" s="29" t="s">
        <v>31</v>
      </c>
      <c r="B34" s="30"/>
      <c r="C34" s="31"/>
      <c r="D34" s="32">
        <f t="shared" ref="D34:M34" si="8">SUM(D35:D37)</f>
        <v>35444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5" si="9">SUM(D34:M34)</f>
        <v>35444</v>
      </c>
      <c r="O34" s="45">
        <f t="shared" si="1"/>
        <v>13.195830230826507</v>
      </c>
      <c r="P34" s="10"/>
    </row>
    <row r="35" spans="1:119">
      <c r="A35" s="13"/>
      <c r="B35" s="39">
        <v>351.1</v>
      </c>
      <c r="C35" s="21" t="s">
        <v>89</v>
      </c>
      <c r="D35" s="46">
        <v>7475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7475</v>
      </c>
      <c r="O35" s="47">
        <f t="shared" si="1"/>
        <v>2.7829486224869693</v>
      </c>
      <c r="P35" s="9"/>
    </row>
    <row r="36" spans="1:119">
      <c r="A36" s="13"/>
      <c r="B36" s="39">
        <v>351.5</v>
      </c>
      <c r="C36" s="21" t="s">
        <v>40</v>
      </c>
      <c r="D36" s="46">
        <v>25029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25029</v>
      </c>
      <c r="O36" s="47">
        <f t="shared" si="1"/>
        <v>9.3183172002978409</v>
      </c>
      <c r="P36" s="9"/>
    </row>
    <row r="37" spans="1:119">
      <c r="A37" s="13"/>
      <c r="B37" s="39">
        <v>358.2</v>
      </c>
      <c r="C37" s="21" t="s">
        <v>90</v>
      </c>
      <c r="D37" s="46">
        <v>2940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2940</v>
      </c>
      <c r="O37" s="47">
        <f t="shared" si="1"/>
        <v>1.0945644080416976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SUM(D39:D42)</f>
        <v>47882</v>
      </c>
      <c r="E38" s="32">
        <f t="shared" si="10"/>
        <v>149</v>
      </c>
      <c r="F38" s="32">
        <f t="shared" si="10"/>
        <v>0</v>
      </c>
      <c r="G38" s="32">
        <f t="shared" si="10"/>
        <v>2569</v>
      </c>
      <c r="H38" s="32">
        <f t="shared" si="10"/>
        <v>0</v>
      </c>
      <c r="I38" s="32">
        <f t="shared" si="10"/>
        <v>46033</v>
      </c>
      <c r="J38" s="32">
        <f t="shared" si="10"/>
        <v>0</v>
      </c>
      <c r="K38" s="32">
        <f t="shared" si="10"/>
        <v>73817</v>
      </c>
      <c r="L38" s="32">
        <f t="shared" si="10"/>
        <v>0</v>
      </c>
      <c r="M38" s="32">
        <f t="shared" si="10"/>
        <v>0</v>
      </c>
      <c r="N38" s="32">
        <f t="shared" si="9"/>
        <v>170450</v>
      </c>
      <c r="O38" s="45">
        <f t="shared" si="1"/>
        <v>63.458674609084142</v>
      </c>
      <c r="P38" s="10"/>
    </row>
    <row r="39" spans="1:119">
      <c r="A39" s="12"/>
      <c r="B39" s="25">
        <v>361.1</v>
      </c>
      <c r="C39" s="20" t="s">
        <v>41</v>
      </c>
      <c r="D39" s="46">
        <v>1780</v>
      </c>
      <c r="E39" s="46">
        <v>0</v>
      </c>
      <c r="F39" s="46">
        <v>0</v>
      </c>
      <c r="G39" s="46">
        <v>903</v>
      </c>
      <c r="H39" s="46">
        <v>0</v>
      </c>
      <c r="I39" s="46">
        <v>3933</v>
      </c>
      <c r="J39" s="46">
        <v>0</v>
      </c>
      <c r="K39" s="46">
        <v>7760</v>
      </c>
      <c r="L39" s="46">
        <v>0</v>
      </c>
      <c r="M39" s="46">
        <v>0</v>
      </c>
      <c r="N39" s="46">
        <f t="shared" si="9"/>
        <v>14376</v>
      </c>
      <c r="O39" s="47">
        <f t="shared" si="1"/>
        <v>5.3521965748324645</v>
      </c>
      <c r="P39" s="9"/>
    </row>
    <row r="40" spans="1:119">
      <c r="A40" s="12"/>
      <c r="B40" s="25">
        <v>361.3</v>
      </c>
      <c r="C40" s="20" t="s">
        <v>42</v>
      </c>
      <c r="D40" s="46">
        <v>1844</v>
      </c>
      <c r="E40" s="46">
        <v>0</v>
      </c>
      <c r="F40" s="46">
        <v>0</v>
      </c>
      <c r="G40" s="46">
        <v>1666</v>
      </c>
      <c r="H40" s="46">
        <v>0</v>
      </c>
      <c r="I40" s="46">
        <v>2959</v>
      </c>
      <c r="J40" s="46">
        <v>0</v>
      </c>
      <c r="K40" s="46">
        <v>61108</v>
      </c>
      <c r="L40" s="46">
        <v>0</v>
      </c>
      <c r="M40" s="46">
        <v>0</v>
      </c>
      <c r="N40" s="46">
        <f t="shared" si="9"/>
        <v>67577</v>
      </c>
      <c r="O40" s="47">
        <f t="shared" si="1"/>
        <v>25.158972449739391</v>
      </c>
      <c r="P40" s="9"/>
    </row>
    <row r="41" spans="1:119">
      <c r="A41" s="12"/>
      <c r="B41" s="25">
        <v>368</v>
      </c>
      <c r="C41" s="20" t="s">
        <v>77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4949</v>
      </c>
      <c r="L41" s="46">
        <v>0</v>
      </c>
      <c r="M41" s="46">
        <v>0</v>
      </c>
      <c r="N41" s="46">
        <f t="shared" si="9"/>
        <v>4949</v>
      </c>
      <c r="O41" s="47">
        <f t="shared" si="1"/>
        <v>1.8425167535368578</v>
      </c>
      <c r="P41" s="9"/>
    </row>
    <row r="42" spans="1:119">
      <c r="A42" s="12"/>
      <c r="B42" s="25">
        <v>369.9</v>
      </c>
      <c r="C42" s="20" t="s">
        <v>43</v>
      </c>
      <c r="D42" s="46">
        <v>44258</v>
      </c>
      <c r="E42" s="46">
        <v>149</v>
      </c>
      <c r="F42" s="46">
        <v>0</v>
      </c>
      <c r="G42" s="46">
        <v>0</v>
      </c>
      <c r="H42" s="46">
        <v>0</v>
      </c>
      <c r="I42" s="46">
        <v>39141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83548</v>
      </c>
      <c r="O42" s="47">
        <f t="shared" si="1"/>
        <v>31.104988830975429</v>
      </c>
      <c r="P42" s="9"/>
    </row>
    <row r="43" spans="1:119" ht="15.75">
      <c r="A43" s="29" t="s">
        <v>32</v>
      </c>
      <c r="B43" s="30"/>
      <c r="C43" s="31"/>
      <c r="D43" s="32">
        <f t="shared" ref="D43:M43" si="11">SUM(D44:D44)</f>
        <v>198077</v>
      </c>
      <c r="E43" s="32">
        <f t="shared" si="11"/>
        <v>15480</v>
      </c>
      <c r="F43" s="32">
        <f t="shared" si="11"/>
        <v>0</v>
      </c>
      <c r="G43" s="32">
        <f t="shared" si="11"/>
        <v>0</v>
      </c>
      <c r="H43" s="32">
        <f t="shared" si="11"/>
        <v>0</v>
      </c>
      <c r="I43" s="32">
        <f t="shared" si="11"/>
        <v>0</v>
      </c>
      <c r="J43" s="32">
        <f t="shared" si="11"/>
        <v>0</v>
      </c>
      <c r="K43" s="32">
        <f t="shared" si="11"/>
        <v>0</v>
      </c>
      <c r="L43" s="32">
        <f t="shared" si="11"/>
        <v>0</v>
      </c>
      <c r="M43" s="32">
        <f t="shared" si="11"/>
        <v>0</v>
      </c>
      <c r="N43" s="32">
        <f t="shared" si="9"/>
        <v>213557</v>
      </c>
      <c r="O43" s="45">
        <f t="shared" si="1"/>
        <v>79.507446016381238</v>
      </c>
      <c r="P43" s="9"/>
    </row>
    <row r="44" spans="1:119" ht="15.75" thickBot="1">
      <c r="A44" s="12"/>
      <c r="B44" s="25">
        <v>381</v>
      </c>
      <c r="C44" s="20" t="s">
        <v>44</v>
      </c>
      <c r="D44" s="46">
        <v>198077</v>
      </c>
      <c r="E44" s="46">
        <v>15480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213557</v>
      </c>
      <c r="O44" s="47">
        <f t="shared" si="1"/>
        <v>79.507446016381238</v>
      </c>
      <c r="P44" s="9"/>
    </row>
    <row r="45" spans="1:119" ht="16.5" thickBot="1">
      <c r="A45" s="14" t="s">
        <v>38</v>
      </c>
      <c r="B45" s="23"/>
      <c r="C45" s="22"/>
      <c r="D45" s="15">
        <f t="shared" ref="D45:M45" si="12">SUM(D5,D16,D20,D27,D34,D38,D43)</f>
        <v>2288539</v>
      </c>
      <c r="E45" s="15">
        <f t="shared" si="12"/>
        <v>15629</v>
      </c>
      <c r="F45" s="15">
        <f t="shared" si="12"/>
        <v>0</v>
      </c>
      <c r="G45" s="15">
        <f t="shared" si="12"/>
        <v>89938</v>
      </c>
      <c r="H45" s="15">
        <f t="shared" si="12"/>
        <v>0</v>
      </c>
      <c r="I45" s="15">
        <f t="shared" si="12"/>
        <v>2685738</v>
      </c>
      <c r="J45" s="15">
        <f t="shared" si="12"/>
        <v>0</v>
      </c>
      <c r="K45" s="15">
        <f t="shared" si="12"/>
        <v>85109</v>
      </c>
      <c r="L45" s="15">
        <f t="shared" si="12"/>
        <v>0</v>
      </c>
      <c r="M45" s="15">
        <f t="shared" si="12"/>
        <v>0</v>
      </c>
      <c r="N45" s="15">
        <f t="shared" si="9"/>
        <v>5164953</v>
      </c>
      <c r="O45" s="38">
        <f t="shared" si="1"/>
        <v>1922.9162323157111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48" t="s">
        <v>91</v>
      </c>
      <c r="M47" s="48"/>
      <c r="N47" s="48"/>
      <c r="O47" s="43">
        <v>2686</v>
      </c>
    </row>
    <row r="48" spans="1:119">
      <c r="A48" s="49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1"/>
    </row>
    <row r="49" spans="1:15" ht="15.75" customHeight="1" thickBot="1">
      <c r="A49" s="52" t="s">
        <v>61</v>
      </c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4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1607031</v>
      </c>
      <c r="E5" s="27">
        <f t="shared" si="0"/>
        <v>0</v>
      </c>
      <c r="F5" s="27">
        <f t="shared" si="0"/>
        <v>0</v>
      </c>
      <c r="G5" s="27">
        <f t="shared" si="0"/>
        <v>97733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1704764</v>
      </c>
      <c r="O5" s="33">
        <f t="shared" ref="O5:O47" si="1">(N5/O$49)</f>
        <v>634.92141527001866</v>
      </c>
      <c r="P5" s="6"/>
    </row>
    <row r="6" spans="1:133">
      <c r="A6" s="12"/>
      <c r="B6" s="25">
        <v>311</v>
      </c>
      <c r="C6" s="20" t="s">
        <v>2</v>
      </c>
      <c r="D6" s="46">
        <v>1060776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1060776</v>
      </c>
      <c r="O6" s="47">
        <f t="shared" si="1"/>
        <v>395.07486033519552</v>
      </c>
      <c r="P6" s="9"/>
    </row>
    <row r="7" spans="1:133">
      <c r="A7" s="12"/>
      <c r="B7" s="25">
        <v>312.10000000000002</v>
      </c>
      <c r="C7" s="20" t="s">
        <v>10</v>
      </c>
      <c r="D7" s="46">
        <v>60249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60249</v>
      </c>
      <c r="O7" s="47">
        <f t="shared" si="1"/>
        <v>22.439106145251397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97733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97733</v>
      </c>
      <c r="O8" s="47">
        <f t="shared" si="1"/>
        <v>36.399627560521417</v>
      </c>
      <c r="P8" s="9"/>
    </row>
    <row r="9" spans="1:133">
      <c r="A9" s="12"/>
      <c r="B9" s="25">
        <v>314.10000000000002</v>
      </c>
      <c r="C9" s="20" t="s">
        <v>12</v>
      </c>
      <c r="D9" s="46">
        <v>188006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188006</v>
      </c>
      <c r="O9" s="47">
        <f t="shared" si="1"/>
        <v>70.020856610800749</v>
      </c>
      <c r="P9" s="9"/>
    </row>
    <row r="10" spans="1:133">
      <c r="A10" s="12"/>
      <c r="B10" s="25">
        <v>314.3</v>
      </c>
      <c r="C10" s="20" t="s">
        <v>13</v>
      </c>
      <c r="D10" s="46">
        <v>62264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62264</v>
      </c>
      <c r="O10" s="47">
        <f t="shared" si="1"/>
        <v>23.189571694599628</v>
      </c>
      <c r="P10" s="9"/>
    </row>
    <row r="11" spans="1:133">
      <c r="A11" s="12"/>
      <c r="B11" s="25">
        <v>314.7</v>
      </c>
      <c r="C11" s="20" t="s">
        <v>70</v>
      </c>
      <c r="D11" s="46">
        <v>4062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4062</v>
      </c>
      <c r="O11" s="47">
        <f t="shared" si="1"/>
        <v>1.5128491620111733</v>
      </c>
      <c r="P11" s="9"/>
    </row>
    <row r="12" spans="1:133">
      <c r="A12" s="12"/>
      <c r="B12" s="25">
        <v>314.8</v>
      </c>
      <c r="C12" s="20" t="s">
        <v>14</v>
      </c>
      <c r="D12" s="46">
        <v>9773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9773</v>
      </c>
      <c r="O12" s="47">
        <f t="shared" si="1"/>
        <v>3.639851024208566</v>
      </c>
      <c r="P12" s="9"/>
    </row>
    <row r="13" spans="1:133">
      <c r="A13" s="12"/>
      <c r="B13" s="25">
        <v>315</v>
      </c>
      <c r="C13" s="20" t="s">
        <v>15</v>
      </c>
      <c r="D13" s="46">
        <v>128359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128359</v>
      </c>
      <c r="O13" s="47">
        <f t="shared" si="1"/>
        <v>47.805959031657359</v>
      </c>
      <c r="P13" s="9"/>
    </row>
    <row r="14" spans="1:133">
      <c r="A14" s="12"/>
      <c r="B14" s="25">
        <v>316</v>
      </c>
      <c r="C14" s="20" t="s">
        <v>16</v>
      </c>
      <c r="D14" s="46">
        <v>93542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93542</v>
      </c>
      <c r="O14" s="47">
        <f t="shared" si="1"/>
        <v>34.83873370577281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237122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16370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8" si="4">SUM(D15:M15)</f>
        <v>253492</v>
      </c>
      <c r="O15" s="45">
        <f t="shared" si="1"/>
        <v>94.410428305400373</v>
      </c>
      <c r="P15" s="10"/>
    </row>
    <row r="16" spans="1:133">
      <c r="A16" s="12"/>
      <c r="B16" s="25">
        <v>322</v>
      </c>
      <c r="C16" s="20" t="s">
        <v>0</v>
      </c>
      <c r="D16" s="46">
        <v>13284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13284</v>
      </c>
      <c r="O16" s="47">
        <f t="shared" si="1"/>
        <v>4.947486033519553</v>
      </c>
      <c r="P16" s="9"/>
    </row>
    <row r="17" spans="1:16">
      <c r="A17" s="12"/>
      <c r="B17" s="25">
        <v>323.10000000000002</v>
      </c>
      <c r="C17" s="20" t="s">
        <v>18</v>
      </c>
      <c r="D17" s="46">
        <v>219767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219767</v>
      </c>
      <c r="O17" s="47">
        <f t="shared" si="1"/>
        <v>81.849906890130356</v>
      </c>
      <c r="P17" s="9"/>
    </row>
    <row r="18" spans="1:16">
      <c r="A18" s="12"/>
      <c r="B18" s="25">
        <v>324.22000000000003</v>
      </c>
      <c r="C18" s="20" t="s">
        <v>71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16370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16370</v>
      </c>
      <c r="O18" s="47">
        <f t="shared" si="1"/>
        <v>6.0968342644320295</v>
      </c>
      <c r="P18" s="9"/>
    </row>
    <row r="19" spans="1:16">
      <c r="A19" s="12"/>
      <c r="B19" s="25">
        <v>329</v>
      </c>
      <c r="C19" s="20" t="s">
        <v>19</v>
      </c>
      <c r="D19" s="46">
        <v>4071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4071</v>
      </c>
      <c r="O19" s="47">
        <f t="shared" si="1"/>
        <v>1.5162011173184358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SUM(D21:D27)</f>
        <v>229762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85282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315044</v>
      </c>
      <c r="O20" s="45">
        <f t="shared" si="1"/>
        <v>117.33482309124767</v>
      </c>
      <c r="P20" s="10"/>
    </row>
    <row r="21" spans="1:16">
      <c r="A21" s="12"/>
      <c r="B21" s="25">
        <v>331.31</v>
      </c>
      <c r="C21" s="20" t="s">
        <v>72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85282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85282</v>
      </c>
      <c r="O21" s="47">
        <f t="shared" si="1"/>
        <v>31.762383612662941</v>
      </c>
      <c r="P21" s="9"/>
    </row>
    <row r="22" spans="1:16">
      <c r="A22" s="12"/>
      <c r="B22" s="25">
        <v>331.9</v>
      </c>
      <c r="C22" s="20" t="s">
        <v>58</v>
      </c>
      <c r="D22" s="46">
        <v>82610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82610</v>
      </c>
      <c r="O22" s="47">
        <f t="shared" si="1"/>
        <v>30.767225325884542</v>
      </c>
      <c r="P22" s="9"/>
    </row>
    <row r="23" spans="1:16">
      <c r="A23" s="12"/>
      <c r="B23" s="25">
        <v>334.2</v>
      </c>
      <c r="C23" s="20" t="s">
        <v>73</v>
      </c>
      <c r="D23" s="46">
        <v>2500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2500</v>
      </c>
      <c r="O23" s="47">
        <f t="shared" si="1"/>
        <v>0.93109869646182497</v>
      </c>
      <c r="P23" s="9"/>
    </row>
    <row r="24" spans="1:16">
      <c r="A24" s="12"/>
      <c r="B24" s="25">
        <v>335.12</v>
      </c>
      <c r="C24" s="20" t="s">
        <v>22</v>
      </c>
      <c r="D24" s="46">
        <v>61771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61771</v>
      </c>
      <c r="O24" s="47">
        <f t="shared" si="1"/>
        <v>23.005959031657355</v>
      </c>
      <c r="P24" s="9"/>
    </row>
    <row r="25" spans="1:16">
      <c r="A25" s="12"/>
      <c r="B25" s="25">
        <v>335.14</v>
      </c>
      <c r="C25" s="20" t="s">
        <v>23</v>
      </c>
      <c r="D25" s="46">
        <v>4917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4917</v>
      </c>
      <c r="O25" s="47">
        <f t="shared" si="1"/>
        <v>1.8312849162011173</v>
      </c>
      <c r="P25" s="9"/>
    </row>
    <row r="26" spans="1:16">
      <c r="A26" s="12"/>
      <c r="B26" s="25">
        <v>335.15</v>
      </c>
      <c r="C26" s="20" t="s">
        <v>24</v>
      </c>
      <c r="D26" s="46">
        <v>4370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4370</v>
      </c>
      <c r="O26" s="47">
        <f t="shared" si="1"/>
        <v>1.62756052141527</v>
      </c>
      <c r="P26" s="9"/>
    </row>
    <row r="27" spans="1:16">
      <c r="A27" s="12"/>
      <c r="B27" s="25">
        <v>335.18</v>
      </c>
      <c r="C27" s="20" t="s">
        <v>25</v>
      </c>
      <c r="D27" s="46">
        <v>73594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73594</v>
      </c>
      <c r="O27" s="47">
        <f t="shared" si="1"/>
        <v>27.40931098696462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SUM(D29:D34)</f>
        <v>129291</v>
      </c>
      <c r="E28" s="32">
        <f t="shared" si="6"/>
        <v>335808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2426192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2891291</v>
      </c>
      <c r="O28" s="45">
        <f t="shared" si="1"/>
        <v>1076.8309124767225</v>
      </c>
      <c r="P28" s="10"/>
    </row>
    <row r="29" spans="1:16">
      <c r="A29" s="12"/>
      <c r="B29" s="25">
        <v>342.5</v>
      </c>
      <c r="C29" s="20" t="s">
        <v>33</v>
      </c>
      <c r="D29" s="46">
        <v>21002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4" si="7">SUM(D29:M29)</f>
        <v>21002</v>
      </c>
      <c r="O29" s="47">
        <f t="shared" si="1"/>
        <v>7.8219739292364991</v>
      </c>
      <c r="P29" s="9"/>
    </row>
    <row r="30" spans="1:16">
      <c r="A30" s="12"/>
      <c r="B30" s="25">
        <v>343.4</v>
      </c>
      <c r="C30" s="20" t="s">
        <v>34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572071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572071</v>
      </c>
      <c r="O30" s="47">
        <f t="shared" si="1"/>
        <v>213.06182495344507</v>
      </c>
      <c r="P30" s="9"/>
    </row>
    <row r="31" spans="1:16">
      <c r="A31" s="12"/>
      <c r="B31" s="25">
        <v>343.6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1854121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1854121</v>
      </c>
      <c r="O31" s="47">
        <f t="shared" si="1"/>
        <v>690.54785847299809</v>
      </c>
      <c r="P31" s="9"/>
    </row>
    <row r="32" spans="1:16">
      <c r="A32" s="12"/>
      <c r="B32" s="25">
        <v>344.9</v>
      </c>
      <c r="C32" s="20" t="s">
        <v>74</v>
      </c>
      <c r="D32" s="46">
        <v>85465</v>
      </c>
      <c r="E32" s="46">
        <v>335808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421273</v>
      </c>
      <c r="O32" s="47">
        <f t="shared" si="1"/>
        <v>156.89869646182495</v>
      </c>
      <c r="P32" s="9"/>
    </row>
    <row r="33" spans="1:119">
      <c r="A33" s="12"/>
      <c r="B33" s="25">
        <v>346.4</v>
      </c>
      <c r="C33" s="20" t="s">
        <v>36</v>
      </c>
      <c r="D33" s="46">
        <v>10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</v>
      </c>
      <c r="O33" s="47">
        <f t="shared" si="1"/>
        <v>3.7243947858472998E-3</v>
      </c>
      <c r="P33" s="9"/>
    </row>
    <row r="34" spans="1:119">
      <c r="A34" s="12"/>
      <c r="B34" s="25">
        <v>347.5</v>
      </c>
      <c r="C34" s="20" t="s">
        <v>37</v>
      </c>
      <c r="D34" s="46">
        <v>22814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22814</v>
      </c>
      <c r="O34" s="47">
        <f t="shared" si="1"/>
        <v>8.4968342644320298</v>
      </c>
      <c r="P34" s="9"/>
    </row>
    <row r="35" spans="1:119" ht="15.75">
      <c r="A35" s="29" t="s">
        <v>31</v>
      </c>
      <c r="B35" s="30"/>
      <c r="C35" s="31"/>
      <c r="D35" s="32">
        <f t="shared" ref="D35:M35" si="8">SUM(D36:D37)</f>
        <v>33516</v>
      </c>
      <c r="E35" s="32">
        <f t="shared" si="8"/>
        <v>0</v>
      </c>
      <c r="F35" s="32">
        <f t="shared" si="8"/>
        <v>0</v>
      </c>
      <c r="G35" s="32">
        <f t="shared" si="8"/>
        <v>0</v>
      </c>
      <c r="H35" s="32">
        <f t="shared" si="8"/>
        <v>0</v>
      </c>
      <c r="I35" s="32">
        <f t="shared" si="8"/>
        <v>0</v>
      </c>
      <c r="J35" s="32">
        <f t="shared" si="8"/>
        <v>0</v>
      </c>
      <c r="K35" s="32">
        <f t="shared" si="8"/>
        <v>0</v>
      </c>
      <c r="L35" s="32">
        <f t="shared" si="8"/>
        <v>0</v>
      </c>
      <c r="M35" s="32">
        <f t="shared" si="8"/>
        <v>0</v>
      </c>
      <c r="N35" s="32">
        <f t="shared" ref="N35:N47" si="9">SUM(D35:M35)</f>
        <v>33516</v>
      </c>
      <c r="O35" s="45">
        <f t="shared" si="1"/>
        <v>12.48268156424581</v>
      </c>
      <c r="P35" s="10"/>
    </row>
    <row r="36" spans="1:119">
      <c r="A36" s="13"/>
      <c r="B36" s="39">
        <v>351.5</v>
      </c>
      <c r="C36" s="21" t="s">
        <v>40</v>
      </c>
      <c r="D36" s="46">
        <v>25491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25491</v>
      </c>
      <c r="O36" s="47">
        <f t="shared" si="1"/>
        <v>9.4938547486033524</v>
      </c>
      <c r="P36" s="9"/>
    </row>
    <row r="37" spans="1:119">
      <c r="A37" s="13"/>
      <c r="B37" s="39">
        <v>351.9</v>
      </c>
      <c r="C37" s="21" t="s">
        <v>75</v>
      </c>
      <c r="D37" s="46">
        <v>8025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8025</v>
      </c>
      <c r="O37" s="47">
        <f t="shared" si="1"/>
        <v>2.988826815642458</v>
      </c>
      <c r="P37" s="9"/>
    </row>
    <row r="38" spans="1:119" ht="15.75">
      <c r="A38" s="29" t="s">
        <v>3</v>
      </c>
      <c r="B38" s="30"/>
      <c r="C38" s="31"/>
      <c r="D38" s="32">
        <f t="shared" ref="D38:M38" si="10">SUM(D39:D43)</f>
        <v>41762</v>
      </c>
      <c r="E38" s="32">
        <f t="shared" si="10"/>
        <v>4991</v>
      </c>
      <c r="F38" s="32">
        <f t="shared" si="10"/>
        <v>0</v>
      </c>
      <c r="G38" s="32">
        <f t="shared" si="10"/>
        <v>4723</v>
      </c>
      <c r="H38" s="32">
        <f t="shared" si="10"/>
        <v>0</v>
      </c>
      <c r="I38" s="32">
        <f t="shared" si="10"/>
        <v>31746</v>
      </c>
      <c r="J38" s="32">
        <f t="shared" si="10"/>
        <v>0</v>
      </c>
      <c r="K38" s="32">
        <f t="shared" si="10"/>
        <v>72079</v>
      </c>
      <c r="L38" s="32">
        <f t="shared" si="10"/>
        <v>0</v>
      </c>
      <c r="M38" s="32">
        <f t="shared" si="10"/>
        <v>224</v>
      </c>
      <c r="N38" s="32">
        <f t="shared" si="9"/>
        <v>155525</v>
      </c>
      <c r="O38" s="45">
        <f t="shared" si="1"/>
        <v>57.923649906890134</v>
      </c>
      <c r="P38" s="10"/>
    </row>
    <row r="39" spans="1:119">
      <c r="A39" s="12"/>
      <c r="B39" s="25">
        <v>361.1</v>
      </c>
      <c r="C39" s="20" t="s">
        <v>41</v>
      </c>
      <c r="D39" s="46">
        <v>1522</v>
      </c>
      <c r="E39" s="46">
        <v>1499</v>
      </c>
      <c r="F39" s="46">
        <v>0</v>
      </c>
      <c r="G39" s="46">
        <v>1132</v>
      </c>
      <c r="H39" s="46">
        <v>0</v>
      </c>
      <c r="I39" s="46">
        <v>5822</v>
      </c>
      <c r="J39" s="46">
        <v>0</v>
      </c>
      <c r="K39" s="46">
        <v>9090</v>
      </c>
      <c r="L39" s="46">
        <v>0</v>
      </c>
      <c r="M39" s="46">
        <v>0</v>
      </c>
      <c r="N39" s="46">
        <f t="shared" si="9"/>
        <v>19065</v>
      </c>
      <c r="O39" s="47">
        <f t="shared" si="1"/>
        <v>7.1005586592178771</v>
      </c>
      <c r="P39" s="9"/>
    </row>
    <row r="40" spans="1:119">
      <c r="A40" s="12"/>
      <c r="B40" s="25">
        <v>361.3</v>
      </c>
      <c r="C40" s="20" t="s">
        <v>42</v>
      </c>
      <c r="D40" s="46">
        <v>832</v>
      </c>
      <c r="E40" s="46">
        <v>3215</v>
      </c>
      <c r="F40" s="46">
        <v>0</v>
      </c>
      <c r="G40" s="46">
        <v>3591</v>
      </c>
      <c r="H40" s="46">
        <v>0</v>
      </c>
      <c r="I40" s="46">
        <v>6472</v>
      </c>
      <c r="J40" s="46">
        <v>0</v>
      </c>
      <c r="K40" s="46">
        <v>23841</v>
      </c>
      <c r="L40" s="46">
        <v>0</v>
      </c>
      <c r="M40" s="46">
        <v>0</v>
      </c>
      <c r="N40" s="46">
        <f t="shared" si="9"/>
        <v>37951</v>
      </c>
      <c r="O40" s="47">
        <f t="shared" si="1"/>
        <v>14.134450651769088</v>
      </c>
      <c r="P40" s="9"/>
    </row>
    <row r="41" spans="1:119">
      <c r="A41" s="12"/>
      <c r="B41" s="25">
        <v>361.4</v>
      </c>
      <c r="C41" s="20" t="s">
        <v>76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26198</v>
      </c>
      <c r="L41" s="46">
        <v>0</v>
      </c>
      <c r="M41" s="46">
        <v>0</v>
      </c>
      <c r="N41" s="46">
        <f t="shared" si="9"/>
        <v>26198</v>
      </c>
      <c r="O41" s="47">
        <f t="shared" si="1"/>
        <v>9.7571694599627552</v>
      </c>
      <c r="P41" s="9"/>
    </row>
    <row r="42" spans="1:119">
      <c r="A42" s="12"/>
      <c r="B42" s="25">
        <v>368</v>
      </c>
      <c r="C42" s="20" t="s">
        <v>77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12950</v>
      </c>
      <c r="L42" s="46">
        <v>0</v>
      </c>
      <c r="M42" s="46">
        <v>0</v>
      </c>
      <c r="N42" s="46">
        <f t="shared" si="9"/>
        <v>12950</v>
      </c>
      <c r="O42" s="47">
        <f t="shared" si="1"/>
        <v>4.8230912476722532</v>
      </c>
      <c r="P42" s="9"/>
    </row>
    <row r="43" spans="1:119">
      <c r="A43" s="12"/>
      <c r="B43" s="25">
        <v>369.9</v>
      </c>
      <c r="C43" s="20" t="s">
        <v>43</v>
      </c>
      <c r="D43" s="46">
        <v>39408</v>
      </c>
      <c r="E43" s="46">
        <v>277</v>
      </c>
      <c r="F43" s="46">
        <v>0</v>
      </c>
      <c r="G43" s="46">
        <v>0</v>
      </c>
      <c r="H43" s="46">
        <v>0</v>
      </c>
      <c r="I43" s="46">
        <v>19452</v>
      </c>
      <c r="J43" s="46">
        <v>0</v>
      </c>
      <c r="K43" s="46">
        <v>0</v>
      </c>
      <c r="L43" s="46">
        <v>0</v>
      </c>
      <c r="M43" s="46">
        <v>224</v>
      </c>
      <c r="N43" s="46">
        <f t="shared" si="9"/>
        <v>59361</v>
      </c>
      <c r="O43" s="47">
        <f t="shared" si="1"/>
        <v>22.108379888268157</v>
      </c>
      <c r="P43" s="9"/>
    </row>
    <row r="44" spans="1:119" ht="15.75">
      <c r="A44" s="29" t="s">
        <v>32</v>
      </c>
      <c r="B44" s="30"/>
      <c r="C44" s="31"/>
      <c r="D44" s="32">
        <f t="shared" ref="D44:M44" si="11">SUM(D45:D46)</f>
        <v>1614393</v>
      </c>
      <c r="E44" s="32">
        <f t="shared" si="11"/>
        <v>0</v>
      </c>
      <c r="F44" s="32">
        <f t="shared" si="11"/>
        <v>0</v>
      </c>
      <c r="G44" s="32">
        <f t="shared" si="11"/>
        <v>0</v>
      </c>
      <c r="H44" s="32">
        <f t="shared" si="11"/>
        <v>0</v>
      </c>
      <c r="I44" s="32">
        <f t="shared" si="11"/>
        <v>0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1614393</v>
      </c>
      <c r="O44" s="45">
        <f t="shared" si="1"/>
        <v>601.263687150838</v>
      </c>
      <c r="P44" s="9"/>
    </row>
    <row r="45" spans="1:119">
      <c r="A45" s="12"/>
      <c r="B45" s="25">
        <v>381</v>
      </c>
      <c r="C45" s="20" t="s">
        <v>44</v>
      </c>
      <c r="D45" s="46">
        <v>1360064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1360064</v>
      </c>
      <c r="O45" s="47">
        <f t="shared" si="1"/>
        <v>506.54152700186222</v>
      </c>
      <c r="P45" s="9"/>
    </row>
    <row r="46" spans="1:119" ht="15.75" thickBot="1">
      <c r="A46" s="12"/>
      <c r="B46" s="25">
        <v>388.1</v>
      </c>
      <c r="C46" s="20" t="s">
        <v>78</v>
      </c>
      <c r="D46" s="46">
        <v>254329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254329</v>
      </c>
      <c r="O46" s="47">
        <f t="shared" si="1"/>
        <v>94.722160148975789</v>
      </c>
      <c r="P46" s="9"/>
    </row>
    <row r="47" spans="1:119" ht="16.5" thickBot="1">
      <c r="A47" s="14" t="s">
        <v>38</v>
      </c>
      <c r="B47" s="23"/>
      <c r="C47" s="22"/>
      <c r="D47" s="15">
        <f t="shared" ref="D47:M47" si="12">SUM(D5,D15,D20,D28,D35,D38,D44)</f>
        <v>3892877</v>
      </c>
      <c r="E47" s="15">
        <f t="shared" si="12"/>
        <v>340799</v>
      </c>
      <c r="F47" s="15">
        <f t="shared" si="12"/>
        <v>0</v>
      </c>
      <c r="G47" s="15">
        <f t="shared" si="12"/>
        <v>102456</v>
      </c>
      <c r="H47" s="15">
        <f t="shared" si="12"/>
        <v>0</v>
      </c>
      <c r="I47" s="15">
        <f t="shared" si="12"/>
        <v>2559590</v>
      </c>
      <c r="J47" s="15">
        <f t="shared" si="12"/>
        <v>0</v>
      </c>
      <c r="K47" s="15">
        <f t="shared" si="12"/>
        <v>72079</v>
      </c>
      <c r="L47" s="15">
        <f t="shared" si="12"/>
        <v>0</v>
      </c>
      <c r="M47" s="15">
        <f t="shared" si="12"/>
        <v>224</v>
      </c>
      <c r="N47" s="15">
        <f t="shared" si="9"/>
        <v>6968025</v>
      </c>
      <c r="O47" s="38">
        <f t="shared" si="1"/>
        <v>2595.1675977653631</v>
      </c>
      <c r="P47" s="6"/>
      <c r="Q47" s="2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</row>
    <row r="48" spans="1:119">
      <c r="A48" s="16"/>
      <c r="B48" s="18"/>
      <c r="C48" s="18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9"/>
    </row>
    <row r="49" spans="1:15">
      <c r="A49" s="40"/>
      <c r="B49" s="41"/>
      <c r="C49" s="41"/>
      <c r="D49" s="42"/>
      <c r="E49" s="42"/>
      <c r="F49" s="42"/>
      <c r="G49" s="42"/>
      <c r="H49" s="42"/>
      <c r="I49" s="42"/>
      <c r="J49" s="42"/>
      <c r="K49" s="42"/>
      <c r="L49" s="48" t="s">
        <v>79</v>
      </c>
      <c r="M49" s="48"/>
      <c r="N49" s="48"/>
      <c r="O49" s="43">
        <v>2685</v>
      </c>
    </row>
    <row r="50" spans="1:15">
      <c r="A50" s="49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1"/>
    </row>
    <row r="51" spans="1:15" ht="15.75" customHeight="1" thickBot="1">
      <c r="A51" s="52" t="s">
        <v>61</v>
      </c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4"/>
    </row>
  </sheetData>
  <mergeCells count="10">
    <mergeCell ref="L49:N49"/>
    <mergeCell ref="A50:O50"/>
    <mergeCell ref="A51:O5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62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1599617</v>
      </c>
      <c r="E5" s="27">
        <f t="shared" si="0"/>
        <v>0</v>
      </c>
      <c r="F5" s="27">
        <f t="shared" si="0"/>
        <v>0</v>
      </c>
      <c r="G5" s="27">
        <f t="shared" si="0"/>
        <v>95018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1694635</v>
      </c>
      <c r="O5" s="33">
        <f t="shared" ref="O5:O43" si="1">(N5/O$45)</f>
        <v>627.64259259259256</v>
      </c>
      <c r="P5" s="6"/>
    </row>
    <row r="6" spans="1:133">
      <c r="A6" s="12"/>
      <c r="B6" s="25">
        <v>311</v>
      </c>
      <c r="C6" s="20" t="s">
        <v>2</v>
      </c>
      <c r="D6" s="46">
        <v>1057577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1057577</v>
      </c>
      <c r="O6" s="47">
        <f t="shared" si="1"/>
        <v>391.69518518518521</v>
      </c>
      <c r="P6" s="9"/>
    </row>
    <row r="7" spans="1:133">
      <c r="A7" s="12"/>
      <c r="B7" s="25">
        <v>312.41000000000003</v>
      </c>
      <c r="C7" s="20" t="s">
        <v>63</v>
      </c>
      <c r="D7" s="46">
        <v>56916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56916</v>
      </c>
      <c r="O7" s="47">
        <f t="shared" si="1"/>
        <v>21.08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95018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95018</v>
      </c>
      <c r="O8" s="47">
        <f t="shared" si="1"/>
        <v>35.191851851851851</v>
      </c>
      <c r="P8" s="9"/>
    </row>
    <row r="9" spans="1:133">
      <c r="A9" s="12"/>
      <c r="B9" s="25">
        <v>314.10000000000002</v>
      </c>
      <c r="C9" s="20" t="s">
        <v>12</v>
      </c>
      <c r="D9" s="46">
        <v>194426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194426</v>
      </c>
      <c r="O9" s="47">
        <f t="shared" si="1"/>
        <v>72.009629629629629</v>
      </c>
      <c r="P9" s="9"/>
    </row>
    <row r="10" spans="1:133">
      <c r="A10" s="12"/>
      <c r="B10" s="25">
        <v>314.3</v>
      </c>
      <c r="C10" s="20" t="s">
        <v>13</v>
      </c>
      <c r="D10" s="46">
        <v>61276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61276</v>
      </c>
      <c r="O10" s="47">
        <f t="shared" si="1"/>
        <v>22.694814814814816</v>
      </c>
      <c r="P10" s="9"/>
    </row>
    <row r="11" spans="1:133">
      <c r="A11" s="12"/>
      <c r="B11" s="25">
        <v>314.8</v>
      </c>
      <c r="C11" s="20" t="s">
        <v>14</v>
      </c>
      <c r="D11" s="46">
        <v>16722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16722</v>
      </c>
      <c r="O11" s="47">
        <f t="shared" si="1"/>
        <v>6.1933333333333334</v>
      </c>
      <c r="P11" s="9"/>
    </row>
    <row r="12" spans="1:133">
      <c r="A12" s="12"/>
      <c r="B12" s="25">
        <v>315</v>
      </c>
      <c r="C12" s="20" t="s">
        <v>15</v>
      </c>
      <c r="D12" s="46">
        <v>130086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130086</v>
      </c>
      <c r="O12" s="47">
        <f t="shared" si="1"/>
        <v>48.18</v>
      </c>
      <c r="P12" s="9"/>
    </row>
    <row r="13" spans="1:133">
      <c r="A13" s="12"/>
      <c r="B13" s="25">
        <v>316</v>
      </c>
      <c r="C13" s="20" t="s">
        <v>16</v>
      </c>
      <c r="D13" s="46">
        <v>82614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82614</v>
      </c>
      <c r="O13" s="47">
        <f t="shared" si="1"/>
        <v>30.597777777777779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257632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11510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6" si="4">SUM(D14:M14)</f>
        <v>269142</v>
      </c>
      <c r="O14" s="45">
        <f t="shared" si="1"/>
        <v>99.682222222222222</v>
      </c>
      <c r="P14" s="10"/>
    </row>
    <row r="15" spans="1:133">
      <c r="A15" s="12"/>
      <c r="B15" s="25">
        <v>322</v>
      </c>
      <c r="C15" s="20" t="s">
        <v>0</v>
      </c>
      <c r="D15" s="46">
        <v>16578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16578</v>
      </c>
      <c r="O15" s="47">
        <f t="shared" si="1"/>
        <v>6.14</v>
      </c>
      <c r="P15" s="9"/>
    </row>
    <row r="16" spans="1:133">
      <c r="A16" s="12"/>
      <c r="B16" s="25">
        <v>323.10000000000002</v>
      </c>
      <c r="C16" s="20" t="s">
        <v>18</v>
      </c>
      <c r="D16" s="46">
        <v>239362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239362</v>
      </c>
      <c r="O16" s="47">
        <f t="shared" si="1"/>
        <v>88.652592592592597</v>
      </c>
      <c r="P16" s="9"/>
    </row>
    <row r="17" spans="1:16">
      <c r="A17" s="12"/>
      <c r="B17" s="25">
        <v>324.70999999999998</v>
      </c>
      <c r="C17" s="20" t="s">
        <v>64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11510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11510</v>
      </c>
      <c r="O17" s="47">
        <f t="shared" si="1"/>
        <v>4.2629629629629626</v>
      </c>
      <c r="P17" s="9"/>
    </row>
    <row r="18" spans="1:16">
      <c r="A18" s="12"/>
      <c r="B18" s="25">
        <v>329</v>
      </c>
      <c r="C18" s="20" t="s">
        <v>19</v>
      </c>
      <c r="D18" s="46">
        <v>1692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1692</v>
      </c>
      <c r="O18" s="47">
        <f t="shared" si="1"/>
        <v>0.62666666666666671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SUM(D20:D25)</f>
        <v>268281</v>
      </c>
      <c r="E19" s="32">
        <f t="shared" si="5"/>
        <v>0</v>
      </c>
      <c r="F19" s="32">
        <f t="shared" si="5"/>
        <v>0</v>
      </c>
      <c r="G19" s="32">
        <f t="shared" si="5"/>
        <v>296739</v>
      </c>
      <c r="H19" s="32">
        <f t="shared" si="5"/>
        <v>0</v>
      </c>
      <c r="I19" s="32">
        <f t="shared" si="5"/>
        <v>563747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1128767</v>
      </c>
      <c r="O19" s="45">
        <f t="shared" si="1"/>
        <v>418.06185185185183</v>
      </c>
      <c r="P19" s="10"/>
    </row>
    <row r="20" spans="1:16">
      <c r="A20" s="12"/>
      <c r="B20" s="25">
        <v>331.1</v>
      </c>
      <c r="C20" s="20" t="s">
        <v>56</v>
      </c>
      <c r="D20" s="46">
        <v>126982</v>
      </c>
      <c r="E20" s="46">
        <v>0</v>
      </c>
      <c r="F20" s="46">
        <v>0</v>
      </c>
      <c r="G20" s="46">
        <v>0</v>
      </c>
      <c r="H20" s="46">
        <v>0</v>
      </c>
      <c r="I20" s="46">
        <v>299100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426082</v>
      </c>
      <c r="O20" s="47">
        <f t="shared" si="1"/>
        <v>157.80814814814815</v>
      </c>
      <c r="P20" s="9"/>
    </row>
    <row r="21" spans="1:16">
      <c r="A21" s="12"/>
      <c r="B21" s="25">
        <v>335.12</v>
      </c>
      <c r="C21" s="20" t="s">
        <v>22</v>
      </c>
      <c r="D21" s="46">
        <v>61295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61295</v>
      </c>
      <c r="O21" s="47">
        <f t="shared" si="1"/>
        <v>22.701851851851853</v>
      </c>
      <c r="P21" s="9"/>
    </row>
    <row r="22" spans="1:16">
      <c r="A22" s="12"/>
      <c r="B22" s="25">
        <v>335.14</v>
      </c>
      <c r="C22" s="20" t="s">
        <v>23</v>
      </c>
      <c r="D22" s="46">
        <v>4576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4576</v>
      </c>
      <c r="O22" s="47">
        <f t="shared" si="1"/>
        <v>1.6948148148148148</v>
      </c>
      <c r="P22" s="9"/>
    </row>
    <row r="23" spans="1:16">
      <c r="A23" s="12"/>
      <c r="B23" s="25">
        <v>335.15</v>
      </c>
      <c r="C23" s="20" t="s">
        <v>24</v>
      </c>
      <c r="D23" s="46">
        <v>3419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3419</v>
      </c>
      <c r="O23" s="47">
        <f t="shared" si="1"/>
        <v>1.2662962962962963</v>
      </c>
      <c r="P23" s="9"/>
    </row>
    <row r="24" spans="1:16">
      <c r="A24" s="12"/>
      <c r="B24" s="25">
        <v>335.18</v>
      </c>
      <c r="C24" s="20" t="s">
        <v>25</v>
      </c>
      <c r="D24" s="46">
        <v>72009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72009</v>
      </c>
      <c r="O24" s="47">
        <f t="shared" si="1"/>
        <v>26.67</v>
      </c>
      <c r="P24" s="9"/>
    </row>
    <row r="25" spans="1:16">
      <c r="A25" s="12"/>
      <c r="B25" s="25">
        <v>337.9</v>
      </c>
      <c r="C25" s="20" t="s">
        <v>65</v>
      </c>
      <c r="D25" s="46">
        <v>0</v>
      </c>
      <c r="E25" s="46">
        <v>0</v>
      </c>
      <c r="F25" s="46">
        <v>0</v>
      </c>
      <c r="G25" s="46">
        <v>296739</v>
      </c>
      <c r="H25" s="46">
        <v>0</v>
      </c>
      <c r="I25" s="46">
        <v>264647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561386</v>
      </c>
      <c r="O25" s="47">
        <f t="shared" si="1"/>
        <v>207.92074074074074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SUM(D27:D32)</f>
        <v>422753</v>
      </c>
      <c r="E26" s="32">
        <f t="shared" si="6"/>
        <v>1343233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2126382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3892368</v>
      </c>
      <c r="O26" s="45">
        <f t="shared" si="1"/>
        <v>1441.6177777777777</v>
      </c>
      <c r="P26" s="10"/>
    </row>
    <row r="27" spans="1:16">
      <c r="A27" s="12"/>
      <c r="B27" s="25">
        <v>342.5</v>
      </c>
      <c r="C27" s="20" t="s">
        <v>33</v>
      </c>
      <c r="D27" s="46">
        <v>23595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23595</v>
      </c>
      <c r="O27" s="47">
        <f t="shared" si="1"/>
        <v>8.7388888888888889</v>
      </c>
      <c r="P27" s="9"/>
    </row>
    <row r="28" spans="1:16">
      <c r="A28" s="12"/>
      <c r="B28" s="25">
        <v>343.4</v>
      </c>
      <c r="C28" s="20" t="s">
        <v>34</v>
      </c>
      <c r="D28" s="46">
        <v>288629</v>
      </c>
      <c r="E28" s="46">
        <v>0</v>
      </c>
      <c r="F28" s="46">
        <v>0</v>
      </c>
      <c r="G28" s="46">
        <v>0</v>
      </c>
      <c r="H28" s="46">
        <v>0</v>
      </c>
      <c r="I28" s="46">
        <v>294298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582927</v>
      </c>
      <c r="O28" s="47">
        <f t="shared" si="1"/>
        <v>215.89888888888888</v>
      </c>
      <c r="P28" s="9"/>
    </row>
    <row r="29" spans="1:16">
      <c r="A29" s="12"/>
      <c r="B29" s="25">
        <v>343.6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1832084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1832084</v>
      </c>
      <c r="O29" s="47">
        <f t="shared" si="1"/>
        <v>678.54962962962964</v>
      </c>
      <c r="P29" s="9"/>
    </row>
    <row r="30" spans="1:16">
      <c r="A30" s="12"/>
      <c r="B30" s="25">
        <v>346.4</v>
      </c>
      <c r="C30" s="20" t="s">
        <v>36</v>
      </c>
      <c r="D30" s="46">
        <v>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5</v>
      </c>
      <c r="O30" s="47">
        <f t="shared" si="1"/>
        <v>1.8518518518518519E-3</v>
      </c>
      <c r="P30" s="9"/>
    </row>
    <row r="31" spans="1:16">
      <c r="A31" s="12"/>
      <c r="B31" s="25">
        <v>347.5</v>
      </c>
      <c r="C31" s="20" t="s">
        <v>37</v>
      </c>
      <c r="D31" s="46">
        <v>24511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24511</v>
      </c>
      <c r="O31" s="47">
        <f t="shared" si="1"/>
        <v>9.0781481481481485</v>
      </c>
      <c r="P31" s="9"/>
    </row>
    <row r="32" spans="1:16">
      <c r="A32" s="12"/>
      <c r="B32" s="25">
        <v>349</v>
      </c>
      <c r="C32" s="20" t="s">
        <v>66</v>
      </c>
      <c r="D32" s="46">
        <v>86013</v>
      </c>
      <c r="E32" s="46">
        <v>1343233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1429246</v>
      </c>
      <c r="O32" s="47">
        <f t="shared" si="1"/>
        <v>529.35037037037034</v>
      </c>
      <c r="P32" s="9"/>
    </row>
    <row r="33" spans="1:119" ht="15.75">
      <c r="A33" s="29" t="s">
        <v>31</v>
      </c>
      <c r="B33" s="30"/>
      <c r="C33" s="31"/>
      <c r="D33" s="32">
        <f t="shared" ref="D33:M33" si="8">SUM(D34:D35)</f>
        <v>42575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3" si="9">SUM(D33:M33)</f>
        <v>42575</v>
      </c>
      <c r="O33" s="45">
        <f t="shared" si="1"/>
        <v>15.768518518518519</v>
      </c>
      <c r="P33" s="10"/>
    </row>
    <row r="34" spans="1:119">
      <c r="A34" s="13"/>
      <c r="B34" s="39">
        <v>351.5</v>
      </c>
      <c r="C34" s="21" t="s">
        <v>40</v>
      </c>
      <c r="D34" s="46">
        <v>39825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39825</v>
      </c>
      <c r="O34" s="47">
        <f t="shared" si="1"/>
        <v>14.75</v>
      </c>
      <c r="P34" s="9"/>
    </row>
    <row r="35" spans="1:119">
      <c r="A35" s="13"/>
      <c r="B35" s="39">
        <v>354</v>
      </c>
      <c r="C35" s="21" t="s">
        <v>67</v>
      </c>
      <c r="D35" s="46">
        <v>2750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2750</v>
      </c>
      <c r="O35" s="47">
        <f t="shared" si="1"/>
        <v>1.0185185185185186</v>
      </c>
      <c r="P35" s="9"/>
    </row>
    <row r="36" spans="1:119" ht="15.75">
      <c r="A36" s="29" t="s">
        <v>3</v>
      </c>
      <c r="B36" s="30"/>
      <c r="C36" s="31"/>
      <c r="D36" s="32">
        <f t="shared" ref="D36:M36" si="10">SUM(D37:D39)</f>
        <v>41634</v>
      </c>
      <c r="E36" s="32">
        <f t="shared" si="10"/>
        <v>18393</v>
      </c>
      <c r="F36" s="32">
        <f t="shared" si="10"/>
        <v>0</v>
      </c>
      <c r="G36" s="32">
        <f t="shared" si="10"/>
        <v>3577</v>
      </c>
      <c r="H36" s="32">
        <f t="shared" si="10"/>
        <v>0</v>
      </c>
      <c r="I36" s="32">
        <f t="shared" si="10"/>
        <v>46153</v>
      </c>
      <c r="J36" s="32">
        <f t="shared" si="10"/>
        <v>0</v>
      </c>
      <c r="K36" s="32">
        <f t="shared" si="10"/>
        <v>0</v>
      </c>
      <c r="L36" s="32">
        <f t="shared" si="10"/>
        <v>0</v>
      </c>
      <c r="M36" s="32">
        <f t="shared" si="10"/>
        <v>797</v>
      </c>
      <c r="N36" s="32">
        <f t="shared" si="9"/>
        <v>110554</v>
      </c>
      <c r="O36" s="45">
        <f t="shared" si="1"/>
        <v>40.945925925925927</v>
      </c>
      <c r="P36" s="10"/>
    </row>
    <row r="37" spans="1:119">
      <c r="A37" s="12"/>
      <c r="B37" s="25">
        <v>361.1</v>
      </c>
      <c r="C37" s="20" t="s">
        <v>41</v>
      </c>
      <c r="D37" s="46">
        <v>1220</v>
      </c>
      <c r="E37" s="46">
        <v>1486</v>
      </c>
      <c r="F37" s="46">
        <v>0</v>
      </c>
      <c r="G37" s="46">
        <v>0</v>
      </c>
      <c r="H37" s="46">
        <v>0</v>
      </c>
      <c r="I37" s="46">
        <v>6981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9687</v>
      </c>
      <c r="O37" s="47">
        <f t="shared" si="1"/>
        <v>3.5877777777777777</v>
      </c>
      <c r="P37" s="9"/>
    </row>
    <row r="38" spans="1:119">
      <c r="A38" s="12"/>
      <c r="B38" s="25">
        <v>361.3</v>
      </c>
      <c r="C38" s="20" t="s">
        <v>42</v>
      </c>
      <c r="D38" s="46">
        <v>867</v>
      </c>
      <c r="E38" s="46">
        <v>1662</v>
      </c>
      <c r="F38" s="46">
        <v>0</v>
      </c>
      <c r="G38" s="46">
        <v>2244</v>
      </c>
      <c r="H38" s="46">
        <v>0</v>
      </c>
      <c r="I38" s="46">
        <v>4044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8817</v>
      </c>
      <c r="O38" s="47">
        <f t="shared" si="1"/>
        <v>3.2655555555555558</v>
      </c>
      <c r="P38" s="9"/>
    </row>
    <row r="39" spans="1:119">
      <c r="A39" s="12"/>
      <c r="B39" s="25">
        <v>369.9</v>
      </c>
      <c r="C39" s="20" t="s">
        <v>43</v>
      </c>
      <c r="D39" s="46">
        <v>39547</v>
      </c>
      <c r="E39" s="46">
        <v>15245</v>
      </c>
      <c r="F39" s="46">
        <v>0</v>
      </c>
      <c r="G39" s="46">
        <v>1333</v>
      </c>
      <c r="H39" s="46">
        <v>0</v>
      </c>
      <c r="I39" s="46">
        <v>35128</v>
      </c>
      <c r="J39" s="46">
        <v>0</v>
      </c>
      <c r="K39" s="46">
        <v>0</v>
      </c>
      <c r="L39" s="46">
        <v>0</v>
      </c>
      <c r="M39" s="46">
        <v>797</v>
      </c>
      <c r="N39" s="46">
        <f t="shared" si="9"/>
        <v>92050</v>
      </c>
      <c r="O39" s="47">
        <f t="shared" si="1"/>
        <v>34.092592592592595</v>
      </c>
      <c r="P39" s="9"/>
    </row>
    <row r="40" spans="1:119" ht="15.75">
      <c r="A40" s="29" t="s">
        <v>32</v>
      </c>
      <c r="B40" s="30"/>
      <c r="C40" s="31"/>
      <c r="D40" s="32">
        <f t="shared" ref="D40:M40" si="11">SUM(D41:D42)</f>
        <v>1038385</v>
      </c>
      <c r="E40" s="32">
        <f t="shared" si="11"/>
        <v>0</v>
      </c>
      <c r="F40" s="32">
        <f t="shared" si="11"/>
        <v>0</v>
      </c>
      <c r="G40" s="32">
        <f t="shared" si="11"/>
        <v>0</v>
      </c>
      <c r="H40" s="32">
        <f t="shared" si="11"/>
        <v>0</v>
      </c>
      <c r="I40" s="32">
        <f t="shared" si="11"/>
        <v>0</v>
      </c>
      <c r="J40" s="32">
        <f t="shared" si="11"/>
        <v>0</v>
      </c>
      <c r="K40" s="32">
        <f t="shared" si="11"/>
        <v>0</v>
      </c>
      <c r="L40" s="32">
        <f t="shared" si="11"/>
        <v>0</v>
      </c>
      <c r="M40" s="32">
        <f t="shared" si="11"/>
        <v>0</v>
      </c>
      <c r="N40" s="32">
        <f t="shared" si="9"/>
        <v>1038385</v>
      </c>
      <c r="O40" s="45">
        <f t="shared" si="1"/>
        <v>384.58703703703702</v>
      </c>
      <c r="P40" s="9"/>
    </row>
    <row r="41" spans="1:119">
      <c r="A41" s="12"/>
      <c r="B41" s="25">
        <v>381</v>
      </c>
      <c r="C41" s="20" t="s">
        <v>44</v>
      </c>
      <c r="D41" s="46">
        <v>900000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900000</v>
      </c>
      <c r="O41" s="47">
        <f t="shared" si="1"/>
        <v>333.33333333333331</v>
      </c>
      <c r="P41" s="9"/>
    </row>
    <row r="42" spans="1:119" ht="15.75" thickBot="1">
      <c r="A42" s="12"/>
      <c r="B42" s="25">
        <v>384</v>
      </c>
      <c r="C42" s="20" t="s">
        <v>45</v>
      </c>
      <c r="D42" s="46">
        <v>138385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138385</v>
      </c>
      <c r="O42" s="47">
        <f t="shared" si="1"/>
        <v>51.253703703703707</v>
      </c>
      <c r="P42" s="9"/>
    </row>
    <row r="43" spans="1:119" ht="16.5" thickBot="1">
      <c r="A43" s="14" t="s">
        <v>38</v>
      </c>
      <c r="B43" s="23"/>
      <c r="C43" s="22"/>
      <c r="D43" s="15">
        <f t="shared" ref="D43:M43" si="12">SUM(D5,D14,D19,D26,D33,D36,D40)</f>
        <v>3670877</v>
      </c>
      <c r="E43" s="15">
        <f t="shared" si="12"/>
        <v>1361626</v>
      </c>
      <c r="F43" s="15">
        <f t="shared" si="12"/>
        <v>0</v>
      </c>
      <c r="G43" s="15">
        <f t="shared" si="12"/>
        <v>395334</v>
      </c>
      <c r="H43" s="15">
        <f t="shared" si="12"/>
        <v>0</v>
      </c>
      <c r="I43" s="15">
        <f t="shared" si="12"/>
        <v>2747792</v>
      </c>
      <c r="J43" s="15">
        <f t="shared" si="12"/>
        <v>0</v>
      </c>
      <c r="K43" s="15">
        <f t="shared" si="12"/>
        <v>0</v>
      </c>
      <c r="L43" s="15">
        <f t="shared" si="12"/>
        <v>0</v>
      </c>
      <c r="M43" s="15">
        <f t="shared" si="12"/>
        <v>797</v>
      </c>
      <c r="N43" s="15">
        <f t="shared" si="9"/>
        <v>8176426</v>
      </c>
      <c r="O43" s="38">
        <f t="shared" si="1"/>
        <v>3028.3059259259257</v>
      </c>
      <c r="P43" s="6"/>
      <c r="Q43" s="2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</row>
    <row r="44" spans="1:119">
      <c r="A44" s="16"/>
      <c r="B44" s="18"/>
      <c r="C44" s="18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9"/>
    </row>
    <row r="45" spans="1:119">
      <c r="A45" s="40"/>
      <c r="B45" s="41"/>
      <c r="C45" s="41"/>
      <c r="D45" s="42"/>
      <c r="E45" s="42"/>
      <c r="F45" s="42"/>
      <c r="G45" s="42"/>
      <c r="H45" s="42"/>
      <c r="I45" s="42"/>
      <c r="J45" s="42"/>
      <c r="K45" s="42"/>
      <c r="L45" s="48" t="s">
        <v>68</v>
      </c>
      <c r="M45" s="48"/>
      <c r="N45" s="48"/>
      <c r="O45" s="43">
        <v>2700</v>
      </c>
    </row>
    <row r="46" spans="1:119">
      <c r="A46" s="49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1"/>
    </row>
    <row r="47" spans="1:119" ht="15.75" customHeight="1" thickBot="1">
      <c r="A47" s="52" t="s">
        <v>61</v>
      </c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4"/>
    </row>
  </sheetData>
  <mergeCells count="10">
    <mergeCell ref="L45:N45"/>
    <mergeCell ref="A46:O46"/>
    <mergeCell ref="A47:O4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verticalDpi="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54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1915664</v>
      </c>
      <c r="E5" s="27">
        <f t="shared" si="0"/>
        <v>0</v>
      </c>
      <c r="F5" s="27">
        <f t="shared" si="0"/>
        <v>0</v>
      </c>
      <c r="G5" s="27">
        <f t="shared" si="0"/>
        <v>91183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42230</v>
      </c>
      <c r="N5" s="28">
        <f>SUM(D5:M5)</f>
        <v>2049077</v>
      </c>
      <c r="O5" s="33">
        <f t="shared" ref="O5:O42" si="1">(N5/O$44)</f>
        <v>765.72384155455904</v>
      </c>
      <c r="P5" s="6"/>
    </row>
    <row r="6" spans="1:133">
      <c r="A6" s="12"/>
      <c r="B6" s="25">
        <v>311</v>
      </c>
      <c r="C6" s="20" t="s">
        <v>2</v>
      </c>
      <c r="D6" s="46">
        <v>1363619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42230</v>
      </c>
      <c r="N6" s="46">
        <f>SUM(D6:M6)</f>
        <v>1405849</v>
      </c>
      <c r="O6" s="47">
        <f t="shared" si="1"/>
        <v>525.35463378176382</v>
      </c>
      <c r="P6" s="9"/>
    </row>
    <row r="7" spans="1:133">
      <c r="A7" s="12"/>
      <c r="B7" s="25">
        <v>312.10000000000002</v>
      </c>
      <c r="C7" s="20" t="s">
        <v>10</v>
      </c>
      <c r="D7" s="46">
        <v>58560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58560</v>
      </c>
      <c r="O7" s="47">
        <f t="shared" si="1"/>
        <v>21.883408071748878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91183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91183</v>
      </c>
      <c r="O8" s="47">
        <f t="shared" si="1"/>
        <v>34.074364723467859</v>
      </c>
      <c r="P8" s="9"/>
    </row>
    <row r="9" spans="1:133">
      <c r="A9" s="12"/>
      <c r="B9" s="25">
        <v>314.10000000000002</v>
      </c>
      <c r="C9" s="20" t="s">
        <v>12</v>
      </c>
      <c r="D9" s="46">
        <v>192068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192068</v>
      </c>
      <c r="O9" s="47">
        <f t="shared" si="1"/>
        <v>71.77428998505232</v>
      </c>
      <c r="P9" s="9"/>
    </row>
    <row r="10" spans="1:133">
      <c r="A10" s="12"/>
      <c r="B10" s="25">
        <v>314.3</v>
      </c>
      <c r="C10" s="20" t="s">
        <v>13</v>
      </c>
      <c r="D10" s="46">
        <v>61654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61654</v>
      </c>
      <c r="O10" s="47">
        <f t="shared" si="1"/>
        <v>23.039611360239164</v>
      </c>
      <c r="P10" s="9"/>
    </row>
    <row r="11" spans="1:133">
      <c r="A11" s="12"/>
      <c r="B11" s="25">
        <v>314.8</v>
      </c>
      <c r="C11" s="20" t="s">
        <v>14</v>
      </c>
      <c r="D11" s="46">
        <v>22455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22455</v>
      </c>
      <c r="O11" s="47">
        <f t="shared" si="1"/>
        <v>8.3912556053811667</v>
      </c>
      <c r="P11" s="9"/>
    </row>
    <row r="12" spans="1:133">
      <c r="A12" s="12"/>
      <c r="B12" s="25">
        <v>315</v>
      </c>
      <c r="C12" s="20" t="s">
        <v>15</v>
      </c>
      <c r="D12" s="46">
        <v>130914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130914</v>
      </c>
      <c r="O12" s="47">
        <f t="shared" si="1"/>
        <v>48.921524663677133</v>
      </c>
      <c r="P12" s="9"/>
    </row>
    <row r="13" spans="1:133">
      <c r="A13" s="12"/>
      <c r="B13" s="25">
        <v>316</v>
      </c>
      <c r="C13" s="20" t="s">
        <v>16</v>
      </c>
      <c r="D13" s="46">
        <v>86394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86394</v>
      </c>
      <c r="O13" s="47">
        <f t="shared" si="1"/>
        <v>32.284753363228702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291432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42" si="4">SUM(D14:M14)</f>
        <v>291432</v>
      </c>
      <c r="O14" s="45">
        <f t="shared" si="1"/>
        <v>108.90582959641256</v>
      </c>
      <c r="P14" s="10"/>
    </row>
    <row r="15" spans="1:133">
      <c r="A15" s="12"/>
      <c r="B15" s="25">
        <v>322</v>
      </c>
      <c r="C15" s="20" t="s">
        <v>0</v>
      </c>
      <c r="D15" s="46">
        <v>24131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24131</v>
      </c>
      <c r="O15" s="47">
        <f t="shared" si="1"/>
        <v>9.0175635276532145</v>
      </c>
      <c r="P15" s="9"/>
    </row>
    <row r="16" spans="1:133">
      <c r="A16" s="12"/>
      <c r="B16" s="25">
        <v>323.10000000000002</v>
      </c>
      <c r="C16" s="20" t="s">
        <v>18</v>
      </c>
      <c r="D16" s="46">
        <v>213722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213722</v>
      </c>
      <c r="O16" s="47">
        <f t="shared" si="1"/>
        <v>79.866218236173395</v>
      </c>
      <c r="P16" s="9"/>
    </row>
    <row r="17" spans="1:16">
      <c r="A17" s="12"/>
      <c r="B17" s="25">
        <v>323.7</v>
      </c>
      <c r="C17" s="20" t="s">
        <v>55</v>
      </c>
      <c r="D17" s="46">
        <v>50604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50604</v>
      </c>
      <c r="O17" s="47">
        <f t="shared" si="1"/>
        <v>18.91031390134529</v>
      </c>
      <c r="P17" s="9"/>
    </row>
    <row r="18" spans="1:16">
      <c r="A18" s="12"/>
      <c r="B18" s="25">
        <v>329</v>
      </c>
      <c r="C18" s="20" t="s">
        <v>19</v>
      </c>
      <c r="D18" s="46">
        <v>2975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2975</v>
      </c>
      <c r="O18" s="47">
        <f t="shared" si="1"/>
        <v>1.1117339312406578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SUM(D20:D27)</f>
        <v>262748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246560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509308</v>
      </c>
      <c r="O19" s="45">
        <f t="shared" si="1"/>
        <v>190.32436472346785</v>
      </c>
      <c r="P19" s="10"/>
    </row>
    <row r="20" spans="1:16">
      <c r="A20" s="12"/>
      <c r="B20" s="25">
        <v>331.1</v>
      </c>
      <c r="C20" s="20" t="s">
        <v>56</v>
      </c>
      <c r="D20" s="46">
        <v>48696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48696</v>
      </c>
      <c r="O20" s="47">
        <f t="shared" si="1"/>
        <v>18.197309417040358</v>
      </c>
      <c r="P20" s="9"/>
    </row>
    <row r="21" spans="1:16">
      <c r="A21" s="12"/>
      <c r="B21" s="25">
        <v>331.35</v>
      </c>
      <c r="C21" s="20" t="s">
        <v>57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246560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246560</v>
      </c>
      <c r="O21" s="47">
        <f t="shared" si="1"/>
        <v>92.13751868460389</v>
      </c>
      <c r="P21" s="9"/>
    </row>
    <row r="22" spans="1:16">
      <c r="A22" s="12"/>
      <c r="B22" s="25">
        <v>331.9</v>
      </c>
      <c r="C22" s="20" t="s">
        <v>58</v>
      </c>
      <c r="D22" s="46">
        <v>74923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74923</v>
      </c>
      <c r="O22" s="47">
        <f t="shared" si="1"/>
        <v>27.998131539611361</v>
      </c>
      <c r="P22" s="9"/>
    </row>
    <row r="23" spans="1:16">
      <c r="A23" s="12"/>
      <c r="B23" s="25">
        <v>333</v>
      </c>
      <c r="C23" s="20" t="s">
        <v>59</v>
      </c>
      <c r="D23" s="46">
        <v>175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175</v>
      </c>
      <c r="O23" s="47">
        <f t="shared" si="1"/>
        <v>6.5396113602391628E-2</v>
      </c>
      <c r="P23" s="9"/>
    </row>
    <row r="24" spans="1:16">
      <c r="A24" s="12"/>
      <c r="B24" s="25">
        <v>335.12</v>
      </c>
      <c r="C24" s="20" t="s">
        <v>22</v>
      </c>
      <c r="D24" s="46">
        <v>60836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60836</v>
      </c>
      <c r="O24" s="47">
        <f t="shared" si="1"/>
        <v>22.733931240657697</v>
      </c>
      <c r="P24" s="9"/>
    </row>
    <row r="25" spans="1:16">
      <c r="A25" s="12"/>
      <c r="B25" s="25">
        <v>335.14</v>
      </c>
      <c r="C25" s="20" t="s">
        <v>23</v>
      </c>
      <c r="D25" s="46">
        <v>5534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5534</v>
      </c>
      <c r="O25" s="47">
        <f t="shared" si="1"/>
        <v>2.0680119581464873</v>
      </c>
      <c r="P25" s="9"/>
    </row>
    <row r="26" spans="1:16">
      <c r="A26" s="12"/>
      <c r="B26" s="25">
        <v>335.15</v>
      </c>
      <c r="C26" s="20" t="s">
        <v>24</v>
      </c>
      <c r="D26" s="46">
        <v>5398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5398</v>
      </c>
      <c r="O26" s="47">
        <f t="shared" si="1"/>
        <v>2.0171898355754858</v>
      </c>
      <c r="P26" s="9"/>
    </row>
    <row r="27" spans="1:16">
      <c r="A27" s="12"/>
      <c r="B27" s="25">
        <v>335.18</v>
      </c>
      <c r="C27" s="20" t="s">
        <v>25</v>
      </c>
      <c r="D27" s="46">
        <v>67186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67186</v>
      </c>
      <c r="O27" s="47">
        <f t="shared" si="1"/>
        <v>25.106875934230196</v>
      </c>
      <c r="P27" s="9"/>
    </row>
    <row r="28" spans="1:16" ht="15.75">
      <c r="A28" s="29" t="s">
        <v>30</v>
      </c>
      <c r="B28" s="30"/>
      <c r="C28" s="31"/>
      <c r="D28" s="32">
        <f t="shared" ref="D28:M28" si="6">SUM(D29:D33)</f>
        <v>582514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1809537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2392051</v>
      </c>
      <c r="O28" s="45">
        <f t="shared" si="1"/>
        <v>893.89050822122567</v>
      </c>
      <c r="P28" s="10"/>
    </row>
    <row r="29" spans="1:16">
      <c r="A29" s="12"/>
      <c r="B29" s="25">
        <v>342.5</v>
      </c>
      <c r="C29" s="20" t="s">
        <v>33</v>
      </c>
      <c r="D29" s="46">
        <v>24345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24345</v>
      </c>
      <c r="O29" s="47">
        <f t="shared" si="1"/>
        <v>9.0975336322869946</v>
      </c>
      <c r="P29" s="9"/>
    </row>
    <row r="30" spans="1:16">
      <c r="A30" s="12"/>
      <c r="B30" s="25">
        <v>343.4</v>
      </c>
      <c r="C30" s="20" t="s">
        <v>34</v>
      </c>
      <c r="D30" s="46">
        <v>538835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538835</v>
      </c>
      <c r="O30" s="47">
        <f t="shared" si="1"/>
        <v>201.35837070254109</v>
      </c>
      <c r="P30" s="9"/>
    </row>
    <row r="31" spans="1:16">
      <c r="A31" s="12"/>
      <c r="B31" s="25">
        <v>343.6</v>
      </c>
      <c r="C31" s="20" t="s">
        <v>35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1809537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1809537</v>
      </c>
      <c r="O31" s="47">
        <f t="shared" si="1"/>
        <v>676.20964125560533</v>
      </c>
      <c r="P31" s="9"/>
    </row>
    <row r="32" spans="1:16">
      <c r="A32" s="12"/>
      <c r="B32" s="25">
        <v>346.4</v>
      </c>
      <c r="C32" s="20" t="s">
        <v>36</v>
      </c>
      <c r="D32" s="46">
        <v>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20</v>
      </c>
      <c r="O32" s="47">
        <f t="shared" si="1"/>
        <v>7.4738415545590429E-3</v>
      </c>
      <c r="P32" s="9"/>
    </row>
    <row r="33" spans="1:119">
      <c r="A33" s="12"/>
      <c r="B33" s="25">
        <v>347.5</v>
      </c>
      <c r="C33" s="20" t="s">
        <v>37</v>
      </c>
      <c r="D33" s="46">
        <v>19314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19314</v>
      </c>
      <c r="O33" s="47">
        <f t="shared" si="1"/>
        <v>7.2174887892376685</v>
      </c>
      <c r="P33" s="9"/>
    </row>
    <row r="34" spans="1:119" ht="15.75">
      <c r="A34" s="29" t="s">
        <v>31</v>
      </c>
      <c r="B34" s="30"/>
      <c r="C34" s="31"/>
      <c r="D34" s="32">
        <f t="shared" ref="D34:M34" si="7">SUM(D35:D35)</f>
        <v>67307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0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 t="shared" si="4"/>
        <v>67307</v>
      </c>
      <c r="O34" s="45">
        <f t="shared" si="1"/>
        <v>25.152092675635277</v>
      </c>
      <c r="P34" s="10"/>
    </row>
    <row r="35" spans="1:119">
      <c r="A35" s="13"/>
      <c r="B35" s="39">
        <v>351.5</v>
      </c>
      <c r="C35" s="21" t="s">
        <v>40</v>
      </c>
      <c r="D35" s="46">
        <v>67307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67307</v>
      </c>
      <c r="O35" s="47">
        <f t="shared" si="1"/>
        <v>25.152092675635277</v>
      </c>
      <c r="P35" s="9"/>
    </row>
    <row r="36" spans="1:119" ht="15.75">
      <c r="A36" s="29" t="s">
        <v>3</v>
      </c>
      <c r="B36" s="30"/>
      <c r="C36" s="31"/>
      <c r="D36" s="32">
        <f t="shared" ref="D36:M36" si="8">SUM(D37:D39)</f>
        <v>104671</v>
      </c>
      <c r="E36" s="32">
        <f t="shared" si="8"/>
        <v>1352038</v>
      </c>
      <c r="F36" s="32">
        <f t="shared" si="8"/>
        <v>0</v>
      </c>
      <c r="G36" s="32">
        <f t="shared" si="8"/>
        <v>8638</v>
      </c>
      <c r="H36" s="32">
        <f t="shared" si="8"/>
        <v>0</v>
      </c>
      <c r="I36" s="32">
        <f t="shared" si="8"/>
        <v>36768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4"/>
        <v>1502115</v>
      </c>
      <c r="O36" s="45">
        <f t="shared" si="1"/>
        <v>561.32847533632287</v>
      </c>
      <c r="P36" s="10"/>
    </row>
    <row r="37" spans="1:119">
      <c r="A37" s="12"/>
      <c r="B37" s="25">
        <v>361.1</v>
      </c>
      <c r="C37" s="20" t="s">
        <v>41</v>
      </c>
      <c r="D37" s="46">
        <v>1638</v>
      </c>
      <c r="E37" s="46">
        <v>1606</v>
      </c>
      <c r="F37" s="46">
        <v>0</v>
      </c>
      <c r="G37" s="46">
        <v>2121</v>
      </c>
      <c r="H37" s="46">
        <v>0</v>
      </c>
      <c r="I37" s="46">
        <v>5435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10800</v>
      </c>
      <c r="O37" s="47">
        <f t="shared" si="1"/>
        <v>4.0358744394618835</v>
      </c>
      <c r="P37" s="9"/>
    </row>
    <row r="38" spans="1:119">
      <c r="A38" s="12"/>
      <c r="B38" s="25">
        <v>361.3</v>
      </c>
      <c r="C38" s="20" t="s">
        <v>42</v>
      </c>
      <c r="D38" s="46">
        <v>2518</v>
      </c>
      <c r="E38" s="46">
        <v>4827</v>
      </c>
      <c r="F38" s="46">
        <v>0</v>
      </c>
      <c r="G38" s="46">
        <v>6517</v>
      </c>
      <c r="H38" s="46">
        <v>0</v>
      </c>
      <c r="I38" s="46">
        <v>11745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25607</v>
      </c>
      <c r="O38" s="47">
        <f t="shared" si="1"/>
        <v>9.5691330343796714</v>
      </c>
      <c r="P38" s="9"/>
    </row>
    <row r="39" spans="1:119">
      <c r="A39" s="12"/>
      <c r="B39" s="25">
        <v>369.9</v>
      </c>
      <c r="C39" s="20" t="s">
        <v>43</v>
      </c>
      <c r="D39" s="46">
        <v>100515</v>
      </c>
      <c r="E39" s="46">
        <v>1345605</v>
      </c>
      <c r="F39" s="46">
        <v>0</v>
      </c>
      <c r="G39" s="46">
        <v>0</v>
      </c>
      <c r="H39" s="46">
        <v>0</v>
      </c>
      <c r="I39" s="46">
        <v>19588</v>
      </c>
      <c r="J39" s="46">
        <v>0</v>
      </c>
      <c r="K39" s="46">
        <v>0</v>
      </c>
      <c r="L39" s="46">
        <v>0</v>
      </c>
      <c r="M39" s="46">
        <v>0</v>
      </c>
      <c r="N39" s="46">
        <f t="shared" si="4"/>
        <v>1465708</v>
      </c>
      <c r="O39" s="47">
        <f t="shared" si="1"/>
        <v>547.72346786248136</v>
      </c>
      <c r="P39" s="9"/>
    </row>
    <row r="40" spans="1:119" ht="15.75">
      <c r="A40" s="29" t="s">
        <v>32</v>
      </c>
      <c r="B40" s="30"/>
      <c r="C40" s="31"/>
      <c r="D40" s="32">
        <f t="shared" ref="D40:M40" si="9">SUM(D41:D41)</f>
        <v>815614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si="4"/>
        <v>815614</v>
      </c>
      <c r="O40" s="45">
        <f t="shared" si="1"/>
        <v>304.788490284006</v>
      </c>
      <c r="P40" s="9"/>
    </row>
    <row r="41" spans="1:119" ht="15.75" thickBot="1">
      <c r="A41" s="12"/>
      <c r="B41" s="25">
        <v>381</v>
      </c>
      <c r="C41" s="20" t="s">
        <v>44</v>
      </c>
      <c r="D41" s="46">
        <v>815614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4"/>
        <v>815614</v>
      </c>
      <c r="O41" s="47">
        <f t="shared" si="1"/>
        <v>304.788490284006</v>
      </c>
      <c r="P41" s="9"/>
    </row>
    <row r="42" spans="1:119" ht="16.5" thickBot="1">
      <c r="A42" s="14" t="s">
        <v>38</v>
      </c>
      <c r="B42" s="23"/>
      <c r="C42" s="22"/>
      <c r="D42" s="15">
        <f t="shared" ref="D42:M42" si="10">SUM(D5,D14,D19,D28,D34,D36,D40)</f>
        <v>4039950</v>
      </c>
      <c r="E42" s="15">
        <f t="shared" si="10"/>
        <v>1352038</v>
      </c>
      <c r="F42" s="15">
        <f t="shared" si="10"/>
        <v>0</v>
      </c>
      <c r="G42" s="15">
        <f t="shared" si="10"/>
        <v>99821</v>
      </c>
      <c r="H42" s="15">
        <f t="shared" si="10"/>
        <v>0</v>
      </c>
      <c r="I42" s="15">
        <f t="shared" si="10"/>
        <v>2092865</v>
      </c>
      <c r="J42" s="15">
        <f t="shared" si="10"/>
        <v>0</v>
      </c>
      <c r="K42" s="15">
        <f t="shared" si="10"/>
        <v>0</v>
      </c>
      <c r="L42" s="15">
        <f t="shared" si="10"/>
        <v>0</v>
      </c>
      <c r="M42" s="15">
        <f t="shared" si="10"/>
        <v>42230</v>
      </c>
      <c r="N42" s="15">
        <f t="shared" si="4"/>
        <v>7626904</v>
      </c>
      <c r="O42" s="38">
        <f t="shared" si="1"/>
        <v>2850.1136023916292</v>
      </c>
      <c r="P42" s="6"/>
      <c r="Q42" s="2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</row>
    <row r="43" spans="1:119">
      <c r="A43" s="16"/>
      <c r="B43" s="18"/>
      <c r="C43" s="18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9"/>
    </row>
    <row r="44" spans="1:119">
      <c r="A44" s="40"/>
      <c r="B44" s="41"/>
      <c r="C44" s="41"/>
      <c r="D44" s="42"/>
      <c r="E44" s="42"/>
      <c r="F44" s="42"/>
      <c r="G44" s="42"/>
      <c r="H44" s="42"/>
      <c r="I44" s="42"/>
      <c r="J44" s="42"/>
      <c r="K44" s="42"/>
      <c r="L44" s="48" t="s">
        <v>60</v>
      </c>
      <c r="M44" s="48"/>
      <c r="N44" s="48"/>
      <c r="O44" s="43">
        <v>2676</v>
      </c>
    </row>
    <row r="45" spans="1:119">
      <c r="A45" s="49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1"/>
    </row>
    <row r="46" spans="1:119" ht="15.75" customHeight="1" thickBot="1">
      <c r="A46" s="52" t="s">
        <v>61</v>
      </c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4"/>
    </row>
  </sheetData>
  <mergeCells count="10">
    <mergeCell ref="L44:N44"/>
    <mergeCell ref="A45:O45"/>
    <mergeCell ref="A46:O4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1995134</v>
      </c>
      <c r="E5" s="27">
        <f t="shared" si="0"/>
        <v>0</v>
      </c>
      <c r="F5" s="27">
        <f t="shared" si="0"/>
        <v>0</v>
      </c>
      <c r="G5" s="27">
        <f t="shared" si="0"/>
        <v>84980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71221</v>
      </c>
      <c r="N5" s="28">
        <f>SUM(D5:M5)</f>
        <v>2151335</v>
      </c>
      <c r="O5" s="33">
        <f t="shared" ref="O5:O39" si="1">(N5/O$41)</f>
        <v>779.75172163827472</v>
      </c>
      <c r="P5" s="6"/>
    </row>
    <row r="6" spans="1:133">
      <c r="A6" s="12"/>
      <c r="B6" s="25">
        <v>311</v>
      </c>
      <c r="C6" s="20" t="s">
        <v>2</v>
      </c>
      <c r="D6" s="46">
        <v>1460257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71221</v>
      </c>
      <c r="N6" s="46">
        <f>SUM(D6:M6)</f>
        <v>1531478</v>
      </c>
      <c r="O6" s="47">
        <f t="shared" si="1"/>
        <v>555.08445088800295</v>
      </c>
      <c r="P6" s="9"/>
    </row>
    <row r="7" spans="1:133">
      <c r="A7" s="12"/>
      <c r="B7" s="25">
        <v>312.10000000000002</v>
      </c>
      <c r="C7" s="20" t="s">
        <v>10</v>
      </c>
      <c r="D7" s="46">
        <v>54304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54304</v>
      </c>
      <c r="O7" s="47">
        <f t="shared" si="1"/>
        <v>19.682493657122144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84980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84980</v>
      </c>
      <c r="O8" s="47">
        <f t="shared" si="1"/>
        <v>30.801014860456686</v>
      </c>
      <c r="P8" s="9"/>
    </row>
    <row r="9" spans="1:133">
      <c r="A9" s="12"/>
      <c r="B9" s="25">
        <v>314.10000000000002</v>
      </c>
      <c r="C9" s="20" t="s">
        <v>12</v>
      </c>
      <c r="D9" s="46">
        <v>174556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174556</v>
      </c>
      <c r="O9" s="47">
        <f t="shared" si="1"/>
        <v>63.267850670532802</v>
      </c>
      <c r="P9" s="9"/>
    </row>
    <row r="10" spans="1:133">
      <c r="A10" s="12"/>
      <c r="B10" s="25">
        <v>314.3</v>
      </c>
      <c r="C10" s="20" t="s">
        <v>13</v>
      </c>
      <c r="D10" s="46">
        <v>48083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48083</v>
      </c>
      <c r="O10" s="47">
        <f t="shared" si="1"/>
        <v>17.427691192461037</v>
      </c>
      <c r="P10" s="9"/>
    </row>
    <row r="11" spans="1:133">
      <c r="A11" s="12"/>
      <c r="B11" s="25">
        <v>314.8</v>
      </c>
      <c r="C11" s="20" t="s">
        <v>14</v>
      </c>
      <c r="D11" s="46">
        <v>18958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18958</v>
      </c>
      <c r="O11" s="47">
        <f t="shared" si="1"/>
        <v>6.8713301920985863</v>
      </c>
      <c r="P11" s="9"/>
    </row>
    <row r="12" spans="1:133">
      <c r="A12" s="12"/>
      <c r="B12" s="25">
        <v>315</v>
      </c>
      <c r="C12" s="20" t="s">
        <v>15</v>
      </c>
      <c r="D12" s="46">
        <v>148397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148397</v>
      </c>
      <c r="O12" s="47">
        <f t="shared" si="1"/>
        <v>53.786516853932582</v>
      </c>
      <c r="P12" s="9"/>
    </row>
    <row r="13" spans="1:133">
      <c r="A13" s="12"/>
      <c r="B13" s="25">
        <v>316</v>
      </c>
      <c r="C13" s="20" t="s">
        <v>16</v>
      </c>
      <c r="D13" s="46">
        <v>90579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90579</v>
      </c>
      <c r="O13" s="47">
        <f t="shared" si="1"/>
        <v>32.830373323667999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SUM(D15:D17)</f>
        <v>271038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9" si="4">SUM(D14:M14)</f>
        <v>271038</v>
      </c>
      <c r="O14" s="45">
        <f t="shared" si="1"/>
        <v>98.237767306995295</v>
      </c>
      <c r="P14" s="10"/>
    </row>
    <row r="15" spans="1:133">
      <c r="A15" s="12"/>
      <c r="B15" s="25">
        <v>322</v>
      </c>
      <c r="C15" s="20" t="s">
        <v>0</v>
      </c>
      <c r="D15" s="46">
        <v>15373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15373</v>
      </c>
      <c r="O15" s="47">
        <f t="shared" si="1"/>
        <v>5.571946357375861</v>
      </c>
      <c r="P15" s="9"/>
    </row>
    <row r="16" spans="1:133">
      <c r="A16" s="12"/>
      <c r="B16" s="25">
        <v>323.10000000000002</v>
      </c>
      <c r="C16" s="20" t="s">
        <v>18</v>
      </c>
      <c r="D16" s="46">
        <v>243315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243315</v>
      </c>
      <c r="O16" s="47">
        <f t="shared" si="1"/>
        <v>88.18956143530265</v>
      </c>
      <c r="P16" s="9"/>
    </row>
    <row r="17" spans="1:16">
      <c r="A17" s="12"/>
      <c r="B17" s="25">
        <v>329</v>
      </c>
      <c r="C17" s="20" t="s">
        <v>19</v>
      </c>
      <c r="D17" s="46">
        <v>12350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12350</v>
      </c>
      <c r="O17" s="47">
        <f t="shared" si="1"/>
        <v>4.4762595143167818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SUM(D19:D23)</f>
        <v>138021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138021</v>
      </c>
      <c r="O18" s="45">
        <f t="shared" si="1"/>
        <v>50.025733961580279</v>
      </c>
      <c r="P18" s="10"/>
    </row>
    <row r="19" spans="1:16">
      <c r="A19" s="12"/>
      <c r="B19" s="25">
        <v>331.2</v>
      </c>
      <c r="C19" s="20" t="s">
        <v>20</v>
      </c>
      <c r="D19" s="46">
        <v>5387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5387</v>
      </c>
      <c r="O19" s="47">
        <f t="shared" si="1"/>
        <v>1.952519028633563</v>
      </c>
      <c r="P19" s="9"/>
    </row>
    <row r="20" spans="1:16">
      <c r="A20" s="12"/>
      <c r="B20" s="25">
        <v>335.12</v>
      </c>
      <c r="C20" s="20" t="s">
        <v>22</v>
      </c>
      <c r="D20" s="46">
        <v>60750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60750</v>
      </c>
      <c r="O20" s="47">
        <f t="shared" si="1"/>
        <v>22.018847408481335</v>
      </c>
      <c r="P20" s="9"/>
    </row>
    <row r="21" spans="1:16">
      <c r="A21" s="12"/>
      <c r="B21" s="25">
        <v>335.14</v>
      </c>
      <c r="C21" s="20" t="s">
        <v>23</v>
      </c>
      <c r="D21" s="46">
        <v>5677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5677</v>
      </c>
      <c r="O21" s="47">
        <f t="shared" si="1"/>
        <v>2.057629575933309</v>
      </c>
      <c r="P21" s="9"/>
    </row>
    <row r="22" spans="1:16">
      <c r="A22" s="12"/>
      <c r="B22" s="25">
        <v>335.15</v>
      </c>
      <c r="C22" s="20" t="s">
        <v>24</v>
      </c>
      <c r="D22" s="46">
        <v>3614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3614</v>
      </c>
      <c r="O22" s="47">
        <f t="shared" si="1"/>
        <v>1.3098948894527003</v>
      </c>
      <c r="P22" s="9"/>
    </row>
    <row r="23" spans="1:16">
      <c r="A23" s="12"/>
      <c r="B23" s="25">
        <v>335.18</v>
      </c>
      <c r="C23" s="20" t="s">
        <v>25</v>
      </c>
      <c r="D23" s="46">
        <v>62593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62593</v>
      </c>
      <c r="O23" s="47">
        <f t="shared" si="1"/>
        <v>22.686843059079376</v>
      </c>
      <c r="P23" s="9"/>
    </row>
    <row r="24" spans="1:16" ht="15.75">
      <c r="A24" s="29" t="s">
        <v>30</v>
      </c>
      <c r="B24" s="30"/>
      <c r="C24" s="31"/>
      <c r="D24" s="32">
        <f t="shared" ref="D24:M24" si="6">SUM(D25:D29)</f>
        <v>528451</v>
      </c>
      <c r="E24" s="32">
        <f t="shared" si="6"/>
        <v>0</v>
      </c>
      <c r="F24" s="32">
        <f t="shared" si="6"/>
        <v>0</v>
      </c>
      <c r="G24" s="32">
        <f t="shared" si="6"/>
        <v>0</v>
      </c>
      <c r="H24" s="32">
        <f t="shared" si="6"/>
        <v>0</v>
      </c>
      <c r="I24" s="32">
        <f t="shared" si="6"/>
        <v>1349552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32">
        <f t="shared" si="4"/>
        <v>1878003</v>
      </c>
      <c r="O24" s="45">
        <f t="shared" si="1"/>
        <v>680.68249365712211</v>
      </c>
      <c r="P24" s="10"/>
    </row>
    <row r="25" spans="1:16">
      <c r="A25" s="12"/>
      <c r="B25" s="25">
        <v>342.5</v>
      </c>
      <c r="C25" s="20" t="s">
        <v>33</v>
      </c>
      <c r="D25" s="46">
        <v>25491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25491</v>
      </c>
      <c r="O25" s="47">
        <f t="shared" si="1"/>
        <v>9.2392171076476988</v>
      </c>
      <c r="P25" s="9"/>
    </row>
    <row r="26" spans="1:16">
      <c r="A26" s="12"/>
      <c r="B26" s="25">
        <v>343.4</v>
      </c>
      <c r="C26" s="20" t="s">
        <v>34</v>
      </c>
      <c r="D26" s="46">
        <v>479551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479551</v>
      </c>
      <c r="O26" s="47">
        <f t="shared" si="1"/>
        <v>173.81333816600218</v>
      </c>
      <c r="P26" s="9"/>
    </row>
    <row r="27" spans="1:16">
      <c r="A27" s="12"/>
      <c r="B27" s="25">
        <v>343.6</v>
      </c>
      <c r="C27" s="20" t="s">
        <v>35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1349552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1349552</v>
      </c>
      <c r="O27" s="47">
        <f t="shared" si="1"/>
        <v>489.14534251540414</v>
      </c>
      <c r="P27" s="9"/>
    </row>
    <row r="28" spans="1:16">
      <c r="A28" s="12"/>
      <c r="B28" s="25">
        <v>346.4</v>
      </c>
      <c r="C28" s="20" t="s">
        <v>36</v>
      </c>
      <c r="D28" s="46">
        <v>23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</v>
      </c>
      <c r="O28" s="47">
        <f t="shared" si="1"/>
        <v>8.3363537513591879E-3</v>
      </c>
      <c r="P28" s="9"/>
    </row>
    <row r="29" spans="1:16">
      <c r="A29" s="12"/>
      <c r="B29" s="25">
        <v>347.5</v>
      </c>
      <c r="C29" s="20" t="s">
        <v>37</v>
      </c>
      <c r="D29" s="46">
        <v>23386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23386</v>
      </c>
      <c r="O29" s="47">
        <f t="shared" si="1"/>
        <v>8.4762595143167818</v>
      </c>
      <c r="P29" s="9"/>
    </row>
    <row r="30" spans="1:16" ht="15.75">
      <c r="A30" s="29" t="s">
        <v>31</v>
      </c>
      <c r="B30" s="30"/>
      <c r="C30" s="31"/>
      <c r="D30" s="32">
        <f t="shared" ref="D30:M30" si="7">SUM(D31:D31)</f>
        <v>73962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0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 t="shared" si="4"/>
        <v>73962</v>
      </c>
      <c r="O30" s="45">
        <f t="shared" si="1"/>
        <v>26.807538963392535</v>
      </c>
      <c r="P30" s="10"/>
    </row>
    <row r="31" spans="1:16">
      <c r="A31" s="13"/>
      <c r="B31" s="39">
        <v>351.5</v>
      </c>
      <c r="C31" s="21" t="s">
        <v>40</v>
      </c>
      <c r="D31" s="46">
        <v>73962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73962</v>
      </c>
      <c r="O31" s="47">
        <f t="shared" si="1"/>
        <v>26.807538963392535</v>
      </c>
      <c r="P31" s="9"/>
    </row>
    <row r="32" spans="1:16" ht="15.75">
      <c r="A32" s="29" t="s">
        <v>3</v>
      </c>
      <c r="B32" s="30"/>
      <c r="C32" s="31"/>
      <c r="D32" s="32">
        <f t="shared" ref="D32:M32" si="8">SUM(D33:D35)</f>
        <v>119408</v>
      </c>
      <c r="E32" s="32">
        <f t="shared" si="8"/>
        <v>1320540</v>
      </c>
      <c r="F32" s="32">
        <f t="shared" si="8"/>
        <v>0</v>
      </c>
      <c r="G32" s="32">
        <f t="shared" si="8"/>
        <v>1096</v>
      </c>
      <c r="H32" s="32">
        <f t="shared" si="8"/>
        <v>0</v>
      </c>
      <c r="I32" s="32">
        <f t="shared" si="8"/>
        <v>3338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4"/>
        <v>1444382</v>
      </c>
      <c r="O32" s="45">
        <f t="shared" si="1"/>
        <v>523.5164914824212</v>
      </c>
      <c r="P32" s="10"/>
    </row>
    <row r="33" spans="1:119">
      <c r="A33" s="12"/>
      <c r="B33" s="25">
        <v>361.1</v>
      </c>
      <c r="C33" s="20" t="s">
        <v>41</v>
      </c>
      <c r="D33" s="46">
        <v>4153</v>
      </c>
      <c r="E33" s="46">
        <v>5300</v>
      </c>
      <c r="F33" s="46">
        <v>0</v>
      </c>
      <c r="G33" s="46">
        <v>7109</v>
      </c>
      <c r="H33" s="46">
        <v>0</v>
      </c>
      <c r="I33" s="46">
        <v>14176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4"/>
        <v>30738</v>
      </c>
      <c r="O33" s="47">
        <f t="shared" si="1"/>
        <v>11.140993113446902</v>
      </c>
      <c r="P33" s="9"/>
    </row>
    <row r="34" spans="1:119">
      <c r="A34" s="12"/>
      <c r="B34" s="25">
        <v>361.3</v>
      </c>
      <c r="C34" s="20" t="s">
        <v>42</v>
      </c>
      <c r="D34" s="46">
        <v>-2323</v>
      </c>
      <c r="E34" s="46">
        <v>-4454</v>
      </c>
      <c r="F34" s="46">
        <v>0</v>
      </c>
      <c r="G34" s="46">
        <v>-6013</v>
      </c>
      <c r="H34" s="46">
        <v>0</v>
      </c>
      <c r="I34" s="46">
        <v>-10838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-23628</v>
      </c>
      <c r="O34" s="47">
        <f t="shared" si="1"/>
        <v>-8.5639724537876045</v>
      </c>
      <c r="P34" s="9"/>
    </row>
    <row r="35" spans="1:119">
      <c r="A35" s="12"/>
      <c r="B35" s="25">
        <v>369.9</v>
      </c>
      <c r="C35" s="20" t="s">
        <v>43</v>
      </c>
      <c r="D35" s="46">
        <v>117578</v>
      </c>
      <c r="E35" s="46">
        <v>1319694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4"/>
        <v>1437272</v>
      </c>
      <c r="O35" s="47">
        <f t="shared" si="1"/>
        <v>520.9394708227619</v>
      </c>
      <c r="P35" s="9"/>
    </row>
    <row r="36" spans="1:119" ht="15.75">
      <c r="A36" s="29" t="s">
        <v>32</v>
      </c>
      <c r="B36" s="30"/>
      <c r="C36" s="31"/>
      <c r="D36" s="32">
        <f t="shared" ref="D36:M36" si="9">SUM(D37:D38)</f>
        <v>1090477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4"/>
        <v>1090477</v>
      </c>
      <c r="O36" s="45">
        <f t="shared" si="1"/>
        <v>395.24356650960493</v>
      </c>
      <c r="P36" s="9"/>
    </row>
    <row r="37" spans="1:119">
      <c r="A37" s="12"/>
      <c r="B37" s="25">
        <v>381</v>
      </c>
      <c r="C37" s="20" t="s">
        <v>44</v>
      </c>
      <c r="D37" s="46">
        <v>770477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4"/>
        <v>770477</v>
      </c>
      <c r="O37" s="47">
        <f t="shared" si="1"/>
        <v>279.25951431678146</v>
      </c>
      <c r="P37" s="9"/>
    </row>
    <row r="38" spans="1:119" ht="15.75" thickBot="1">
      <c r="A38" s="12"/>
      <c r="B38" s="25">
        <v>384</v>
      </c>
      <c r="C38" s="20" t="s">
        <v>45</v>
      </c>
      <c r="D38" s="46">
        <v>320000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4"/>
        <v>320000</v>
      </c>
      <c r="O38" s="47">
        <f t="shared" si="1"/>
        <v>115.98405219282348</v>
      </c>
      <c r="P38" s="9"/>
    </row>
    <row r="39" spans="1:119" ht="16.5" thickBot="1">
      <c r="A39" s="14" t="s">
        <v>38</v>
      </c>
      <c r="B39" s="23"/>
      <c r="C39" s="22"/>
      <c r="D39" s="15">
        <f t="shared" ref="D39:M39" si="10">SUM(D5,D14,D18,D24,D30,D32,D36)</f>
        <v>4216491</v>
      </c>
      <c r="E39" s="15">
        <f t="shared" si="10"/>
        <v>1320540</v>
      </c>
      <c r="F39" s="15">
        <f t="shared" si="10"/>
        <v>0</v>
      </c>
      <c r="G39" s="15">
        <f t="shared" si="10"/>
        <v>86076</v>
      </c>
      <c r="H39" s="15">
        <f t="shared" si="10"/>
        <v>0</v>
      </c>
      <c r="I39" s="15">
        <f t="shared" si="10"/>
        <v>1352890</v>
      </c>
      <c r="J39" s="15">
        <f t="shared" si="10"/>
        <v>0</v>
      </c>
      <c r="K39" s="15">
        <f t="shared" si="10"/>
        <v>0</v>
      </c>
      <c r="L39" s="15">
        <f t="shared" si="10"/>
        <v>0</v>
      </c>
      <c r="M39" s="15">
        <f t="shared" si="10"/>
        <v>71221</v>
      </c>
      <c r="N39" s="15">
        <f t="shared" si="4"/>
        <v>7047218</v>
      </c>
      <c r="O39" s="38">
        <f t="shared" si="1"/>
        <v>2554.2653135193909</v>
      </c>
      <c r="P39" s="6"/>
      <c r="Q39" s="2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</row>
    <row r="40" spans="1:119">
      <c r="A40" s="16"/>
      <c r="B40" s="18"/>
      <c r="C40" s="1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9"/>
    </row>
    <row r="41" spans="1:119">
      <c r="A41" s="40"/>
      <c r="B41" s="41"/>
      <c r="C41" s="41"/>
      <c r="D41" s="42"/>
      <c r="E41" s="42"/>
      <c r="F41" s="42"/>
      <c r="G41" s="42"/>
      <c r="H41" s="42"/>
      <c r="I41" s="42"/>
      <c r="J41" s="42"/>
      <c r="K41" s="42"/>
      <c r="L41" s="48" t="s">
        <v>52</v>
      </c>
      <c r="M41" s="48"/>
      <c r="N41" s="48"/>
      <c r="O41" s="43">
        <v>2759</v>
      </c>
    </row>
    <row r="42" spans="1:119">
      <c r="A42" s="49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1"/>
    </row>
    <row r="43" spans="1:119" ht="15.75" thickBot="1">
      <c r="A43" s="52" t="s">
        <v>61</v>
      </c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4"/>
    </row>
  </sheetData>
  <mergeCells count="10">
    <mergeCell ref="A43:O43"/>
    <mergeCell ref="A42:O42"/>
    <mergeCell ref="L41:N4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49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4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1867259</v>
      </c>
      <c r="E5" s="27">
        <f t="shared" si="0"/>
        <v>0</v>
      </c>
      <c r="F5" s="27">
        <f t="shared" si="0"/>
        <v>0</v>
      </c>
      <c r="G5" s="27">
        <f t="shared" si="0"/>
        <v>86289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99279</v>
      </c>
      <c r="N5" s="28">
        <f>SUM(D5:M5)</f>
        <v>2052827</v>
      </c>
      <c r="O5" s="33">
        <f t="shared" ref="O5:O44" si="1">(N5/O$46)</f>
        <v>775.23678247734142</v>
      </c>
      <c r="P5" s="6"/>
    </row>
    <row r="6" spans="1:133">
      <c r="A6" s="12"/>
      <c r="B6" s="25">
        <v>311</v>
      </c>
      <c r="C6" s="20" t="s">
        <v>2</v>
      </c>
      <c r="D6" s="46">
        <v>1322604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99279</v>
      </c>
      <c r="N6" s="46">
        <f>SUM(D6:M6)</f>
        <v>1421883</v>
      </c>
      <c r="O6" s="47">
        <f t="shared" si="1"/>
        <v>536.96487915407852</v>
      </c>
      <c r="P6" s="9"/>
    </row>
    <row r="7" spans="1:133">
      <c r="A7" s="12"/>
      <c r="B7" s="25">
        <v>312.41000000000003</v>
      </c>
      <c r="C7" s="20" t="s">
        <v>63</v>
      </c>
      <c r="D7" s="46">
        <v>58766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58766</v>
      </c>
      <c r="O7" s="47">
        <f t="shared" si="1"/>
        <v>22.192598187311177</v>
      </c>
      <c r="P7" s="9"/>
    </row>
    <row r="8" spans="1:133">
      <c r="A8" s="12"/>
      <c r="B8" s="25">
        <v>312.60000000000002</v>
      </c>
      <c r="C8" s="20" t="s">
        <v>11</v>
      </c>
      <c r="D8" s="46">
        <v>0</v>
      </c>
      <c r="E8" s="46">
        <v>0</v>
      </c>
      <c r="F8" s="46">
        <v>0</v>
      </c>
      <c r="G8" s="46">
        <v>86289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86289</v>
      </c>
      <c r="O8" s="47">
        <f t="shared" si="1"/>
        <v>32.586480362537763</v>
      </c>
      <c r="P8" s="9"/>
    </row>
    <row r="9" spans="1:133">
      <c r="A9" s="12"/>
      <c r="B9" s="25">
        <v>314.10000000000002</v>
      </c>
      <c r="C9" s="20" t="s">
        <v>12</v>
      </c>
      <c r="D9" s="46">
        <v>180010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180010</v>
      </c>
      <c r="O9" s="47">
        <f t="shared" si="1"/>
        <v>67.979607250755294</v>
      </c>
      <c r="P9" s="9"/>
    </row>
    <row r="10" spans="1:133">
      <c r="A10" s="12"/>
      <c r="B10" s="25">
        <v>314.3</v>
      </c>
      <c r="C10" s="20" t="s">
        <v>13</v>
      </c>
      <c r="D10" s="46">
        <v>50972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50972</v>
      </c>
      <c r="O10" s="47">
        <f t="shared" si="1"/>
        <v>19.249244712990937</v>
      </c>
      <c r="P10" s="9"/>
    </row>
    <row r="11" spans="1:133">
      <c r="A11" s="12"/>
      <c r="B11" s="25">
        <v>314.8</v>
      </c>
      <c r="C11" s="20" t="s">
        <v>14</v>
      </c>
      <c r="D11" s="46">
        <v>18060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18060</v>
      </c>
      <c r="O11" s="47">
        <f t="shared" si="1"/>
        <v>6.8202416918429005</v>
      </c>
      <c r="P11" s="9"/>
    </row>
    <row r="12" spans="1:133">
      <c r="A12" s="12"/>
      <c r="B12" s="25">
        <v>315</v>
      </c>
      <c r="C12" s="20" t="s">
        <v>15</v>
      </c>
      <c r="D12" s="46">
        <v>147156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147156</v>
      </c>
      <c r="O12" s="47">
        <f t="shared" si="1"/>
        <v>55.572507552870093</v>
      </c>
      <c r="P12" s="9"/>
    </row>
    <row r="13" spans="1:133">
      <c r="A13" s="12"/>
      <c r="B13" s="25">
        <v>316</v>
      </c>
      <c r="C13" s="20" t="s">
        <v>16</v>
      </c>
      <c r="D13" s="46">
        <v>89691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89691</v>
      </c>
      <c r="O13" s="47">
        <f t="shared" si="1"/>
        <v>33.871223564954683</v>
      </c>
      <c r="P13" s="9"/>
    </row>
    <row r="14" spans="1:133" ht="15.75">
      <c r="A14" s="29" t="s">
        <v>93</v>
      </c>
      <c r="B14" s="30"/>
      <c r="C14" s="31"/>
      <c r="D14" s="32">
        <f t="shared" ref="D14:M14" si="3">SUM(D15:D17)</f>
        <v>320354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>SUM(D14:M14)</f>
        <v>320354</v>
      </c>
      <c r="O14" s="45">
        <f t="shared" si="1"/>
        <v>120.97960725075529</v>
      </c>
      <c r="P14" s="10"/>
    </row>
    <row r="15" spans="1:133">
      <c r="A15" s="12"/>
      <c r="B15" s="25">
        <v>322</v>
      </c>
      <c r="C15" s="20" t="s">
        <v>0</v>
      </c>
      <c r="D15" s="46">
        <v>49498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49498</v>
      </c>
      <c r="O15" s="47">
        <f t="shared" si="1"/>
        <v>18.692598187311177</v>
      </c>
      <c r="P15" s="9"/>
    </row>
    <row r="16" spans="1:133">
      <c r="A16" s="12"/>
      <c r="B16" s="25">
        <v>323.10000000000002</v>
      </c>
      <c r="C16" s="20" t="s">
        <v>18</v>
      </c>
      <c r="D16" s="46">
        <v>260068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>SUM(D16:M16)</f>
        <v>260068</v>
      </c>
      <c r="O16" s="47">
        <f t="shared" si="1"/>
        <v>98.212990936555897</v>
      </c>
      <c r="P16" s="9"/>
    </row>
    <row r="17" spans="1:16">
      <c r="A17" s="12"/>
      <c r="B17" s="25">
        <v>329</v>
      </c>
      <c r="C17" s="20" t="s">
        <v>94</v>
      </c>
      <c r="D17" s="46">
        <v>10788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>SUM(D17:M17)</f>
        <v>10788</v>
      </c>
      <c r="O17" s="47">
        <f t="shared" si="1"/>
        <v>4.0740181268882179</v>
      </c>
      <c r="P17" s="9"/>
    </row>
    <row r="18" spans="1:16" ht="15.75">
      <c r="A18" s="29" t="s">
        <v>21</v>
      </c>
      <c r="B18" s="30"/>
      <c r="C18" s="31"/>
      <c r="D18" s="32">
        <f t="shared" ref="D18:M18" si="4">SUM(D19:D25)</f>
        <v>740141</v>
      </c>
      <c r="E18" s="32">
        <f t="shared" si="4"/>
        <v>0</v>
      </c>
      <c r="F18" s="32">
        <f t="shared" si="4"/>
        <v>0</v>
      </c>
      <c r="G18" s="32">
        <f t="shared" si="4"/>
        <v>0</v>
      </c>
      <c r="H18" s="32">
        <f t="shared" si="4"/>
        <v>0</v>
      </c>
      <c r="I18" s="32">
        <f t="shared" si="4"/>
        <v>-198680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4">
        <f>SUM(D18:M18)</f>
        <v>541461</v>
      </c>
      <c r="O18" s="45">
        <f t="shared" si="1"/>
        <v>204.47922960725074</v>
      </c>
      <c r="P18" s="10"/>
    </row>
    <row r="19" spans="1:16">
      <c r="A19" s="12"/>
      <c r="B19" s="25">
        <v>331.9</v>
      </c>
      <c r="C19" s="20" t="s">
        <v>58</v>
      </c>
      <c r="D19" s="46">
        <v>41577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5">SUM(D19:M19)</f>
        <v>41577</v>
      </c>
      <c r="O19" s="47">
        <f t="shared" si="1"/>
        <v>15.701283987915408</v>
      </c>
      <c r="P19" s="9"/>
    </row>
    <row r="20" spans="1:16">
      <c r="A20" s="12"/>
      <c r="B20" s="25">
        <v>334.35</v>
      </c>
      <c r="C20" s="20" t="s">
        <v>95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-198680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-198680</v>
      </c>
      <c r="O20" s="47">
        <f t="shared" si="1"/>
        <v>-75.030211480362539</v>
      </c>
      <c r="P20" s="9"/>
    </row>
    <row r="21" spans="1:16">
      <c r="A21" s="12"/>
      <c r="B21" s="25">
        <v>334.7</v>
      </c>
      <c r="C21" s="20" t="s">
        <v>96</v>
      </c>
      <c r="D21" s="46">
        <v>556152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556152</v>
      </c>
      <c r="O21" s="47">
        <f t="shared" si="1"/>
        <v>210.02719033232628</v>
      </c>
      <c r="P21" s="9"/>
    </row>
    <row r="22" spans="1:16">
      <c r="A22" s="12"/>
      <c r="B22" s="25">
        <v>335.12</v>
      </c>
      <c r="C22" s="20" t="s">
        <v>22</v>
      </c>
      <c r="D22" s="46">
        <v>61717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61717</v>
      </c>
      <c r="O22" s="47">
        <f t="shared" si="1"/>
        <v>23.307024169184292</v>
      </c>
      <c r="P22" s="9"/>
    </row>
    <row r="23" spans="1:16">
      <c r="A23" s="12"/>
      <c r="B23" s="25">
        <v>335.14</v>
      </c>
      <c r="C23" s="20" t="s">
        <v>23</v>
      </c>
      <c r="D23" s="46">
        <v>5931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5"/>
        <v>5931</v>
      </c>
      <c r="O23" s="47">
        <f t="shared" si="1"/>
        <v>2.2398036253776437</v>
      </c>
      <c r="P23" s="9"/>
    </row>
    <row r="24" spans="1:16">
      <c r="A24" s="12"/>
      <c r="B24" s="25">
        <v>335.15</v>
      </c>
      <c r="C24" s="20" t="s">
        <v>24</v>
      </c>
      <c r="D24" s="46">
        <v>3170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5"/>
        <v>3170</v>
      </c>
      <c r="O24" s="47">
        <f t="shared" si="1"/>
        <v>1.197129909365559</v>
      </c>
      <c r="P24" s="9"/>
    </row>
    <row r="25" spans="1:16">
      <c r="A25" s="12"/>
      <c r="B25" s="25">
        <v>335.18</v>
      </c>
      <c r="C25" s="20" t="s">
        <v>25</v>
      </c>
      <c r="D25" s="46">
        <v>71594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5"/>
        <v>71594</v>
      </c>
      <c r="O25" s="47">
        <f t="shared" si="1"/>
        <v>27.03700906344411</v>
      </c>
      <c r="P25" s="9"/>
    </row>
    <row r="26" spans="1:16" ht="15.75">
      <c r="A26" s="29" t="s">
        <v>30</v>
      </c>
      <c r="B26" s="30"/>
      <c r="C26" s="31"/>
      <c r="D26" s="32">
        <f t="shared" ref="D26:M26" si="6">SUM(D27:D31)</f>
        <v>578059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1379516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>SUM(D26:M26)</f>
        <v>1957575</v>
      </c>
      <c r="O26" s="45">
        <f t="shared" si="1"/>
        <v>739.26548338368582</v>
      </c>
      <c r="P26" s="10"/>
    </row>
    <row r="27" spans="1:16">
      <c r="A27" s="12"/>
      <c r="B27" s="25">
        <v>342.5</v>
      </c>
      <c r="C27" s="20" t="s">
        <v>33</v>
      </c>
      <c r="D27" s="46">
        <v>26340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7">SUM(D27:M27)</f>
        <v>26340</v>
      </c>
      <c r="O27" s="47">
        <f t="shared" si="1"/>
        <v>9.9471299093655592</v>
      </c>
      <c r="P27" s="9"/>
    </row>
    <row r="28" spans="1:16">
      <c r="A28" s="12"/>
      <c r="B28" s="25">
        <v>343.4</v>
      </c>
      <c r="C28" s="20" t="s">
        <v>34</v>
      </c>
      <c r="D28" s="46">
        <v>521878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521878</v>
      </c>
      <c r="O28" s="47">
        <f t="shared" si="1"/>
        <v>197.08383685800604</v>
      </c>
      <c r="P28" s="9"/>
    </row>
    <row r="29" spans="1:16">
      <c r="A29" s="12"/>
      <c r="B29" s="25">
        <v>343.6</v>
      </c>
      <c r="C29" s="20" t="s">
        <v>35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1379516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1379516</v>
      </c>
      <c r="O29" s="47">
        <f t="shared" si="1"/>
        <v>520.96525679758304</v>
      </c>
      <c r="P29" s="9"/>
    </row>
    <row r="30" spans="1:16">
      <c r="A30" s="12"/>
      <c r="B30" s="25">
        <v>346.4</v>
      </c>
      <c r="C30" s="20" t="s">
        <v>36</v>
      </c>
      <c r="D30" s="46">
        <v>15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</v>
      </c>
      <c r="O30" s="47">
        <f t="shared" si="1"/>
        <v>5.6646525679758305E-3</v>
      </c>
      <c r="P30" s="9"/>
    </row>
    <row r="31" spans="1:16">
      <c r="A31" s="12"/>
      <c r="B31" s="25">
        <v>347.5</v>
      </c>
      <c r="C31" s="20" t="s">
        <v>37</v>
      </c>
      <c r="D31" s="46">
        <v>29826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29826</v>
      </c>
      <c r="O31" s="47">
        <f t="shared" si="1"/>
        <v>11.263595166163142</v>
      </c>
      <c r="P31" s="9"/>
    </row>
    <row r="32" spans="1:16" ht="15.75">
      <c r="A32" s="29" t="s">
        <v>31</v>
      </c>
      <c r="B32" s="30"/>
      <c r="C32" s="31"/>
      <c r="D32" s="32">
        <f t="shared" ref="D32:M32" si="8">SUM(D33:D34)</f>
        <v>48596</v>
      </c>
      <c r="E32" s="32">
        <f t="shared" si="8"/>
        <v>0</v>
      </c>
      <c r="F32" s="32">
        <f t="shared" si="8"/>
        <v>0</v>
      </c>
      <c r="G32" s="32">
        <f t="shared" si="8"/>
        <v>0</v>
      </c>
      <c r="H32" s="32">
        <f t="shared" si="8"/>
        <v>0</v>
      </c>
      <c r="I32" s="32">
        <f t="shared" si="8"/>
        <v>0</v>
      </c>
      <c r="J32" s="32">
        <f t="shared" si="8"/>
        <v>0</v>
      </c>
      <c r="K32" s="32">
        <f t="shared" si="8"/>
        <v>0</v>
      </c>
      <c r="L32" s="32">
        <f t="shared" si="8"/>
        <v>0</v>
      </c>
      <c r="M32" s="32">
        <f t="shared" si="8"/>
        <v>0</v>
      </c>
      <c r="N32" s="32">
        <f t="shared" si="7"/>
        <v>48596</v>
      </c>
      <c r="O32" s="45">
        <f t="shared" si="1"/>
        <v>18.351963746223564</v>
      </c>
      <c r="P32" s="10"/>
    </row>
    <row r="33" spans="1:119">
      <c r="A33" s="13"/>
      <c r="B33" s="39">
        <v>351.5</v>
      </c>
      <c r="C33" s="21" t="s">
        <v>40</v>
      </c>
      <c r="D33" s="46">
        <v>47946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47946</v>
      </c>
      <c r="O33" s="47">
        <f t="shared" si="1"/>
        <v>18.106495468277945</v>
      </c>
      <c r="P33" s="9"/>
    </row>
    <row r="34" spans="1:119">
      <c r="A34" s="13"/>
      <c r="B34" s="39">
        <v>354</v>
      </c>
      <c r="C34" s="21" t="s">
        <v>67</v>
      </c>
      <c r="D34" s="46">
        <v>650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9">SUM(D34:M34)</f>
        <v>650</v>
      </c>
      <c r="O34" s="47">
        <f t="shared" si="1"/>
        <v>0.24546827794561935</v>
      </c>
      <c r="P34" s="9"/>
    </row>
    <row r="35" spans="1:119" ht="15.75">
      <c r="A35" s="29" t="s">
        <v>3</v>
      </c>
      <c r="B35" s="30"/>
      <c r="C35" s="31"/>
      <c r="D35" s="32">
        <f t="shared" ref="D35:M35" si="10">SUM(D36:D38)</f>
        <v>109265</v>
      </c>
      <c r="E35" s="32">
        <f t="shared" si="10"/>
        <v>1297992</v>
      </c>
      <c r="F35" s="32">
        <f t="shared" si="10"/>
        <v>0</v>
      </c>
      <c r="G35" s="32">
        <f t="shared" si="10"/>
        <v>26211</v>
      </c>
      <c r="H35" s="32">
        <f t="shared" si="10"/>
        <v>0</v>
      </c>
      <c r="I35" s="32">
        <f t="shared" si="10"/>
        <v>0</v>
      </c>
      <c r="J35" s="32">
        <f t="shared" si="10"/>
        <v>0</v>
      </c>
      <c r="K35" s="32">
        <f t="shared" si="10"/>
        <v>0</v>
      </c>
      <c r="L35" s="32">
        <f t="shared" si="10"/>
        <v>0</v>
      </c>
      <c r="M35" s="32">
        <f t="shared" si="10"/>
        <v>0</v>
      </c>
      <c r="N35" s="32">
        <f t="shared" si="9"/>
        <v>1433468</v>
      </c>
      <c r="O35" s="45">
        <f t="shared" si="1"/>
        <v>541.33987915407852</v>
      </c>
      <c r="P35" s="10"/>
    </row>
    <row r="36" spans="1:119">
      <c r="A36" s="12"/>
      <c r="B36" s="25">
        <v>361.1</v>
      </c>
      <c r="C36" s="20" t="s">
        <v>41</v>
      </c>
      <c r="D36" s="46">
        <v>16105</v>
      </c>
      <c r="E36" s="46">
        <v>11863</v>
      </c>
      <c r="F36" s="46">
        <v>0</v>
      </c>
      <c r="G36" s="46">
        <v>26211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54179</v>
      </c>
      <c r="O36" s="47">
        <f t="shared" si="1"/>
        <v>20.460347432024168</v>
      </c>
      <c r="P36" s="9"/>
    </row>
    <row r="37" spans="1:119">
      <c r="A37" s="12"/>
      <c r="B37" s="25">
        <v>365</v>
      </c>
      <c r="C37" s="20" t="s">
        <v>97</v>
      </c>
      <c r="D37" s="46">
        <v>1284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1284</v>
      </c>
      <c r="O37" s="47">
        <f t="shared" si="1"/>
        <v>0.48489425981873113</v>
      </c>
      <c r="P37" s="9"/>
    </row>
    <row r="38" spans="1:119">
      <c r="A38" s="12"/>
      <c r="B38" s="25">
        <v>369.9</v>
      </c>
      <c r="C38" s="20" t="s">
        <v>43</v>
      </c>
      <c r="D38" s="46">
        <v>91876</v>
      </c>
      <c r="E38" s="46">
        <v>1286129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1378005</v>
      </c>
      <c r="O38" s="47">
        <f t="shared" si="1"/>
        <v>520.39463746223566</v>
      </c>
      <c r="P38" s="9"/>
    </row>
    <row r="39" spans="1:119" ht="15.75">
      <c r="A39" s="29" t="s">
        <v>32</v>
      </c>
      <c r="B39" s="30"/>
      <c r="C39" s="31"/>
      <c r="D39" s="32">
        <f t="shared" ref="D39:M39" si="11">SUM(D40:D43)</f>
        <v>989397</v>
      </c>
      <c r="E39" s="32">
        <f t="shared" si="11"/>
        <v>0</v>
      </c>
      <c r="F39" s="32">
        <f t="shared" si="11"/>
        <v>0</v>
      </c>
      <c r="G39" s="32">
        <f t="shared" si="11"/>
        <v>0</v>
      </c>
      <c r="H39" s="32">
        <f t="shared" si="11"/>
        <v>0</v>
      </c>
      <c r="I39" s="32">
        <f t="shared" si="11"/>
        <v>36635</v>
      </c>
      <c r="J39" s="32">
        <f t="shared" si="11"/>
        <v>0</v>
      </c>
      <c r="K39" s="32">
        <f t="shared" si="11"/>
        <v>0</v>
      </c>
      <c r="L39" s="32">
        <f t="shared" si="11"/>
        <v>0</v>
      </c>
      <c r="M39" s="32">
        <f t="shared" si="11"/>
        <v>0</v>
      </c>
      <c r="N39" s="32">
        <f t="shared" si="9"/>
        <v>1026032</v>
      </c>
      <c r="O39" s="45">
        <f t="shared" si="1"/>
        <v>387.47432024169183</v>
      </c>
      <c r="P39" s="9"/>
    </row>
    <row r="40" spans="1:119">
      <c r="A40" s="12"/>
      <c r="B40" s="25">
        <v>381</v>
      </c>
      <c r="C40" s="20" t="s">
        <v>44</v>
      </c>
      <c r="D40" s="46">
        <v>289876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289876</v>
      </c>
      <c r="O40" s="47">
        <f t="shared" si="1"/>
        <v>109.46978851963746</v>
      </c>
      <c r="P40" s="9"/>
    </row>
    <row r="41" spans="1:119">
      <c r="A41" s="12"/>
      <c r="B41" s="25">
        <v>382</v>
      </c>
      <c r="C41" s="20" t="s">
        <v>98</v>
      </c>
      <c r="D41" s="46">
        <v>200000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200000</v>
      </c>
      <c r="O41" s="47">
        <f t="shared" si="1"/>
        <v>75.528700906344412</v>
      </c>
      <c r="P41" s="9"/>
    </row>
    <row r="42" spans="1:119">
      <c r="A42" s="12"/>
      <c r="B42" s="25">
        <v>383</v>
      </c>
      <c r="C42" s="20" t="s">
        <v>99</v>
      </c>
      <c r="D42" s="46">
        <v>499521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499521</v>
      </c>
      <c r="O42" s="47">
        <f t="shared" si="1"/>
        <v>188.64086102719034</v>
      </c>
      <c r="P42" s="9"/>
    </row>
    <row r="43" spans="1:119" ht="15.75" thickBot="1">
      <c r="A43" s="12"/>
      <c r="B43" s="25">
        <v>389.1</v>
      </c>
      <c r="C43" s="20" t="s">
        <v>100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36635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36635</v>
      </c>
      <c r="O43" s="47">
        <f t="shared" si="1"/>
        <v>13.834969788519638</v>
      </c>
      <c r="P43" s="9"/>
    </row>
    <row r="44" spans="1:119" ht="16.5" thickBot="1">
      <c r="A44" s="14" t="s">
        <v>38</v>
      </c>
      <c r="B44" s="23"/>
      <c r="C44" s="22"/>
      <c r="D44" s="15">
        <f t="shared" ref="D44:M44" si="12">SUM(D5,D14,D18,D26,D32,D35,D39)</f>
        <v>4653071</v>
      </c>
      <c r="E44" s="15">
        <f t="shared" si="12"/>
        <v>1297992</v>
      </c>
      <c r="F44" s="15">
        <f t="shared" si="12"/>
        <v>0</v>
      </c>
      <c r="G44" s="15">
        <f t="shared" si="12"/>
        <v>112500</v>
      </c>
      <c r="H44" s="15">
        <f t="shared" si="12"/>
        <v>0</v>
      </c>
      <c r="I44" s="15">
        <f t="shared" si="12"/>
        <v>1217471</v>
      </c>
      <c r="J44" s="15">
        <f t="shared" si="12"/>
        <v>0</v>
      </c>
      <c r="K44" s="15">
        <f t="shared" si="12"/>
        <v>0</v>
      </c>
      <c r="L44" s="15">
        <f t="shared" si="12"/>
        <v>0</v>
      </c>
      <c r="M44" s="15">
        <f t="shared" si="12"/>
        <v>99279</v>
      </c>
      <c r="N44" s="15">
        <f t="shared" si="9"/>
        <v>7380313</v>
      </c>
      <c r="O44" s="38">
        <f t="shared" si="1"/>
        <v>2787.1272658610274</v>
      </c>
      <c r="P44" s="6"/>
      <c r="Q44" s="2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</row>
    <row r="45" spans="1:119">
      <c r="A45" s="16"/>
      <c r="B45" s="18"/>
      <c r="C45" s="18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9"/>
    </row>
    <row r="46" spans="1:119">
      <c r="A46" s="40"/>
      <c r="B46" s="41"/>
      <c r="C46" s="41"/>
      <c r="D46" s="42"/>
      <c r="E46" s="42"/>
      <c r="F46" s="42"/>
      <c r="G46" s="42"/>
      <c r="H46" s="42"/>
      <c r="I46" s="42"/>
      <c r="J46" s="42"/>
      <c r="K46" s="42"/>
      <c r="L46" s="48" t="s">
        <v>101</v>
      </c>
      <c r="M46" s="48"/>
      <c r="N46" s="48"/>
      <c r="O46" s="43">
        <v>2648</v>
      </c>
    </row>
    <row r="47" spans="1:119">
      <c r="A47" s="49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1"/>
    </row>
    <row r="48" spans="1:119" ht="15.75" customHeight="1" thickBot="1">
      <c r="A48" s="52" t="s">
        <v>61</v>
      </c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4"/>
    </row>
  </sheetData>
  <mergeCells count="10">
    <mergeCell ref="L46:N46"/>
    <mergeCell ref="A47:O47"/>
    <mergeCell ref="A48:O4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6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158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8"/>
      <c r="M3" s="69"/>
      <c r="N3" s="36"/>
      <c r="O3" s="37"/>
      <c r="P3" s="70" t="s">
        <v>159</v>
      </c>
      <c r="Q3" s="11"/>
      <c r="R3"/>
    </row>
    <row r="4" spans="1:134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160</v>
      </c>
      <c r="N4" s="35" t="s">
        <v>9</v>
      </c>
      <c r="O4" s="35" t="s">
        <v>161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162</v>
      </c>
      <c r="B5" s="26"/>
      <c r="C5" s="26"/>
      <c r="D5" s="27">
        <f t="shared" ref="D5:N5" si="0">SUM(D6:D14)</f>
        <v>2368426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2368426</v>
      </c>
      <c r="P5" s="33">
        <f t="shared" ref="P5:P36" si="1">(O5/P$61)</f>
        <v>677.66123032904147</v>
      </c>
      <c r="Q5" s="6"/>
    </row>
    <row r="6" spans="1:134">
      <c r="A6" s="12"/>
      <c r="B6" s="25">
        <v>311</v>
      </c>
      <c r="C6" s="20" t="s">
        <v>2</v>
      </c>
      <c r="D6" s="46">
        <v>1389947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1389947</v>
      </c>
      <c r="P6" s="47">
        <f t="shared" si="1"/>
        <v>397.6958512160229</v>
      </c>
      <c r="Q6" s="9"/>
    </row>
    <row r="7" spans="1:134">
      <c r="A7" s="12"/>
      <c r="B7" s="25">
        <v>312.41000000000003</v>
      </c>
      <c r="C7" s="20" t="s">
        <v>163</v>
      </c>
      <c r="D7" s="46">
        <v>90508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90508</v>
      </c>
      <c r="P7" s="47">
        <f t="shared" si="1"/>
        <v>25.896423462088698</v>
      </c>
      <c r="Q7" s="9"/>
    </row>
    <row r="8" spans="1:134">
      <c r="A8" s="12"/>
      <c r="B8" s="25">
        <v>314.10000000000002</v>
      </c>
      <c r="C8" s="20" t="s">
        <v>12</v>
      </c>
      <c r="D8" s="46">
        <v>319588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319588</v>
      </c>
      <c r="P8" s="47">
        <f t="shared" si="1"/>
        <v>91.441487839771099</v>
      </c>
      <c r="Q8" s="9"/>
    </row>
    <row r="9" spans="1:134">
      <c r="A9" s="12"/>
      <c r="B9" s="25">
        <v>314.3</v>
      </c>
      <c r="C9" s="20" t="s">
        <v>13</v>
      </c>
      <c r="D9" s="46">
        <v>136444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136444</v>
      </c>
      <c r="P9" s="47">
        <f t="shared" si="1"/>
        <v>39.039771101573677</v>
      </c>
      <c r="Q9" s="9"/>
    </row>
    <row r="10" spans="1:134">
      <c r="A10" s="12"/>
      <c r="B10" s="25">
        <v>314.39999999999998</v>
      </c>
      <c r="C10" s="20" t="s">
        <v>103</v>
      </c>
      <c r="D10" s="46">
        <v>16771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16771</v>
      </c>
      <c r="P10" s="47">
        <f t="shared" si="1"/>
        <v>4.7985693848354796</v>
      </c>
      <c r="Q10" s="9"/>
    </row>
    <row r="11" spans="1:134">
      <c r="A11" s="12"/>
      <c r="B11" s="25">
        <v>314.8</v>
      </c>
      <c r="C11" s="20" t="s">
        <v>14</v>
      </c>
      <c r="D11" s="46">
        <v>7226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7226</v>
      </c>
      <c r="P11" s="47">
        <f t="shared" si="1"/>
        <v>2.0675250357653789</v>
      </c>
      <c r="Q11" s="9"/>
    </row>
    <row r="12" spans="1:134">
      <c r="A12" s="12"/>
      <c r="B12" s="25">
        <v>315.10000000000002</v>
      </c>
      <c r="C12" s="20" t="s">
        <v>164</v>
      </c>
      <c r="D12" s="46">
        <v>148805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148805</v>
      </c>
      <c r="P12" s="47">
        <f t="shared" si="1"/>
        <v>42.576537911301862</v>
      </c>
      <c r="Q12" s="9"/>
    </row>
    <row r="13" spans="1:134">
      <c r="A13" s="12"/>
      <c r="B13" s="25">
        <v>316</v>
      </c>
      <c r="C13" s="20" t="s">
        <v>83</v>
      </c>
      <c r="D13" s="46">
        <v>104510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104510</v>
      </c>
      <c r="P13" s="47">
        <f t="shared" si="1"/>
        <v>29.902718168812591</v>
      </c>
      <c r="Q13" s="9"/>
    </row>
    <row r="14" spans="1:134">
      <c r="A14" s="12"/>
      <c r="B14" s="25">
        <v>319.89999999999998</v>
      </c>
      <c r="C14" s="20" t="s">
        <v>165</v>
      </c>
      <c r="D14" s="46">
        <v>154627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>SUM(D14:N14)</f>
        <v>154627</v>
      </c>
      <c r="P14" s="47">
        <f t="shared" si="1"/>
        <v>44.242346208869812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SUM(D16:D24)</f>
        <v>665655</v>
      </c>
      <c r="E15" s="32">
        <f t="shared" si="3"/>
        <v>0</v>
      </c>
      <c r="F15" s="32">
        <f t="shared" si="3"/>
        <v>0</v>
      </c>
      <c r="G15" s="32">
        <f t="shared" si="3"/>
        <v>220474</v>
      </c>
      <c r="H15" s="32">
        <f t="shared" si="3"/>
        <v>0</v>
      </c>
      <c r="I15" s="32">
        <f t="shared" si="3"/>
        <v>555734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4">
        <f>SUM(D15:N15)</f>
        <v>1441863</v>
      </c>
      <c r="P15" s="45">
        <f t="shared" si="1"/>
        <v>412.5502145922747</v>
      </c>
      <c r="Q15" s="10"/>
    </row>
    <row r="16" spans="1:134">
      <c r="A16" s="12"/>
      <c r="B16" s="25">
        <v>322</v>
      </c>
      <c r="C16" s="20" t="s">
        <v>166</v>
      </c>
      <c r="D16" s="46">
        <v>591407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>SUM(D16:N16)</f>
        <v>591407</v>
      </c>
      <c r="P16" s="47">
        <f t="shared" si="1"/>
        <v>169.21516452074391</v>
      </c>
      <c r="Q16" s="9"/>
    </row>
    <row r="17" spans="1:17">
      <c r="A17" s="12"/>
      <c r="B17" s="25">
        <v>324.11</v>
      </c>
      <c r="C17" s="20" t="s">
        <v>167</v>
      </c>
      <c r="D17" s="46">
        <v>0</v>
      </c>
      <c r="E17" s="46">
        <v>0</v>
      </c>
      <c r="F17" s="46">
        <v>0</v>
      </c>
      <c r="G17" s="46">
        <v>24632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24" si="4">SUM(D17:N17)</f>
        <v>24632</v>
      </c>
      <c r="P17" s="47">
        <f t="shared" si="1"/>
        <v>7.047782546494993</v>
      </c>
      <c r="Q17" s="9"/>
    </row>
    <row r="18" spans="1:17">
      <c r="A18" s="12"/>
      <c r="B18" s="25">
        <v>324.12</v>
      </c>
      <c r="C18" s="20" t="s">
        <v>168</v>
      </c>
      <c r="D18" s="46">
        <v>0</v>
      </c>
      <c r="E18" s="46">
        <v>0</v>
      </c>
      <c r="F18" s="46">
        <v>0</v>
      </c>
      <c r="G18" s="46">
        <v>13716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13716</v>
      </c>
      <c r="P18" s="47">
        <f t="shared" si="1"/>
        <v>3.9244635193133046</v>
      </c>
      <c r="Q18" s="9"/>
    </row>
    <row r="19" spans="1:17">
      <c r="A19" s="12"/>
      <c r="B19" s="25">
        <v>324.20999999999998</v>
      </c>
      <c r="C19" s="20" t="s">
        <v>120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483747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483747</v>
      </c>
      <c r="P19" s="47">
        <f t="shared" si="1"/>
        <v>138.41115879828325</v>
      </c>
      <c r="Q19" s="9"/>
    </row>
    <row r="20" spans="1:17">
      <c r="A20" s="12"/>
      <c r="B20" s="25">
        <v>324.22000000000003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20740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20740</v>
      </c>
      <c r="P20" s="47">
        <f t="shared" si="1"/>
        <v>5.9341917024320461</v>
      </c>
      <c r="Q20" s="9"/>
    </row>
    <row r="21" spans="1:17">
      <c r="A21" s="12"/>
      <c r="B21" s="25">
        <v>324.31</v>
      </c>
      <c r="C21" s="20" t="s">
        <v>169</v>
      </c>
      <c r="D21" s="46">
        <v>0</v>
      </c>
      <c r="E21" s="46">
        <v>0</v>
      </c>
      <c r="F21" s="46">
        <v>0</v>
      </c>
      <c r="G21" s="46">
        <v>112474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112474</v>
      </c>
      <c r="P21" s="47">
        <f t="shared" si="1"/>
        <v>32.181402002861233</v>
      </c>
      <c r="Q21" s="9"/>
    </row>
    <row r="22" spans="1:17">
      <c r="A22" s="12"/>
      <c r="B22" s="25">
        <v>324.32</v>
      </c>
      <c r="C22" s="20" t="s">
        <v>170</v>
      </c>
      <c r="D22" s="46">
        <v>0</v>
      </c>
      <c r="E22" s="46">
        <v>0</v>
      </c>
      <c r="F22" s="46">
        <v>0</v>
      </c>
      <c r="G22" s="46">
        <v>35918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35918</v>
      </c>
      <c r="P22" s="47">
        <f t="shared" si="1"/>
        <v>10.276967095851216</v>
      </c>
      <c r="Q22" s="9"/>
    </row>
    <row r="23" spans="1:17">
      <c r="A23" s="12"/>
      <c r="B23" s="25">
        <v>324.61</v>
      </c>
      <c r="C23" s="20" t="s">
        <v>171</v>
      </c>
      <c r="D23" s="46">
        <v>0</v>
      </c>
      <c r="E23" s="46">
        <v>0</v>
      </c>
      <c r="F23" s="46">
        <v>0</v>
      </c>
      <c r="G23" s="46">
        <v>33734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33734</v>
      </c>
      <c r="P23" s="47">
        <f t="shared" si="1"/>
        <v>9.6520743919885543</v>
      </c>
      <c r="Q23" s="9"/>
    </row>
    <row r="24" spans="1:17">
      <c r="A24" s="12"/>
      <c r="B24" s="25">
        <v>329.5</v>
      </c>
      <c r="C24" s="20" t="s">
        <v>172</v>
      </c>
      <c r="D24" s="46">
        <v>74248</v>
      </c>
      <c r="E24" s="46">
        <v>0</v>
      </c>
      <c r="F24" s="46">
        <v>0</v>
      </c>
      <c r="G24" s="46">
        <v>0</v>
      </c>
      <c r="H24" s="46">
        <v>0</v>
      </c>
      <c r="I24" s="46">
        <v>51247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125495</v>
      </c>
      <c r="P24" s="47">
        <f t="shared" si="1"/>
        <v>35.907010014306152</v>
      </c>
      <c r="Q24" s="9"/>
    </row>
    <row r="25" spans="1:17" ht="15.75">
      <c r="A25" s="29" t="s">
        <v>173</v>
      </c>
      <c r="B25" s="30"/>
      <c r="C25" s="31"/>
      <c r="D25" s="32">
        <f t="shared" ref="D25:N25" si="5">SUM(D26:D34)</f>
        <v>938119</v>
      </c>
      <c r="E25" s="32">
        <f t="shared" si="5"/>
        <v>0</v>
      </c>
      <c r="F25" s="32">
        <f t="shared" si="5"/>
        <v>0</v>
      </c>
      <c r="G25" s="32">
        <f t="shared" si="5"/>
        <v>0</v>
      </c>
      <c r="H25" s="32">
        <f t="shared" si="5"/>
        <v>0</v>
      </c>
      <c r="I25" s="32">
        <f t="shared" si="5"/>
        <v>0</v>
      </c>
      <c r="J25" s="32">
        <f t="shared" si="5"/>
        <v>0</v>
      </c>
      <c r="K25" s="32">
        <f t="shared" si="5"/>
        <v>0</v>
      </c>
      <c r="L25" s="32">
        <f t="shared" si="5"/>
        <v>0</v>
      </c>
      <c r="M25" s="32">
        <f t="shared" si="5"/>
        <v>0</v>
      </c>
      <c r="N25" s="32">
        <f t="shared" si="5"/>
        <v>0</v>
      </c>
      <c r="O25" s="44">
        <f>SUM(D25:N25)</f>
        <v>938119</v>
      </c>
      <c r="P25" s="45">
        <f t="shared" si="1"/>
        <v>268.41745350500713</v>
      </c>
      <c r="Q25" s="10"/>
    </row>
    <row r="26" spans="1:17">
      <c r="A26" s="12"/>
      <c r="B26" s="25">
        <v>331.2</v>
      </c>
      <c r="C26" s="20" t="s">
        <v>20</v>
      </c>
      <c r="D26" s="46">
        <v>2966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>SUM(D26:N26)</f>
        <v>2966</v>
      </c>
      <c r="P26" s="47">
        <f t="shared" si="1"/>
        <v>0.84864091559370525</v>
      </c>
      <c r="Q26" s="9"/>
    </row>
    <row r="27" spans="1:17">
      <c r="A27" s="12"/>
      <c r="B27" s="25">
        <v>332</v>
      </c>
      <c r="C27" s="20" t="s">
        <v>152</v>
      </c>
      <c r="D27" s="46">
        <v>250528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3" si="6">SUM(D27:N27)</f>
        <v>250528</v>
      </c>
      <c r="P27" s="47">
        <f t="shared" si="1"/>
        <v>71.68183118741058</v>
      </c>
      <c r="Q27" s="9"/>
    </row>
    <row r="28" spans="1:17">
      <c r="A28" s="12"/>
      <c r="B28" s="25">
        <v>334.36</v>
      </c>
      <c r="C28" s="20" t="s">
        <v>129</v>
      </c>
      <c r="D28" s="46">
        <v>385544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385544</v>
      </c>
      <c r="P28" s="47">
        <f t="shared" si="1"/>
        <v>110.31301859799714</v>
      </c>
      <c r="Q28" s="9"/>
    </row>
    <row r="29" spans="1:17">
      <c r="A29" s="12"/>
      <c r="B29" s="25">
        <v>334.5</v>
      </c>
      <c r="C29" s="20" t="s">
        <v>130</v>
      </c>
      <c r="D29" s="46">
        <v>39150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39150</v>
      </c>
      <c r="P29" s="47">
        <f t="shared" si="1"/>
        <v>11.201716738197424</v>
      </c>
      <c r="Q29" s="9"/>
    </row>
    <row r="30" spans="1:17">
      <c r="A30" s="12"/>
      <c r="B30" s="25">
        <v>335.125</v>
      </c>
      <c r="C30" s="20" t="s">
        <v>174</v>
      </c>
      <c r="D30" s="46">
        <v>100197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100197</v>
      </c>
      <c r="P30" s="47">
        <f t="shared" si="1"/>
        <v>28.668669527896995</v>
      </c>
      <c r="Q30" s="9"/>
    </row>
    <row r="31" spans="1:17">
      <c r="A31" s="12"/>
      <c r="B31" s="25">
        <v>335.14</v>
      </c>
      <c r="C31" s="20" t="s">
        <v>86</v>
      </c>
      <c r="D31" s="46">
        <v>7381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7381</v>
      </c>
      <c r="P31" s="47">
        <f t="shared" si="1"/>
        <v>2.1118741058655224</v>
      </c>
      <c r="Q31" s="9"/>
    </row>
    <row r="32" spans="1:17">
      <c r="A32" s="12"/>
      <c r="B32" s="25">
        <v>335.15</v>
      </c>
      <c r="C32" s="20" t="s">
        <v>87</v>
      </c>
      <c r="D32" s="46">
        <v>6442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6442</v>
      </c>
      <c r="P32" s="47">
        <f t="shared" si="1"/>
        <v>1.8432045779685264</v>
      </c>
      <c r="Q32" s="9"/>
    </row>
    <row r="33" spans="1:17">
      <c r="A33" s="12"/>
      <c r="B33" s="25">
        <v>335.18</v>
      </c>
      <c r="C33" s="20" t="s">
        <v>175</v>
      </c>
      <c r="D33" s="46">
        <v>143885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143885</v>
      </c>
      <c r="P33" s="47">
        <f t="shared" si="1"/>
        <v>41.168812589413449</v>
      </c>
      <c r="Q33" s="9"/>
    </row>
    <row r="34" spans="1:17">
      <c r="A34" s="12"/>
      <c r="B34" s="25">
        <v>335.45</v>
      </c>
      <c r="C34" s="20" t="s">
        <v>176</v>
      </c>
      <c r="D34" s="46">
        <v>2026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>SUM(D34:N34)</f>
        <v>2026</v>
      </c>
      <c r="P34" s="47">
        <f t="shared" si="1"/>
        <v>0.57968526466380543</v>
      </c>
      <c r="Q34" s="9"/>
    </row>
    <row r="35" spans="1:17" ht="15.75">
      <c r="A35" s="29" t="s">
        <v>30</v>
      </c>
      <c r="B35" s="30"/>
      <c r="C35" s="31"/>
      <c r="D35" s="32">
        <f t="shared" ref="D35:N35" si="7">SUM(D36:D43)</f>
        <v>696037</v>
      </c>
      <c r="E35" s="32">
        <f t="shared" si="7"/>
        <v>0</v>
      </c>
      <c r="F35" s="32">
        <f t="shared" si="7"/>
        <v>0</v>
      </c>
      <c r="G35" s="32">
        <f t="shared" si="7"/>
        <v>0</v>
      </c>
      <c r="H35" s="32">
        <f t="shared" si="7"/>
        <v>0</v>
      </c>
      <c r="I35" s="32">
        <f t="shared" si="7"/>
        <v>4570862</v>
      </c>
      <c r="J35" s="32">
        <f t="shared" si="7"/>
        <v>0</v>
      </c>
      <c r="K35" s="32">
        <f t="shared" si="7"/>
        <v>0</v>
      </c>
      <c r="L35" s="32">
        <f t="shared" si="7"/>
        <v>0</v>
      </c>
      <c r="M35" s="32">
        <f t="shared" si="7"/>
        <v>0</v>
      </c>
      <c r="N35" s="32">
        <f t="shared" si="7"/>
        <v>0</v>
      </c>
      <c r="O35" s="32">
        <f>SUM(D35:N35)</f>
        <v>5266899</v>
      </c>
      <c r="P35" s="45">
        <f t="shared" si="1"/>
        <v>1506.9811158798284</v>
      </c>
      <c r="Q35" s="10"/>
    </row>
    <row r="36" spans="1:17">
      <c r="A36" s="12"/>
      <c r="B36" s="25">
        <v>341.3</v>
      </c>
      <c r="C36" s="20" t="s">
        <v>105</v>
      </c>
      <c r="D36" s="46">
        <v>602996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43" si="8">SUM(D36:N36)</f>
        <v>602996</v>
      </c>
      <c r="P36" s="47">
        <f t="shared" si="1"/>
        <v>172.5310443490701</v>
      </c>
      <c r="Q36" s="9"/>
    </row>
    <row r="37" spans="1:17">
      <c r="A37" s="12"/>
      <c r="B37" s="25">
        <v>342.5</v>
      </c>
      <c r="C37" s="20" t="s">
        <v>33</v>
      </c>
      <c r="D37" s="46">
        <v>19714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8"/>
        <v>19714</v>
      </c>
      <c r="P37" s="47">
        <f t="shared" ref="P37:P59" si="9">(O37/P$61)</f>
        <v>5.6406294706723887</v>
      </c>
      <c r="Q37" s="9"/>
    </row>
    <row r="38" spans="1:17">
      <c r="A38" s="12"/>
      <c r="B38" s="25">
        <v>343.3</v>
      </c>
      <c r="C38" s="20" t="s">
        <v>107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1734172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8"/>
        <v>1734172</v>
      </c>
      <c r="P38" s="47">
        <f t="shared" si="9"/>
        <v>496.18655221745348</v>
      </c>
      <c r="Q38" s="9"/>
    </row>
    <row r="39" spans="1:17">
      <c r="A39" s="12"/>
      <c r="B39" s="25">
        <v>343.4</v>
      </c>
      <c r="C39" s="20" t="s">
        <v>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908854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8"/>
        <v>908854</v>
      </c>
      <c r="P39" s="47">
        <f t="shared" si="9"/>
        <v>260.04406294706723</v>
      </c>
      <c r="Q39" s="9"/>
    </row>
    <row r="40" spans="1:17">
      <c r="A40" s="12"/>
      <c r="B40" s="25">
        <v>343.5</v>
      </c>
      <c r="C40" s="20" t="s">
        <v>108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1927836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8"/>
        <v>1927836</v>
      </c>
      <c r="P40" s="47">
        <f t="shared" si="9"/>
        <v>551.59828326180252</v>
      </c>
      <c r="Q40" s="9"/>
    </row>
    <row r="41" spans="1:17">
      <c r="A41" s="12"/>
      <c r="B41" s="25">
        <v>344.9</v>
      </c>
      <c r="C41" s="20" t="s">
        <v>109</v>
      </c>
      <c r="D41" s="46">
        <v>62785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8"/>
        <v>62785</v>
      </c>
      <c r="P41" s="47">
        <f t="shared" si="9"/>
        <v>17.96423462088698</v>
      </c>
      <c r="Q41" s="9"/>
    </row>
    <row r="42" spans="1:17">
      <c r="A42" s="12"/>
      <c r="B42" s="25">
        <v>347.5</v>
      </c>
      <c r="C42" s="20" t="s">
        <v>37</v>
      </c>
      <c r="D42" s="46">
        <v>2510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8"/>
        <v>2510</v>
      </c>
      <c r="P42" s="47">
        <f t="shared" si="9"/>
        <v>0.71816881258941345</v>
      </c>
      <c r="Q42" s="9"/>
    </row>
    <row r="43" spans="1:17">
      <c r="A43" s="12"/>
      <c r="B43" s="25">
        <v>349</v>
      </c>
      <c r="C43" s="20" t="s">
        <v>177</v>
      </c>
      <c r="D43" s="46">
        <v>8032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8032</v>
      </c>
      <c r="P43" s="47">
        <f t="shared" si="9"/>
        <v>2.2981402002861229</v>
      </c>
      <c r="Q43" s="9"/>
    </row>
    <row r="44" spans="1:17" ht="15.75">
      <c r="A44" s="29" t="s">
        <v>31</v>
      </c>
      <c r="B44" s="30"/>
      <c r="C44" s="31"/>
      <c r="D44" s="32">
        <f t="shared" ref="D44:N44" si="10">SUM(D45:D46)</f>
        <v>48814</v>
      </c>
      <c r="E44" s="32">
        <f t="shared" si="10"/>
        <v>0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0</v>
      </c>
      <c r="J44" s="32">
        <f t="shared" si="10"/>
        <v>0</v>
      </c>
      <c r="K44" s="32">
        <f t="shared" si="10"/>
        <v>0</v>
      </c>
      <c r="L44" s="32">
        <f t="shared" si="10"/>
        <v>0</v>
      </c>
      <c r="M44" s="32">
        <f t="shared" si="10"/>
        <v>0</v>
      </c>
      <c r="N44" s="32">
        <f t="shared" si="10"/>
        <v>0</v>
      </c>
      <c r="O44" s="32">
        <f t="shared" ref="O44:O59" si="11">SUM(D44:N44)</f>
        <v>48814</v>
      </c>
      <c r="P44" s="45">
        <f t="shared" si="9"/>
        <v>13.966809728183119</v>
      </c>
      <c r="Q44" s="10"/>
    </row>
    <row r="45" spans="1:17">
      <c r="A45" s="13"/>
      <c r="B45" s="39">
        <v>351.9</v>
      </c>
      <c r="C45" s="21" t="s">
        <v>178</v>
      </c>
      <c r="D45" s="46">
        <v>28210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28210</v>
      </c>
      <c r="P45" s="47">
        <f t="shared" si="9"/>
        <v>8.0715307582260376</v>
      </c>
      <c r="Q45" s="9"/>
    </row>
    <row r="46" spans="1:17">
      <c r="A46" s="13"/>
      <c r="B46" s="39">
        <v>354</v>
      </c>
      <c r="C46" s="21" t="s">
        <v>67</v>
      </c>
      <c r="D46" s="46">
        <v>20604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20604</v>
      </c>
      <c r="P46" s="47">
        <f t="shared" si="9"/>
        <v>5.8952789699570811</v>
      </c>
      <c r="Q46" s="9"/>
    </row>
    <row r="47" spans="1:17" ht="15.75">
      <c r="A47" s="29" t="s">
        <v>3</v>
      </c>
      <c r="B47" s="30"/>
      <c r="C47" s="31"/>
      <c r="D47" s="32">
        <f t="shared" ref="D47:N47" si="12">SUM(D48:D53)</f>
        <v>78647</v>
      </c>
      <c r="E47" s="32">
        <f t="shared" si="12"/>
        <v>7</v>
      </c>
      <c r="F47" s="32">
        <f t="shared" si="12"/>
        <v>0</v>
      </c>
      <c r="G47" s="32">
        <f t="shared" si="12"/>
        <v>197</v>
      </c>
      <c r="H47" s="32">
        <f t="shared" si="12"/>
        <v>0</v>
      </c>
      <c r="I47" s="32">
        <f t="shared" si="12"/>
        <v>78347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2"/>
        <v>0</v>
      </c>
      <c r="O47" s="32">
        <f t="shared" si="11"/>
        <v>157198</v>
      </c>
      <c r="P47" s="45">
        <f t="shared" si="9"/>
        <v>44.977968526466384</v>
      </c>
      <c r="Q47" s="10"/>
    </row>
    <row r="48" spans="1:17">
      <c r="A48" s="12"/>
      <c r="B48" s="25">
        <v>361.1</v>
      </c>
      <c r="C48" s="20" t="s">
        <v>41</v>
      </c>
      <c r="D48" s="46">
        <v>4909</v>
      </c>
      <c r="E48" s="46">
        <v>7</v>
      </c>
      <c r="F48" s="46">
        <v>0</v>
      </c>
      <c r="G48" s="46">
        <v>197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5113</v>
      </c>
      <c r="P48" s="47">
        <f t="shared" si="9"/>
        <v>1.4629470672389127</v>
      </c>
      <c r="Q48" s="9"/>
    </row>
    <row r="49" spans="1:120">
      <c r="A49" s="12"/>
      <c r="B49" s="25">
        <v>362</v>
      </c>
      <c r="C49" s="20" t="s">
        <v>114</v>
      </c>
      <c r="D49" s="46">
        <v>18399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1"/>
        <v>18399</v>
      </c>
      <c r="P49" s="47">
        <f t="shared" si="9"/>
        <v>5.2643776824034338</v>
      </c>
      <c r="Q49" s="9"/>
    </row>
    <row r="50" spans="1:120">
      <c r="A50" s="12"/>
      <c r="B50" s="25">
        <v>364</v>
      </c>
      <c r="C50" s="20" t="s">
        <v>124</v>
      </c>
      <c r="D50" s="46">
        <v>22891</v>
      </c>
      <c r="E50" s="46">
        <v>0</v>
      </c>
      <c r="F50" s="46">
        <v>0</v>
      </c>
      <c r="G50" s="46">
        <v>0</v>
      </c>
      <c r="H50" s="46">
        <v>0</v>
      </c>
      <c r="I50" s="46">
        <v>65005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1"/>
        <v>87896</v>
      </c>
      <c r="P50" s="47">
        <f t="shared" si="9"/>
        <v>25.14907010014306</v>
      </c>
      <c r="Q50" s="9"/>
    </row>
    <row r="51" spans="1:120">
      <c r="A51" s="12"/>
      <c r="B51" s="25">
        <v>365</v>
      </c>
      <c r="C51" s="20" t="s">
        <v>115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2622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1"/>
        <v>2622</v>
      </c>
      <c r="P51" s="47">
        <f t="shared" si="9"/>
        <v>0.75021459227467813</v>
      </c>
      <c r="Q51" s="9"/>
    </row>
    <row r="52" spans="1:120">
      <c r="A52" s="12"/>
      <c r="B52" s="25">
        <v>366</v>
      </c>
      <c r="C52" s="20" t="s">
        <v>116</v>
      </c>
      <c r="D52" s="46">
        <v>5525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1"/>
        <v>5525</v>
      </c>
      <c r="P52" s="47">
        <f t="shared" si="9"/>
        <v>1.5808297567954219</v>
      </c>
      <c r="Q52" s="9"/>
    </row>
    <row r="53" spans="1:120">
      <c r="A53" s="12"/>
      <c r="B53" s="25">
        <v>369.9</v>
      </c>
      <c r="C53" s="20" t="s">
        <v>43</v>
      </c>
      <c r="D53" s="46">
        <v>26923</v>
      </c>
      <c r="E53" s="46">
        <v>0</v>
      </c>
      <c r="F53" s="46">
        <v>0</v>
      </c>
      <c r="G53" s="46">
        <v>0</v>
      </c>
      <c r="H53" s="46">
        <v>0</v>
      </c>
      <c r="I53" s="46">
        <v>10720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1"/>
        <v>37643</v>
      </c>
      <c r="P53" s="47">
        <f t="shared" si="9"/>
        <v>10.770529327610873</v>
      </c>
      <c r="Q53" s="9"/>
    </row>
    <row r="54" spans="1:120" ht="15.75">
      <c r="A54" s="29" t="s">
        <v>32</v>
      </c>
      <c r="B54" s="30"/>
      <c r="C54" s="31"/>
      <c r="D54" s="32">
        <f t="shared" ref="D54:N54" si="13">SUM(D55:D58)</f>
        <v>198802</v>
      </c>
      <c r="E54" s="32">
        <f t="shared" si="13"/>
        <v>0</v>
      </c>
      <c r="F54" s="32">
        <f t="shared" si="13"/>
        <v>64309</v>
      </c>
      <c r="G54" s="32">
        <f t="shared" si="13"/>
        <v>0</v>
      </c>
      <c r="H54" s="32">
        <f t="shared" si="13"/>
        <v>0</v>
      </c>
      <c r="I54" s="32">
        <f t="shared" si="13"/>
        <v>812116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 t="shared" si="13"/>
        <v>0</v>
      </c>
      <c r="O54" s="32">
        <f t="shared" si="11"/>
        <v>1075227</v>
      </c>
      <c r="P54" s="45">
        <f t="shared" si="9"/>
        <v>307.64721030042921</v>
      </c>
      <c r="Q54" s="9"/>
    </row>
    <row r="55" spans="1:120">
      <c r="A55" s="12"/>
      <c r="B55" s="25">
        <v>381</v>
      </c>
      <c r="C55" s="20" t="s">
        <v>44</v>
      </c>
      <c r="D55" s="46">
        <v>198802</v>
      </c>
      <c r="E55" s="46">
        <v>0</v>
      </c>
      <c r="F55" s="46">
        <v>64309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1"/>
        <v>263111</v>
      </c>
      <c r="P55" s="47">
        <f t="shared" si="9"/>
        <v>75.282117310443496</v>
      </c>
      <c r="Q55" s="9"/>
    </row>
    <row r="56" spans="1:120">
      <c r="A56" s="12"/>
      <c r="B56" s="25">
        <v>389.1</v>
      </c>
      <c r="C56" s="20" t="s">
        <v>100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13719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1"/>
        <v>13719</v>
      </c>
      <c r="P56" s="47">
        <f t="shared" si="9"/>
        <v>3.9253218884120171</v>
      </c>
      <c r="Q56" s="9"/>
    </row>
    <row r="57" spans="1:120">
      <c r="A57" s="12"/>
      <c r="B57" s="25">
        <v>389.2</v>
      </c>
      <c r="C57" s="20" t="s">
        <v>179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33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1"/>
        <v>33</v>
      </c>
      <c r="P57" s="47">
        <f t="shared" si="9"/>
        <v>9.4420600858369091E-3</v>
      </c>
      <c r="Q57" s="9"/>
    </row>
    <row r="58" spans="1:120" ht="15.75" thickBot="1">
      <c r="A58" s="12"/>
      <c r="B58" s="25">
        <v>389.3</v>
      </c>
      <c r="C58" s="20" t="s">
        <v>180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798364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1"/>
        <v>798364</v>
      </c>
      <c r="P58" s="47">
        <f t="shared" si="9"/>
        <v>228.43032904148785</v>
      </c>
      <c r="Q58" s="9"/>
    </row>
    <row r="59" spans="1:120" ht="16.5" thickBot="1">
      <c r="A59" s="14" t="s">
        <v>38</v>
      </c>
      <c r="B59" s="23"/>
      <c r="C59" s="22"/>
      <c r="D59" s="15">
        <f t="shared" ref="D59:N59" si="14">SUM(D5,D15,D25,D35,D44,D47,D54)</f>
        <v>4994500</v>
      </c>
      <c r="E59" s="15">
        <f t="shared" si="14"/>
        <v>7</v>
      </c>
      <c r="F59" s="15">
        <f t="shared" si="14"/>
        <v>64309</v>
      </c>
      <c r="G59" s="15">
        <f t="shared" si="14"/>
        <v>220671</v>
      </c>
      <c r="H59" s="15">
        <f t="shared" si="14"/>
        <v>0</v>
      </c>
      <c r="I59" s="15">
        <f t="shared" si="14"/>
        <v>6017059</v>
      </c>
      <c r="J59" s="15">
        <f t="shared" si="14"/>
        <v>0</v>
      </c>
      <c r="K59" s="15">
        <f t="shared" si="14"/>
        <v>0</v>
      </c>
      <c r="L59" s="15">
        <f t="shared" si="14"/>
        <v>0</v>
      </c>
      <c r="M59" s="15">
        <f t="shared" si="14"/>
        <v>0</v>
      </c>
      <c r="N59" s="15">
        <f t="shared" si="14"/>
        <v>0</v>
      </c>
      <c r="O59" s="15">
        <f t="shared" si="11"/>
        <v>11296546</v>
      </c>
      <c r="P59" s="38">
        <f t="shared" si="9"/>
        <v>3232.2020028612305</v>
      </c>
      <c r="Q59" s="6"/>
      <c r="R59" s="2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  <c r="BM59" s="5"/>
      <c r="BN59" s="5"/>
      <c r="BO59" s="5"/>
      <c r="BP59" s="5"/>
      <c r="BQ59" s="5"/>
      <c r="BR59" s="5"/>
      <c r="BS59" s="5"/>
      <c r="BT59" s="5"/>
      <c r="BU59" s="5"/>
      <c r="BV59" s="5"/>
      <c r="BW59" s="5"/>
      <c r="BX59" s="5"/>
      <c r="BY59" s="5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</row>
    <row r="60" spans="1:120">
      <c r="A60" s="16"/>
      <c r="B60" s="18"/>
      <c r="C60" s="18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9"/>
    </row>
    <row r="61" spans="1:120">
      <c r="A61" s="40"/>
      <c r="B61" s="41"/>
      <c r="C61" s="41"/>
      <c r="D61" s="42"/>
      <c r="E61" s="42"/>
      <c r="F61" s="42"/>
      <c r="G61" s="42"/>
      <c r="H61" s="42"/>
      <c r="I61" s="42"/>
      <c r="J61" s="42"/>
      <c r="K61" s="42"/>
      <c r="L61" s="42"/>
      <c r="M61" s="48" t="s">
        <v>181</v>
      </c>
      <c r="N61" s="48"/>
      <c r="O61" s="48"/>
      <c r="P61" s="43">
        <v>3495</v>
      </c>
    </row>
    <row r="62" spans="1:120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1"/>
    </row>
    <row r="63" spans="1:120" ht="15.75" customHeight="1" thickBot="1">
      <c r="A63" s="52" t="s">
        <v>61</v>
      </c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</row>
  </sheetData>
  <mergeCells count="10">
    <mergeCell ref="M61:O61"/>
    <mergeCell ref="A62:P62"/>
    <mergeCell ref="A63:P6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2085791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2085791</v>
      </c>
      <c r="O5" s="33">
        <f t="shared" ref="O5:O36" si="1">(N5/O$60)</f>
        <v>594.75078414599375</v>
      </c>
      <c r="P5" s="6"/>
    </row>
    <row r="6" spans="1:133">
      <c r="A6" s="12"/>
      <c r="B6" s="25">
        <v>311</v>
      </c>
      <c r="C6" s="20" t="s">
        <v>2</v>
      </c>
      <c r="D6" s="46">
        <v>1237240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1237240</v>
      </c>
      <c r="O6" s="47">
        <f t="shared" si="1"/>
        <v>352.79155973766751</v>
      </c>
      <c r="P6" s="9"/>
    </row>
    <row r="7" spans="1:133">
      <c r="A7" s="12"/>
      <c r="B7" s="25">
        <v>312.41000000000003</v>
      </c>
      <c r="C7" s="20" t="s">
        <v>63</v>
      </c>
      <c r="D7" s="46">
        <v>80387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80387</v>
      </c>
      <c r="O7" s="47">
        <f t="shared" si="1"/>
        <v>22.921870544625037</v>
      </c>
      <c r="P7" s="9"/>
    </row>
    <row r="8" spans="1:133">
      <c r="A8" s="12"/>
      <c r="B8" s="25">
        <v>312.60000000000002</v>
      </c>
      <c r="C8" s="20" t="s">
        <v>11</v>
      </c>
      <c r="D8" s="46">
        <v>119655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119655</v>
      </c>
      <c r="O8" s="47">
        <f t="shared" si="1"/>
        <v>34.118905047048763</v>
      </c>
      <c r="P8" s="9"/>
    </row>
    <row r="9" spans="1:133">
      <c r="A9" s="12"/>
      <c r="B9" s="25">
        <v>314.10000000000002</v>
      </c>
      <c r="C9" s="20" t="s">
        <v>12</v>
      </c>
      <c r="D9" s="46">
        <v>298726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298726</v>
      </c>
      <c r="O9" s="47">
        <f t="shared" si="1"/>
        <v>85.179925862560594</v>
      </c>
      <c r="P9" s="9"/>
    </row>
    <row r="10" spans="1:133">
      <c r="A10" s="12"/>
      <c r="B10" s="25">
        <v>314.3</v>
      </c>
      <c r="C10" s="20" t="s">
        <v>13</v>
      </c>
      <c r="D10" s="46">
        <v>101719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101719</v>
      </c>
      <c r="O10" s="47">
        <f t="shared" si="1"/>
        <v>29.004562303963503</v>
      </c>
      <c r="P10" s="9"/>
    </row>
    <row r="11" spans="1:133">
      <c r="A11" s="12"/>
      <c r="B11" s="25">
        <v>314.39999999999998</v>
      </c>
      <c r="C11" s="20" t="s">
        <v>103</v>
      </c>
      <c r="D11" s="46">
        <v>12608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12608</v>
      </c>
      <c r="O11" s="47">
        <f t="shared" si="1"/>
        <v>3.5950955232392356</v>
      </c>
      <c r="P11" s="9"/>
    </row>
    <row r="12" spans="1:133">
      <c r="A12" s="12"/>
      <c r="B12" s="25">
        <v>314.8</v>
      </c>
      <c r="C12" s="20" t="s">
        <v>14</v>
      </c>
      <c r="D12" s="46">
        <v>6317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6317</v>
      </c>
      <c r="O12" s="47">
        <f t="shared" si="1"/>
        <v>1.8012546335899629</v>
      </c>
      <c r="P12" s="9"/>
    </row>
    <row r="13" spans="1:133">
      <c r="A13" s="12"/>
      <c r="B13" s="25">
        <v>315</v>
      </c>
      <c r="C13" s="20" t="s">
        <v>82</v>
      </c>
      <c r="D13" s="46">
        <v>133330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133330</v>
      </c>
      <c r="O13" s="47">
        <f t="shared" si="1"/>
        <v>38.018249215854006</v>
      </c>
      <c r="P13" s="9"/>
    </row>
    <row r="14" spans="1:133">
      <c r="A14" s="12"/>
      <c r="B14" s="25">
        <v>316</v>
      </c>
      <c r="C14" s="20" t="s">
        <v>83</v>
      </c>
      <c r="D14" s="46">
        <v>95809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95809</v>
      </c>
      <c r="O14" s="47">
        <f t="shared" si="1"/>
        <v>27.319361277445111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492508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552202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2" si="4">SUM(D15:M15)</f>
        <v>1044710</v>
      </c>
      <c r="O15" s="45">
        <f t="shared" si="1"/>
        <v>297.8927858568577</v>
      </c>
      <c r="P15" s="10"/>
    </row>
    <row r="16" spans="1:133">
      <c r="A16" s="12"/>
      <c r="B16" s="25">
        <v>322</v>
      </c>
      <c r="C16" s="20" t="s">
        <v>0</v>
      </c>
      <c r="D16" s="46">
        <v>190838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190838</v>
      </c>
      <c r="O16" s="47">
        <f t="shared" si="1"/>
        <v>54.416310236669517</v>
      </c>
      <c r="P16" s="9"/>
    </row>
    <row r="17" spans="1:16">
      <c r="A17" s="12"/>
      <c r="B17" s="25">
        <v>323.10000000000002</v>
      </c>
      <c r="C17" s="20" t="s">
        <v>18</v>
      </c>
      <c r="D17" s="46">
        <v>261276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261276</v>
      </c>
      <c r="O17" s="47">
        <f t="shared" si="1"/>
        <v>74.501283147989739</v>
      </c>
      <c r="P17" s="9"/>
    </row>
    <row r="18" spans="1:16">
      <c r="A18" s="12"/>
      <c r="B18" s="25">
        <v>324.20999999999998</v>
      </c>
      <c r="C18" s="20" t="s">
        <v>120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521092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521092</v>
      </c>
      <c r="O18" s="47">
        <f t="shared" si="1"/>
        <v>148.58625605930996</v>
      </c>
      <c r="P18" s="9"/>
    </row>
    <row r="19" spans="1:16">
      <c r="A19" s="12"/>
      <c r="B19" s="25">
        <v>324.22000000000003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31110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31110</v>
      </c>
      <c r="O19" s="47">
        <f t="shared" si="1"/>
        <v>8.870829769033362</v>
      </c>
      <c r="P19" s="9"/>
    </row>
    <row r="20" spans="1:16">
      <c r="A20" s="12"/>
      <c r="B20" s="25">
        <v>329</v>
      </c>
      <c r="C20" s="20" t="s">
        <v>19</v>
      </c>
      <c r="D20" s="46">
        <v>40394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40394</v>
      </c>
      <c r="O20" s="47">
        <f t="shared" si="1"/>
        <v>11.518106643855146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SUM(D22:D28)</f>
        <v>320977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320977</v>
      </c>
      <c r="O21" s="45">
        <f t="shared" si="1"/>
        <v>91.524664955802677</v>
      </c>
      <c r="P21" s="10"/>
    </row>
    <row r="22" spans="1:16">
      <c r="A22" s="12"/>
      <c r="B22" s="25">
        <v>332</v>
      </c>
      <c r="C22" s="20" t="s">
        <v>152</v>
      </c>
      <c r="D22" s="46">
        <v>73372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73372</v>
      </c>
      <c r="O22" s="47">
        <f t="shared" si="1"/>
        <v>20.921585400627318</v>
      </c>
      <c r="P22" s="9"/>
    </row>
    <row r="23" spans="1:16">
      <c r="A23" s="12"/>
      <c r="B23" s="25">
        <v>334.36</v>
      </c>
      <c r="C23" s="20" t="s">
        <v>129</v>
      </c>
      <c r="D23" s="46">
        <v>37800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37800</v>
      </c>
      <c r="O23" s="47">
        <f t="shared" si="1"/>
        <v>10.778443113772456</v>
      </c>
      <c r="P23" s="9"/>
    </row>
    <row r="24" spans="1:16">
      <c r="A24" s="12"/>
      <c r="B24" s="25">
        <v>335.12</v>
      </c>
      <c r="C24" s="20" t="s">
        <v>85</v>
      </c>
      <c r="D24" s="46">
        <v>81210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81210</v>
      </c>
      <c r="O24" s="47">
        <f t="shared" si="1"/>
        <v>23.156544054747648</v>
      </c>
      <c r="P24" s="9"/>
    </row>
    <row r="25" spans="1:16">
      <c r="A25" s="12"/>
      <c r="B25" s="25">
        <v>335.14</v>
      </c>
      <c r="C25" s="20" t="s">
        <v>86</v>
      </c>
      <c r="D25" s="46">
        <v>6677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6677</v>
      </c>
      <c r="O25" s="47">
        <f t="shared" si="1"/>
        <v>1.9039064727687482</v>
      </c>
      <c r="P25" s="9"/>
    </row>
    <row r="26" spans="1:16">
      <c r="A26" s="12"/>
      <c r="B26" s="25">
        <v>335.15</v>
      </c>
      <c r="C26" s="20" t="s">
        <v>87</v>
      </c>
      <c r="D26" s="46">
        <v>6771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6771</v>
      </c>
      <c r="O26" s="47">
        <f t="shared" si="1"/>
        <v>1.9307100085543198</v>
      </c>
      <c r="P26" s="9"/>
    </row>
    <row r="27" spans="1:16">
      <c r="A27" s="12"/>
      <c r="B27" s="25">
        <v>335.18</v>
      </c>
      <c r="C27" s="20" t="s">
        <v>88</v>
      </c>
      <c r="D27" s="46">
        <v>111874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111874</v>
      </c>
      <c r="O27" s="47">
        <f t="shared" si="1"/>
        <v>31.900199600798402</v>
      </c>
      <c r="P27" s="9"/>
    </row>
    <row r="28" spans="1:16">
      <c r="A28" s="12"/>
      <c r="B28" s="25">
        <v>335.49</v>
      </c>
      <c r="C28" s="20" t="s">
        <v>143</v>
      </c>
      <c r="D28" s="46">
        <v>3273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3273</v>
      </c>
      <c r="O28" s="47">
        <f t="shared" si="1"/>
        <v>0.93327630453378951</v>
      </c>
      <c r="P28" s="9"/>
    </row>
    <row r="29" spans="1:16" ht="15.75">
      <c r="A29" s="29" t="s">
        <v>30</v>
      </c>
      <c r="B29" s="30"/>
      <c r="C29" s="31"/>
      <c r="D29" s="32">
        <f t="shared" ref="D29:M29" si="7">SUM(D30:D38)</f>
        <v>745462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3856882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4602344</v>
      </c>
      <c r="O29" s="45">
        <f t="shared" si="1"/>
        <v>1312.3307670373538</v>
      </c>
      <c r="P29" s="10"/>
    </row>
    <row r="30" spans="1:16">
      <c r="A30" s="12"/>
      <c r="B30" s="25">
        <v>341.3</v>
      </c>
      <c r="C30" s="20" t="s">
        <v>105</v>
      </c>
      <c r="D30" s="46">
        <v>632885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8" si="8">SUM(D30:M30)</f>
        <v>632885</v>
      </c>
      <c r="O30" s="47">
        <f t="shared" si="1"/>
        <v>180.46335899629312</v>
      </c>
      <c r="P30" s="9"/>
    </row>
    <row r="31" spans="1:16">
      <c r="A31" s="12"/>
      <c r="B31" s="25">
        <v>341.9</v>
      </c>
      <c r="C31" s="20" t="s">
        <v>106</v>
      </c>
      <c r="D31" s="46">
        <v>262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262</v>
      </c>
      <c r="O31" s="47">
        <f t="shared" si="1"/>
        <v>7.4707727402338178E-2</v>
      </c>
      <c r="P31" s="9"/>
    </row>
    <row r="32" spans="1:16">
      <c r="A32" s="12"/>
      <c r="B32" s="25">
        <v>342.5</v>
      </c>
      <c r="C32" s="20" t="s">
        <v>33</v>
      </c>
      <c r="D32" s="46">
        <v>24525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24525</v>
      </c>
      <c r="O32" s="47">
        <f t="shared" si="1"/>
        <v>6.9931565440547478</v>
      </c>
      <c r="P32" s="9"/>
    </row>
    <row r="33" spans="1:16">
      <c r="A33" s="12"/>
      <c r="B33" s="25">
        <v>343.3</v>
      </c>
      <c r="C33" s="20" t="s">
        <v>107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1406337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1406337</v>
      </c>
      <c r="O33" s="47">
        <f t="shared" si="1"/>
        <v>401.00855431993159</v>
      </c>
      <c r="P33" s="9"/>
    </row>
    <row r="34" spans="1:16">
      <c r="A34" s="12"/>
      <c r="B34" s="25">
        <v>343.4</v>
      </c>
      <c r="C34" s="20" t="s">
        <v>34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853624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853624</v>
      </c>
      <c r="O34" s="47">
        <f t="shared" si="1"/>
        <v>243.40575990875391</v>
      </c>
      <c r="P34" s="9"/>
    </row>
    <row r="35" spans="1:16">
      <c r="A35" s="12"/>
      <c r="B35" s="25">
        <v>343.5</v>
      </c>
      <c r="C35" s="20" t="s">
        <v>108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1596921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1596921</v>
      </c>
      <c r="O35" s="47">
        <f t="shared" si="1"/>
        <v>455.35243798118051</v>
      </c>
      <c r="P35" s="9"/>
    </row>
    <row r="36" spans="1:16">
      <c r="A36" s="12"/>
      <c r="B36" s="25">
        <v>344.9</v>
      </c>
      <c r="C36" s="20" t="s">
        <v>109</v>
      </c>
      <c r="D36" s="46">
        <v>76371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76371</v>
      </c>
      <c r="O36" s="47">
        <f t="shared" si="1"/>
        <v>21.776732249786143</v>
      </c>
      <c r="P36" s="9"/>
    </row>
    <row r="37" spans="1:16">
      <c r="A37" s="12"/>
      <c r="B37" s="25">
        <v>347.5</v>
      </c>
      <c r="C37" s="20" t="s">
        <v>37</v>
      </c>
      <c r="D37" s="46">
        <v>1585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1585</v>
      </c>
      <c r="O37" s="47">
        <f t="shared" ref="O37:O58" si="9">(N37/O$60)</f>
        <v>0.45195323638437412</v>
      </c>
      <c r="P37" s="9"/>
    </row>
    <row r="38" spans="1:16">
      <c r="A38" s="12"/>
      <c r="B38" s="25">
        <v>349</v>
      </c>
      <c r="C38" s="20" t="s">
        <v>66</v>
      </c>
      <c r="D38" s="46">
        <v>9834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9834</v>
      </c>
      <c r="O38" s="47">
        <f t="shared" si="9"/>
        <v>2.8041060735671515</v>
      </c>
      <c r="P38" s="9"/>
    </row>
    <row r="39" spans="1:16" ht="15.75">
      <c r="A39" s="29" t="s">
        <v>31</v>
      </c>
      <c r="B39" s="30"/>
      <c r="C39" s="31"/>
      <c r="D39" s="32">
        <f t="shared" ref="D39:M39" si="10">SUM(D40:D43)</f>
        <v>22261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ref="N39:N51" si="11">SUM(D39:M39)</f>
        <v>22261</v>
      </c>
      <c r="O39" s="45">
        <f t="shared" si="9"/>
        <v>6.3475905332192761</v>
      </c>
      <c r="P39" s="10"/>
    </row>
    <row r="40" spans="1:16">
      <c r="A40" s="13"/>
      <c r="B40" s="39">
        <v>351.1</v>
      </c>
      <c r="C40" s="21" t="s">
        <v>89</v>
      </c>
      <c r="D40" s="46">
        <v>18942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1"/>
        <v>18942</v>
      </c>
      <c r="O40" s="47">
        <f t="shared" si="9"/>
        <v>5.4011976047904193</v>
      </c>
      <c r="P40" s="9"/>
    </row>
    <row r="41" spans="1:16">
      <c r="A41" s="13"/>
      <c r="B41" s="39">
        <v>351.3</v>
      </c>
      <c r="C41" s="21" t="s">
        <v>110</v>
      </c>
      <c r="D41" s="46">
        <v>1380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1380</v>
      </c>
      <c r="O41" s="47">
        <f t="shared" si="9"/>
        <v>0.39349871685201027</v>
      </c>
      <c r="P41" s="9"/>
    </row>
    <row r="42" spans="1:16">
      <c r="A42" s="13"/>
      <c r="B42" s="39">
        <v>351.6</v>
      </c>
      <c r="C42" s="21" t="s">
        <v>134</v>
      </c>
      <c r="D42" s="46">
        <v>444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444</v>
      </c>
      <c r="O42" s="47">
        <f t="shared" si="9"/>
        <v>0.12660393498716851</v>
      </c>
      <c r="P42" s="9"/>
    </row>
    <row r="43" spans="1:16">
      <c r="A43" s="13"/>
      <c r="B43" s="39">
        <v>354</v>
      </c>
      <c r="C43" s="21" t="s">
        <v>67</v>
      </c>
      <c r="D43" s="46">
        <v>1495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1495</v>
      </c>
      <c r="O43" s="47">
        <f t="shared" si="9"/>
        <v>0.42629027658967777</v>
      </c>
      <c r="P43" s="9"/>
    </row>
    <row r="44" spans="1:16" ht="15.75">
      <c r="A44" s="29" t="s">
        <v>3</v>
      </c>
      <c r="B44" s="30"/>
      <c r="C44" s="31"/>
      <c r="D44" s="32">
        <f t="shared" ref="D44:M44" si="12">SUM(D45:D49)</f>
        <v>78127</v>
      </c>
      <c r="E44" s="32">
        <f t="shared" si="12"/>
        <v>1</v>
      </c>
      <c r="F44" s="32">
        <f t="shared" si="12"/>
        <v>0</v>
      </c>
      <c r="G44" s="32">
        <f t="shared" si="12"/>
        <v>0</v>
      </c>
      <c r="H44" s="32">
        <f t="shared" si="12"/>
        <v>0</v>
      </c>
      <c r="I44" s="32">
        <f t="shared" si="12"/>
        <v>0</v>
      </c>
      <c r="J44" s="32">
        <f t="shared" si="12"/>
        <v>0</v>
      </c>
      <c r="K44" s="32">
        <f t="shared" si="12"/>
        <v>0</v>
      </c>
      <c r="L44" s="32">
        <f t="shared" si="12"/>
        <v>0</v>
      </c>
      <c r="M44" s="32">
        <f t="shared" si="12"/>
        <v>0</v>
      </c>
      <c r="N44" s="32">
        <f t="shared" si="11"/>
        <v>78128</v>
      </c>
      <c r="O44" s="45">
        <f t="shared" si="9"/>
        <v>22.277730253778159</v>
      </c>
      <c r="P44" s="10"/>
    </row>
    <row r="45" spans="1:16">
      <c r="A45" s="12"/>
      <c r="B45" s="25">
        <v>361.1</v>
      </c>
      <c r="C45" s="20" t="s">
        <v>41</v>
      </c>
      <c r="D45" s="46">
        <v>1628</v>
      </c>
      <c r="E45" s="46">
        <v>1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1629</v>
      </c>
      <c r="O45" s="47">
        <f t="shared" si="9"/>
        <v>0.4644995722840034</v>
      </c>
      <c r="P45" s="9"/>
    </row>
    <row r="46" spans="1:16">
      <c r="A46" s="12"/>
      <c r="B46" s="25">
        <v>362</v>
      </c>
      <c r="C46" s="20" t="s">
        <v>114</v>
      </c>
      <c r="D46" s="46">
        <v>30419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30419</v>
      </c>
      <c r="O46" s="47">
        <f t="shared" si="9"/>
        <v>8.6737952666096376</v>
      </c>
      <c r="P46" s="9"/>
    </row>
    <row r="47" spans="1:16">
      <c r="A47" s="12"/>
      <c r="B47" s="25">
        <v>365</v>
      </c>
      <c r="C47" s="20" t="s">
        <v>115</v>
      </c>
      <c r="D47" s="46">
        <v>5421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5421</v>
      </c>
      <c r="O47" s="47">
        <f t="shared" si="9"/>
        <v>1.5457656116338752</v>
      </c>
      <c r="P47" s="9"/>
    </row>
    <row r="48" spans="1:16">
      <c r="A48" s="12"/>
      <c r="B48" s="25">
        <v>366</v>
      </c>
      <c r="C48" s="20" t="s">
        <v>116</v>
      </c>
      <c r="D48" s="46">
        <v>14787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14787</v>
      </c>
      <c r="O48" s="47">
        <f t="shared" si="9"/>
        <v>4.2164242942686059</v>
      </c>
      <c r="P48" s="9"/>
    </row>
    <row r="49" spans="1:119">
      <c r="A49" s="12"/>
      <c r="B49" s="25">
        <v>369.9</v>
      </c>
      <c r="C49" s="20" t="s">
        <v>43</v>
      </c>
      <c r="D49" s="46">
        <v>25872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25872</v>
      </c>
      <c r="O49" s="47">
        <f t="shared" si="9"/>
        <v>7.3772455089820363</v>
      </c>
      <c r="P49" s="9"/>
    </row>
    <row r="50" spans="1:119" ht="15.75">
      <c r="A50" s="29" t="s">
        <v>32</v>
      </c>
      <c r="B50" s="30"/>
      <c r="C50" s="31"/>
      <c r="D50" s="32">
        <f t="shared" ref="D50:M50" si="13">SUM(D51:D57)</f>
        <v>169371</v>
      </c>
      <c r="E50" s="32">
        <f t="shared" si="13"/>
        <v>0</v>
      </c>
      <c r="F50" s="32">
        <f t="shared" si="13"/>
        <v>64393</v>
      </c>
      <c r="G50" s="32">
        <f t="shared" si="13"/>
        <v>0</v>
      </c>
      <c r="H50" s="32">
        <f t="shared" si="13"/>
        <v>0</v>
      </c>
      <c r="I50" s="32">
        <f t="shared" si="13"/>
        <v>1871446</v>
      </c>
      <c r="J50" s="32">
        <f t="shared" si="13"/>
        <v>0</v>
      </c>
      <c r="K50" s="32">
        <f t="shared" si="13"/>
        <v>0</v>
      </c>
      <c r="L50" s="32">
        <f t="shared" si="13"/>
        <v>0</v>
      </c>
      <c r="M50" s="32">
        <f t="shared" si="13"/>
        <v>0</v>
      </c>
      <c r="N50" s="32">
        <f t="shared" si="11"/>
        <v>2105210</v>
      </c>
      <c r="O50" s="45">
        <f t="shared" si="9"/>
        <v>600.28799543769605</v>
      </c>
      <c r="P50" s="9"/>
    </row>
    <row r="51" spans="1:119">
      <c r="A51" s="12"/>
      <c r="B51" s="25">
        <v>381</v>
      </c>
      <c r="C51" s="20" t="s">
        <v>44</v>
      </c>
      <c r="D51" s="46">
        <v>169371</v>
      </c>
      <c r="E51" s="46">
        <v>0</v>
      </c>
      <c r="F51" s="46">
        <v>64393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233764</v>
      </c>
      <c r="O51" s="47">
        <f t="shared" si="9"/>
        <v>66.656401482748791</v>
      </c>
      <c r="P51" s="9"/>
    </row>
    <row r="52" spans="1:119">
      <c r="A52" s="12"/>
      <c r="B52" s="25">
        <v>389.1</v>
      </c>
      <c r="C52" s="20" t="s">
        <v>153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14009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4">SUM(D52:M52)</f>
        <v>14009</v>
      </c>
      <c r="O52" s="47">
        <f t="shared" si="9"/>
        <v>3.9945822640433417</v>
      </c>
      <c r="P52" s="9"/>
    </row>
    <row r="53" spans="1:119">
      <c r="A53" s="12"/>
      <c r="B53" s="25">
        <v>389.2</v>
      </c>
      <c r="C53" s="20" t="s">
        <v>154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64238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64238</v>
      </c>
      <c r="O53" s="47">
        <f t="shared" si="9"/>
        <v>18.31708012546336</v>
      </c>
      <c r="P53" s="9"/>
    </row>
    <row r="54" spans="1:119">
      <c r="A54" s="12"/>
      <c r="B54" s="25">
        <v>389.3</v>
      </c>
      <c r="C54" s="20" t="s">
        <v>155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868865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868865</v>
      </c>
      <c r="O54" s="47">
        <f t="shared" si="9"/>
        <v>247.75163957798688</v>
      </c>
      <c r="P54" s="9"/>
    </row>
    <row r="55" spans="1:119">
      <c r="A55" s="12"/>
      <c r="B55" s="25">
        <v>389.4</v>
      </c>
      <c r="C55" s="20" t="s">
        <v>126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375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375</v>
      </c>
      <c r="O55" s="47">
        <f t="shared" si="9"/>
        <v>0.10692899914456801</v>
      </c>
      <c r="P55" s="9"/>
    </row>
    <row r="56" spans="1:119">
      <c r="A56" s="12"/>
      <c r="B56" s="25">
        <v>389.8</v>
      </c>
      <c r="C56" s="20" t="s">
        <v>156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833640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833640</v>
      </c>
      <c r="O56" s="47">
        <f t="shared" si="9"/>
        <v>237.70744225834045</v>
      </c>
      <c r="P56" s="9"/>
    </row>
    <row r="57" spans="1:119" ht="15.75" thickBot="1">
      <c r="A57" s="12"/>
      <c r="B57" s="25">
        <v>389.9</v>
      </c>
      <c r="C57" s="20" t="s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90319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90319</v>
      </c>
      <c r="O57" s="47">
        <f t="shared" si="9"/>
        <v>25.753920729968634</v>
      </c>
      <c r="P57" s="9"/>
    </row>
    <row r="58" spans="1:119" ht="16.5" thickBot="1">
      <c r="A58" s="14" t="s">
        <v>38</v>
      </c>
      <c r="B58" s="23"/>
      <c r="C58" s="22"/>
      <c r="D58" s="15">
        <f t="shared" ref="D58:M58" si="15">SUM(D5,D15,D21,D29,D39,D44,D50)</f>
        <v>3914497</v>
      </c>
      <c r="E58" s="15">
        <f t="shared" si="15"/>
        <v>1</v>
      </c>
      <c r="F58" s="15">
        <f t="shared" si="15"/>
        <v>64393</v>
      </c>
      <c r="G58" s="15">
        <f t="shared" si="15"/>
        <v>0</v>
      </c>
      <c r="H58" s="15">
        <f t="shared" si="15"/>
        <v>0</v>
      </c>
      <c r="I58" s="15">
        <f t="shared" si="15"/>
        <v>6280530</v>
      </c>
      <c r="J58" s="15">
        <f t="shared" si="15"/>
        <v>0</v>
      </c>
      <c r="K58" s="15">
        <f t="shared" si="15"/>
        <v>0</v>
      </c>
      <c r="L58" s="15">
        <f t="shared" si="15"/>
        <v>0</v>
      </c>
      <c r="M58" s="15">
        <f t="shared" si="15"/>
        <v>0</v>
      </c>
      <c r="N58" s="15">
        <f>SUM(D58:M58)</f>
        <v>10259421</v>
      </c>
      <c r="O58" s="38">
        <f t="shared" si="9"/>
        <v>2925.4123182207013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157</v>
      </c>
      <c r="M60" s="48"/>
      <c r="N60" s="48"/>
      <c r="O60" s="43">
        <v>3507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61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1884252</v>
      </c>
      <c r="E5" s="27">
        <f t="shared" si="0"/>
        <v>0</v>
      </c>
      <c r="F5" s="27">
        <f t="shared" si="0"/>
        <v>0</v>
      </c>
      <c r="G5" s="27">
        <f t="shared" si="0"/>
        <v>26102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1910354</v>
      </c>
      <c r="O5" s="33">
        <f t="shared" ref="O5:O36" si="1">(N5/O$57)</f>
        <v>584.02751452155303</v>
      </c>
      <c r="P5" s="6"/>
    </row>
    <row r="6" spans="1:133">
      <c r="A6" s="12"/>
      <c r="B6" s="25">
        <v>311</v>
      </c>
      <c r="C6" s="20" t="s">
        <v>2</v>
      </c>
      <c r="D6" s="46">
        <v>1086889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1086889</v>
      </c>
      <c r="O6" s="47">
        <f t="shared" si="1"/>
        <v>332.28034240293488</v>
      </c>
      <c r="P6" s="9"/>
    </row>
    <row r="7" spans="1:133">
      <c r="A7" s="12"/>
      <c r="B7" s="25">
        <v>312.10000000000002</v>
      </c>
      <c r="C7" s="20" t="s">
        <v>10</v>
      </c>
      <c r="D7" s="46">
        <v>84005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84005</v>
      </c>
      <c r="O7" s="47">
        <f t="shared" si="1"/>
        <v>25.68174870070315</v>
      </c>
      <c r="P7" s="9"/>
    </row>
    <row r="8" spans="1:133">
      <c r="A8" s="12"/>
      <c r="B8" s="25">
        <v>312.60000000000002</v>
      </c>
      <c r="C8" s="20" t="s">
        <v>11</v>
      </c>
      <c r="D8" s="46">
        <v>87144</v>
      </c>
      <c r="E8" s="46">
        <v>0</v>
      </c>
      <c r="F8" s="46">
        <v>0</v>
      </c>
      <c r="G8" s="46">
        <v>26102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113246</v>
      </c>
      <c r="O8" s="47">
        <f t="shared" si="1"/>
        <v>34.621216753286454</v>
      </c>
      <c r="P8" s="9"/>
    </row>
    <row r="9" spans="1:133">
      <c r="A9" s="12"/>
      <c r="B9" s="25">
        <v>314.10000000000002</v>
      </c>
      <c r="C9" s="20" t="s">
        <v>12</v>
      </c>
      <c r="D9" s="46">
        <v>294204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294204</v>
      </c>
      <c r="O9" s="47">
        <f t="shared" si="1"/>
        <v>89.943136655457053</v>
      </c>
      <c r="P9" s="9"/>
    </row>
    <row r="10" spans="1:133">
      <c r="A10" s="12"/>
      <c r="B10" s="25">
        <v>314.3</v>
      </c>
      <c r="C10" s="20" t="s">
        <v>13</v>
      </c>
      <c r="D10" s="46">
        <v>102716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102716</v>
      </c>
      <c r="O10" s="47">
        <f t="shared" si="1"/>
        <v>31.402017731580557</v>
      </c>
      <c r="P10" s="9"/>
    </row>
    <row r="11" spans="1:133">
      <c r="A11" s="12"/>
      <c r="B11" s="25">
        <v>314.39999999999998</v>
      </c>
      <c r="C11" s="20" t="s">
        <v>103</v>
      </c>
      <c r="D11" s="46">
        <v>4919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4919</v>
      </c>
      <c r="O11" s="47">
        <f t="shared" si="1"/>
        <v>1.5038214613268113</v>
      </c>
      <c r="P11" s="9"/>
    </row>
    <row r="12" spans="1:133">
      <c r="A12" s="12"/>
      <c r="B12" s="25">
        <v>314.8</v>
      </c>
      <c r="C12" s="20" t="s">
        <v>14</v>
      </c>
      <c r="D12" s="46">
        <v>8705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8705</v>
      </c>
      <c r="O12" s="47">
        <f t="shared" si="1"/>
        <v>2.6612656679914397</v>
      </c>
      <c r="P12" s="9"/>
    </row>
    <row r="13" spans="1:133">
      <c r="A13" s="12"/>
      <c r="B13" s="25">
        <v>315</v>
      </c>
      <c r="C13" s="20" t="s">
        <v>82</v>
      </c>
      <c r="D13" s="46">
        <v>125263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125263</v>
      </c>
      <c r="O13" s="47">
        <f t="shared" si="1"/>
        <v>38.295016814429836</v>
      </c>
      <c r="P13" s="9"/>
    </row>
    <row r="14" spans="1:133">
      <c r="A14" s="12"/>
      <c r="B14" s="25">
        <v>316</v>
      </c>
      <c r="C14" s="20" t="s">
        <v>83</v>
      </c>
      <c r="D14" s="46">
        <v>90407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90407</v>
      </c>
      <c r="O14" s="47">
        <f t="shared" si="1"/>
        <v>27.638948333842862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494081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497760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5" si="4">SUM(D15:M15)</f>
        <v>991841</v>
      </c>
      <c r="O15" s="45">
        <f t="shared" si="1"/>
        <v>303.22256190767348</v>
      </c>
      <c r="P15" s="10"/>
    </row>
    <row r="16" spans="1:133">
      <c r="A16" s="12"/>
      <c r="B16" s="25">
        <v>322</v>
      </c>
      <c r="C16" s="20" t="s">
        <v>0</v>
      </c>
      <c r="D16" s="46">
        <v>179328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179328</v>
      </c>
      <c r="O16" s="47">
        <f t="shared" si="1"/>
        <v>54.823601345154387</v>
      </c>
      <c r="P16" s="9"/>
    </row>
    <row r="17" spans="1:16">
      <c r="A17" s="12"/>
      <c r="B17" s="25">
        <v>323.10000000000002</v>
      </c>
      <c r="C17" s="20" t="s">
        <v>18</v>
      </c>
      <c r="D17" s="46">
        <v>271459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271459</v>
      </c>
      <c r="O17" s="47">
        <f t="shared" si="1"/>
        <v>82.989605625191075</v>
      </c>
      <c r="P17" s="9"/>
    </row>
    <row r="18" spans="1:16">
      <c r="A18" s="12"/>
      <c r="B18" s="25">
        <v>324.20999999999998</v>
      </c>
      <c r="C18" s="20" t="s">
        <v>120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497760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497760</v>
      </c>
      <c r="O18" s="47">
        <f t="shared" si="1"/>
        <v>152.17364720269032</v>
      </c>
      <c r="P18" s="9"/>
    </row>
    <row r="19" spans="1:16">
      <c r="A19" s="12"/>
      <c r="B19" s="25">
        <v>329</v>
      </c>
      <c r="C19" s="20" t="s">
        <v>19</v>
      </c>
      <c r="D19" s="46">
        <v>43294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43294</v>
      </c>
      <c r="O19" s="47">
        <f t="shared" si="1"/>
        <v>13.235707734637726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SUM(D21:D31)</f>
        <v>549837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942163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1492000</v>
      </c>
      <c r="O20" s="45">
        <f t="shared" si="1"/>
        <v>456.12962396820546</v>
      </c>
      <c r="P20" s="10"/>
    </row>
    <row r="21" spans="1:16">
      <c r="A21" s="12"/>
      <c r="B21" s="25">
        <v>331.34</v>
      </c>
      <c r="C21" s="20" t="s">
        <v>148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138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138</v>
      </c>
      <c r="O21" s="47">
        <f t="shared" si="1"/>
        <v>4.2188933047997555E-2</v>
      </c>
      <c r="P21" s="9"/>
    </row>
    <row r="22" spans="1:16">
      <c r="A22" s="12"/>
      <c r="B22" s="25">
        <v>331.35</v>
      </c>
      <c r="C22" s="20" t="s">
        <v>57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606973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606973</v>
      </c>
      <c r="O22" s="47">
        <f t="shared" si="1"/>
        <v>185.56190767349435</v>
      </c>
      <c r="P22" s="9"/>
    </row>
    <row r="23" spans="1:16">
      <c r="A23" s="12"/>
      <c r="B23" s="25">
        <v>331.62</v>
      </c>
      <c r="C23" s="20" t="s">
        <v>137</v>
      </c>
      <c r="D23" s="46">
        <v>6595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6595</v>
      </c>
      <c r="O23" s="47">
        <f t="shared" si="1"/>
        <v>2.0162029960256804</v>
      </c>
      <c r="P23" s="9"/>
    </row>
    <row r="24" spans="1:16">
      <c r="A24" s="12"/>
      <c r="B24" s="25">
        <v>334.34</v>
      </c>
      <c r="C24" s="20" t="s">
        <v>149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2777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2777</v>
      </c>
      <c r="O24" s="47">
        <f t="shared" si="1"/>
        <v>0.84897584836441453</v>
      </c>
      <c r="P24" s="9"/>
    </row>
    <row r="25" spans="1:16">
      <c r="A25" s="12"/>
      <c r="B25" s="25">
        <v>334.35</v>
      </c>
      <c r="C25" s="20" t="s">
        <v>95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332275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332275</v>
      </c>
      <c r="O25" s="47">
        <f t="shared" si="1"/>
        <v>101.58208498929991</v>
      </c>
      <c r="P25" s="9"/>
    </row>
    <row r="26" spans="1:16">
      <c r="A26" s="12"/>
      <c r="B26" s="25">
        <v>334.36</v>
      </c>
      <c r="C26" s="20" t="s">
        <v>129</v>
      </c>
      <c r="D26" s="46">
        <v>319648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1" si="6">SUM(D26:M26)</f>
        <v>319648</v>
      </c>
      <c r="O26" s="47">
        <f t="shared" si="1"/>
        <v>97.721797615408136</v>
      </c>
      <c r="P26" s="9"/>
    </row>
    <row r="27" spans="1:16">
      <c r="A27" s="12"/>
      <c r="B27" s="25">
        <v>334.7</v>
      </c>
      <c r="C27" s="20" t="s">
        <v>96</v>
      </c>
      <c r="D27" s="46">
        <v>18943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18943</v>
      </c>
      <c r="O27" s="47">
        <f t="shared" si="1"/>
        <v>5.7911953531030269</v>
      </c>
      <c r="P27" s="9"/>
    </row>
    <row r="28" spans="1:16">
      <c r="A28" s="12"/>
      <c r="B28" s="25">
        <v>335.12</v>
      </c>
      <c r="C28" s="20" t="s">
        <v>85</v>
      </c>
      <c r="D28" s="46">
        <v>84966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84966</v>
      </c>
      <c r="O28" s="47">
        <f t="shared" si="1"/>
        <v>25.975542647508409</v>
      </c>
      <c r="P28" s="9"/>
    </row>
    <row r="29" spans="1:16">
      <c r="A29" s="12"/>
      <c r="B29" s="25">
        <v>335.14</v>
      </c>
      <c r="C29" s="20" t="s">
        <v>86</v>
      </c>
      <c r="D29" s="46">
        <v>7250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7250</v>
      </c>
      <c r="O29" s="47">
        <f t="shared" si="1"/>
        <v>2.2164475695505961</v>
      </c>
      <c r="P29" s="9"/>
    </row>
    <row r="30" spans="1:16">
      <c r="A30" s="12"/>
      <c r="B30" s="25">
        <v>335.15</v>
      </c>
      <c r="C30" s="20" t="s">
        <v>87</v>
      </c>
      <c r="D30" s="46">
        <v>4555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4555</v>
      </c>
      <c r="O30" s="47">
        <f t="shared" si="1"/>
        <v>1.3925405074900643</v>
      </c>
      <c r="P30" s="9"/>
    </row>
    <row r="31" spans="1:16">
      <c r="A31" s="12"/>
      <c r="B31" s="25">
        <v>335.18</v>
      </c>
      <c r="C31" s="20" t="s">
        <v>88</v>
      </c>
      <c r="D31" s="46">
        <v>107880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107880</v>
      </c>
      <c r="O31" s="47">
        <f t="shared" si="1"/>
        <v>32.980739834912868</v>
      </c>
      <c r="P31" s="9"/>
    </row>
    <row r="32" spans="1:16" ht="15.75">
      <c r="A32" s="29" t="s">
        <v>30</v>
      </c>
      <c r="B32" s="30"/>
      <c r="C32" s="31"/>
      <c r="D32" s="32">
        <f t="shared" ref="D32:M32" si="7">SUM(D33:D41)</f>
        <v>688316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3708661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>SUM(D32:M32)</f>
        <v>4396977</v>
      </c>
      <c r="O32" s="45">
        <f t="shared" si="1"/>
        <v>1344.230204830327</v>
      </c>
      <c r="P32" s="10"/>
    </row>
    <row r="33" spans="1:16">
      <c r="A33" s="12"/>
      <c r="B33" s="25">
        <v>341.3</v>
      </c>
      <c r="C33" s="20" t="s">
        <v>105</v>
      </c>
      <c r="D33" s="46">
        <v>535984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8">SUM(D33:M33)</f>
        <v>535984</v>
      </c>
      <c r="O33" s="47">
        <f t="shared" si="1"/>
        <v>163.85937022317333</v>
      </c>
      <c r="P33" s="9"/>
    </row>
    <row r="34" spans="1:16">
      <c r="A34" s="12"/>
      <c r="B34" s="25">
        <v>341.9</v>
      </c>
      <c r="C34" s="20" t="s">
        <v>106</v>
      </c>
      <c r="D34" s="46">
        <v>47881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47881</v>
      </c>
      <c r="O34" s="47">
        <f t="shared" si="1"/>
        <v>14.638031183124427</v>
      </c>
      <c r="P34" s="9"/>
    </row>
    <row r="35" spans="1:16">
      <c r="A35" s="12"/>
      <c r="B35" s="25">
        <v>342.5</v>
      </c>
      <c r="C35" s="20" t="s">
        <v>33</v>
      </c>
      <c r="D35" s="46">
        <v>18777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18777</v>
      </c>
      <c r="O35" s="47">
        <f t="shared" si="1"/>
        <v>5.7404463466829716</v>
      </c>
      <c r="P35" s="9"/>
    </row>
    <row r="36" spans="1:16">
      <c r="A36" s="12"/>
      <c r="B36" s="25">
        <v>343.3</v>
      </c>
      <c r="C36" s="20" t="s">
        <v>107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1340355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1340355</v>
      </c>
      <c r="O36" s="47">
        <f t="shared" si="1"/>
        <v>409.76918373586057</v>
      </c>
      <c r="P36" s="9"/>
    </row>
    <row r="37" spans="1:16">
      <c r="A37" s="12"/>
      <c r="B37" s="25">
        <v>343.4</v>
      </c>
      <c r="C37" s="20" t="s">
        <v>34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818910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818910</v>
      </c>
      <c r="O37" s="47">
        <f t="shared" ref="O37:O55" si="9">(N37/O$57)</f>
        <v>250.3546316111281</v>
      </c>
      <c r="P37" s="9"/>
    </row>
    <row r="38" spans="1:16">
      <c r="A38" s="12"/>
      <c r="B38" s="25">
        <v>343.5</v>
      </c>
      <c r="C38" s="20" t="s">
        <v>108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1549396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1549396</v>
      </c>
      <c r="O38" s="47">
        <f t="shared" si="9"/>
        <v>473.6765515132987</v>
      </c>
      <c r="P38" s="9"/>
    </row>
    <row r="39" spans="1:16">
      <c r="A39" s="12"/>
      <c r="B39" s="25">
        <v>344.9</v>
      </c>
      <c r="C39" s="20" t="s">
        <v>109</v>
      </c>
      <c r="D39" s="46">
        <v>75798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75798</v>
      </c>
      <c r="O39" s="47">
        <f t="shared" si="9"/>
        <v>23.172730051971875</v>
      </c>
      <c r="P39" s="9"/>
    </row>
    <row r="40" spans="1:16">
      <c r="A40" s="12"/>
      <c r="B40" s="25">
        <v>347.5</v>
      </c>
      <c r="C40" s="20" t="s">
        <v>37</v>
      </c>
      <c r="D40" s="46">
        <v>1020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1020</v>
      </c>
      <c r="O40" s="47">
        <f t="shared" si="9"/>
        <v>0.31183124426780801</v>
      </c>
      <c r="P40" s="9"/>
    </row>
    <row r="41" spans="1:16">
      <c r="A41" s="12"/>
      <c r="B41" s="25">
        <v>349</v>
      </c>
      <c r="C41" s="20" t="s">
        <v>66</v>
      </c>
      <c r="D41" s="46">
        <v>8856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8856</v>
      </c>
      <c r="O41" s="47">
        <f t="shared" si="9"/>
        <v>2.7074289208193214</v>
      </c>
      <c r="P41" s="9"/>
    </row>
    <row r="42" spans="1:16" ht="15.75">
      <c r="A42" s="29" t="s">
        <v>31</v>
      </c>
      <c r="B42" s="30"/>
      <c r="C42" s="31"/>
      <c r="D42" s="32">
        <f t="shared" ref="D42:M42" si="10">SUM(D43:D46)</f>
        <v>31967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55" si="11">SUM(D42:M42)</f>
        <v>31967</v>
      </c>
      <c r="O42" s="45">
        <f t="shared" si="9"/>
        <v>9.7728523387343316</v>
      </c>
      <c r="P42" s="10"/>
    </row>
    <row r="43" spans="1:16">
      <c r="A43" s="13"/>
      <c r="B43" s="39">
        <v>351.1</v>
      </c>
      <c r="C43" s="21" t="s">
        <v>89</v>
      </c>
      <c r="D43" s="46">
        <v>25471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25471</v>
      </c>
      <c r="O43" s="47">
        <f t="shared" si="9"/>
        <v>7.786915316416998</v>
      </c>
      <c r="P43" s="9"/>
    </row>
    <row r="44" spans="1:16">
      <c r="A44" s="13"/>
      <c r="B44" s="39">
        <v>351.3</v>
      </c>
      <c r="C44" s="21" t="s">
        <v>110</v>
      </c>
      <c r="D44" s="46">
        <v>2426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2426</v>
      </c>
      <c r="O44" s="47">
        <f t="shared" si="9"/>
        <v>0.74166921430755117</v>
      </c>
      <c r="P44" s="9"/>
    </row>
    <row r="45" spans="1:16">
      <c r="A45" s="13"/>
      <c r="B45" s="39">
        <v>351.6</v>
      </c>
      <c r="C45" s="21" t="s">
        <v>134</v>
      </c>
      <c r="D45" s="46">
        <v>303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303</v>
      </c>
      <c r="O45" s="47">
        <f t="shared" si="9"/>
        <v>9.2632222561907673E-2</v>
      </c>
      <c r="P45" s="9"/>
    </row>
    <row r="46" spans="1:16">
      <c r="A46" s="13"/>
      <c r="B46" s="39">
        <v>354</v>
      </c>
      <c r="C46" s="21" t="s">
        <v>67</v>
      </c>
      <c r="D46" s="46">
        <v>3767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3767</v>
      </c>
      <c r="O46" s="47">
        <f t="shared" si="9"/>
        <v>1.1516355854478753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SUM(D48:D52)</f>
        <v>71540</v>
      </c>
      <c r="E47" s="32">
        <f t="shared" si="12"/>
        <v>4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126472</v>
      </c>
      <c r="J47" s="32">
        <f t="shared" si="12"/>
        <v>0</v>
      </c>
      <c r="K47" s="32">
        <f t="shared" si="12"/>
        <v>0</v>
      </c>
      <c r="L47" s="32">
        <f t="shared" si="12"/>
        <v>0</v>
      </c>
      <c r="M47" s="32">
        <f t="shared" si="12"/>
        <v>0</v>
      </c>
      <c r="N47" s="32">
        <f t="shared" si="11"/>
        <v>198016</v>
      </c>
      <c r="O47" s="45">
        <f t="shared" si="9"/>
        <v>60.536838887190463</v>
      </c>
      <c r="P47" s="10"/>
    </row>
    <row r="48" spans="1:16">
      <c r="A48" s="12"/>
      <c r="B48" s="25">
        <v>361.1</v>
      </c>
      <c r="C48" s="20" t="s">
        <v>41</v>
      </c>
      <c r="D48" s="46">
        <v>3654</v>
      </c>
      <c r="E48" s="46">
        <v>4</v>
      </c>
      <c r="F48" s="46">
        <v>0</v>
      </c>
      <c r="G48" s="46">
        <v>0</v>
      </c>
      <c r="H48" s="46">
        <v>0</v>
      </c>
      <c r="I48" s="46">
        <v>25740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29398</v>
      </c>
      <c r="O48" s="47">
        <f t="shared" si="9"/>
        <v>8.9874656068480583</v>
      </c>
      <c r="P48" s="9"/>
    </row>
    <row r="49" spans="1:119">
      <c r="A49" s="12"/>
      <c r="B49" s="25">
        <v>362</v>
      </c>
      <c r="C49" s="20" t="s">
        <v>114</v>
      </c>
      <c r="D49" s="46">
        <v>21887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21887</v>
      </c>
      <c r="O49" s="47">
        <f t="shared" si="9"/>
        <v>6.691225924793641</v>
      </c>
      <c r="P49" s="9"/>
    </row>
    <row r="50" spans="1:119">
      <c r="A50" s="12"/>
      <c r="B50" s="25">
        <v>364</v>
      </c>
      <c r="C50" s="20" t="s">
        <v>124</v>
      </c>
      <c r="D50" s="46">
        <v>31475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31475</v>
      </c>
      <c r="O50" s="47">
        <f t="shared" si="9"/>
        <v>9.6224396209110363</v>
      </c>
      <c r="P50" s="9"/>
    </row>
    <row r="51" spans="1:119">
      <c r="A51" s="12"/>
      <c r="B51" s="25">
        <v>365</v>
      </c>
      <c r="C51" s="20" t="s">
        <v>115</v>
      </c>
      <c r="D51" s="46">
        <v>141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141</v>
      </c>
      <c r="O51" s="47">
        <f t="shared" si="9"/>
        <v>4.3106083766432282E-2</v>
      </c>
      <c r="P51" s="9"/>
    </row>
    <row r="52" spans="1:119">
      <c r="A52" s="12"/>
      <c r="B52" s="25">
        <v>369.9</v>
      </c>
      <c r="C52" s="20" t="s">
        <v>43</v>
      </c>
      <c r="D52" s="46">
        <v>14383</v>
      </c>
      <c r="E52" s="46">
        <v>0</v>
      </c>
      <c r="F52" s="46">
        <v>0</v>
      </c>
      <c r="G52" s="46">
        <v>0</v>
      </c>
      <c r="H52" s="46">
        <v>0</v>
      </c>
      <c r="I52" s="46">
        <v>100732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115115</v>
      </c>
      <c r="O52" s="47">
        <f t="shared" si="9"/>
        <v>35.192601650871296</v>
      </c>
      <c r="P52" s="9"/>
    </row>
    <row r="53" spans="1:119" ht="15.75">
      <c r="A53" s="29" t="s">
        <v>32</v>
      </c>
      <c r="B53" s="30"/>
      <c r="C53" s="31"/>
      <c r="D53" s="32">
        <f t="shared" ref="D53:M53" si="13">SUM(D54:D54)</f>
        <v>286771</v>
      </c>
      <c r="E53" s="32">
        <f t="shared" si="13"/>
        <v>0</v>
      </c>
      <c r="F53" s="32">
        <f t="shared" si="13"/>
        <v>60724</v>
      </c>
      <c r="G53" s="32">
        <f t="shared" si="13"/>
        <v>0</v>
      </c>
      <c r="H53" s="32">
        <f t="shared" si="13"/>
        <v>0</v>
      </c>
      <c r="I53" s="32">
        <f t="shared" si="13"/>
        <v>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347495</v>
      </c>
      <c r="O53" s="45">
        <f t="shared" si="9"/>
        <v>106.23509630082543</v>
      </c>
      <c r="P53" s="9"/>
    </row>
    <row r="54" spans="1:119" ht="15.75" thickBot="1">
      <c r="A54" s="12"/>
      <c r="B54" s="25">
        <v>381</v>
      </c>
      <c r="C54" s="20" t="s">
        <v>44</v>
      </c>
      <c r="D54" s="46">
        <v>286771</v>
      </c>
      <c r="E54" s="46">
        <v>0</v>
      </c>
      <c r="F54" s="46">
        <v>60724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347495</v>
      </c>
      <c r="O54" s="47">
        <f t="shared" si="9"/>
        <v>106.23509630082543</v>
      </c>
      <c r="P54" s="9"/>
    </row>
    <row r="55" spans="1:119" ht="16.5" thickBot="1">
      <c r="A55" s="14" t="s">
        <v>38</v>
      </c>
      <c r="B55" s="23"/>
      <c r="C55" s="22"/>
      <c r="D55" s="15">
        <f t="shared" ref="D55:M55" si="14">SUM(D5,D15,D20,D32,D42,D47,D53)</f>
        <v>4006764</v>
      </c>
      <c r="E55" s="15">
        <f t="shared" si="14"/>
        <v>4</v>
      </c>
      <c r="F55" s="15">
        <f t="shared" si="14"/>
        <v>60724</v>
      </c>
      <c r="G55" s="15">
        <f t="shared" si="14"/>
        <v>26102</v>
      </c>
      <c r="H55" s="15">
        <f t="shared" si="14"/>
        <v>0</v>
      </c>
      <c r="I55" s="15">
        <f t="shared" si="14"/>
        <v>5275056</v>
      </c>
      <c r="J55" s="15">
        <f t="shared" si="14"/>
        <v>0</v>
      </c>
      <c r="K55" s="15">
        <f t="shared" si="14"/>
        <v>0</v>
      </c>
      <c r="L55" s="15">
        <f t="shared" si="14"/>
        <v>0</v>
      </c>
      <c r="M55" s="15">
        <f t="shared" si="14"/>
        <v>0</v>
      </c>
      <c r="N55" s="15">
        <f t="shared" si="11"/>
        <v>9368650</v>
      </c>
      <c r="O55" s="38">
        <f t="shared" si="9"/>
        <v>2864.1546927545091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48" t="s">
        <v>150</v>
      </c>
      <c r="M57" s="48"/>
      <c r="N57" s="48"/>
      <c r="O57" s="43">
        <v>3271</v>
      </c>
    </row>
    <row r="58" spans="1:119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1"/>
    </row>
    <row r="59" spans="1:119" ht="15.75" customHeight="1" thickBot="1">
      <c r="A59" s="52" t="s">
        <v>61</v>
      </c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4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1850406</v>
      </c>
      <c r="E5" s="27">
        <f t="shared" si="0"/>
        <v>0</v>
      </c>
      <c r="F5" s="27">
        <f t="shared" si="0"/>
        <v>0</v>
      </c>
      <c r="G5" s="27">
        <f t="shared" si="0"/>
        <v>111615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1962021</v>
      </c>
      <c r="O5" s="33">
        <f t="shared" ref="O5:O36" si="1">(N5/O$63)</f>
        <v>642.02257853403137</v>
      </c>
      <c r="P5" s="6"/>
    </row>
    <row r="6" spans="1:133">
      <c r="A6" s="12"/>
      <c r="B6" s="25">
        <v>311</v>
      </c>
      <c r="C6" s="20" t="s">
        <v>2</v>
      </c>
      <c r="D6" s="46">
        <v>1152478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1152478</v>
      </c>
      <c r="O6" s="47">
        <f t="shared" si="1"/>
        <v>377.11976439790578</v>
      </c>
      <c r="P6" s="9"/>
    </row>
    <row r="7" spans="1:133">
      <c r="A7" s="12"/>
      <c r="B7" s="25">
        <v>312.41000000000003</v>
      </c>
      <c r="C7" s="20" t="s">
        <v>63</v>
      </c>
      <c r="D7" s="46">
        <v>77446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77446</v>
      </c>
      <c r="O7" s="47">
        <f t="shared" si="1"/>
        <v>25.342277486910994</v>
      </c>
      <c r="P7" s="9"/>
    </row>
    <row r="8" spans="1:133">
      <c r="A8" s="12"/>
      <c r="B8" s="25">
        <v>312.51</v>
      </c>
      <c r="C8" s="20" t="s">
        <v>81</v>
      </c>
      <c r="D8" s="46">
        <v>9570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9570</v>
      </c>
      <c r="O8" s="47">
        <f t="shared" si="1"/>
        <v>3.131544502617801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111615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111615</v>
      </c>
      <c r="O9" s="47">
        <f t="shared" si="1"/>
        <v>36.523232984293195</v>
      </c>
      <c r="P9" s="9"/>
    </row>
    <row r="10" spans="1:133">
      <c r="A10" s="12"/>
      <c r="B10" s="25">
        <v>314.10000000000002</v>
      </c>
      <c r="C10" s="20" t="s">
        <v>12</v>
      </c>
      <c r="D10" s="46">
        <v>280616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280616</v>
      </c>
      <c r="O10" s="47">
        <f t="shared" si="1"/>
        <v>91.824607329842934</v>
      </c>
      <c r="P10" s="9"/>
    </row>
    <row r="11" spans="1:133">
      <c r="A11" s="12"/>
      <c r="B11" s="25">
        <v>314.3</v>
      </c>
      <c r="C11" s="20" t="s">
        <v>13</v>
      </c>
      <c r="D11" s="46">
        <v>96604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96604</v>
      </c>
      <c r="O11" s="47">
        <f t="shared" si="1"/>
        <v>31.611256544502616</v>
      </c>
      <c r="P11" s="9"/>
    </row>
    <row r="12" spans="1:133">
      <c r="A12" s="12"/>
      <c r="B12" s="25">
        <v>314.39999999999998</v>
      </c>
      <c r="C12" s="20" t="s">
        <v>103</v>
      </c>
      <c r="D12" s="46">
        <v>5269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5269</v>
      </c>
      <c r="O12" s="47">
        <f t="shared" si="1"/>
        <v>1.724149214659686</v>
      </c>
      <c r="P12" s="9"/>
    </row>
    <row r="13" spans="1:133">
      <c r="A13" s="12"/>
      <c r="B13" s="25">
        <v>314.8</v>
      </c>
      <c r="C13" s="20" t="s">
        <v>14</v>
      </c>
      <c r="D13" s="46">
        <v>9010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9010</v>
      </c>
      <c r="O13" s="47">
        <f t="shared" si="1"/>
        <v>2.9482984293193719</v>
      </c>
      <c r="P13" s="9"/>
    </row>
    <row r="14" spans="1:133">
      <c r="A14" s="12"/>
      <c r="B14" s="25">
        <v>315</v>
      </c>
      <c r="C14" s="20" t="s">
        <v>82</v>
      </c>
      <c r="D14" s="46">
        <v>128117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128117</v>
      </c>
      <c r="O14" s="47">
        <f t="shared" si="1"/>
        <v>41.923102094240839</v>
      </c>
      <c r="P14" s="9"/>
    </row>
    <row r="15" spans="1:133">
      <c r="A15" s="12"/>
      <c r="B15" s="25">
        <v>316</v>
      </c>
      <c r="C15" s="20" t="s">
        <v>83</v>
      </c>
      <c r="D15" s="46">
        <v>91296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91296</v>
      </c>
      <c r="O15" s="47">
        <f t="shared" si="1"/>
        <v>29.874345549738219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475232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481590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4" si="4">SUM(D16:M16)</f>
        <v>956822</v>
      </c>
      <c r="O16" s="45">
        <f t="shared" si="1"/>
        <v>313.09620418848169</v>
      </c>
      <c r="P16" s="10"/>
    </row>
    <row r="17" spans="1:16">
      <c r="A17" s="12"/>
      <c r="B17" s="25">
        <v>322</v>
      </c>
      <c r="C17" s="20" t="s">
        <v>0</v>
      </c>
      <c r="D17" s="46">
        <v>163934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163934</v>
      </c>
      <c r="O17" s="47">
        <f t="shared" si="1"/>
        <v>53.643324607329845</v>
      </c>
      <c r="P17" s="9"/>
    </row>
    <row r="18" spans="1:16">
      <c r="A18" s="12"/>
      <c r="B18" s="25">
        <v>323.10000000000002</v>
      </c>
      <c r="C18" s="20" t="s">
        <v>18</v>
      </c>
      <c r="D18" s="46">
        <v>259904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259904</v>
      </c>
      <c r="O18" s="47">
        <f t="shared" si="1"/>
        <v>85.047120418848166</v>
      </c>
      <c r="P18" s="9"/>
    </row>
    <row r="19" spans="1:16">
      <c r="A19" s="12"/>
      <c r="B19" s="25">
        <v>324.20999999999998</v>
      </c>
      <c r="C19" s="20" t="s">
        <v>120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481590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481590</v>
      </c>
      <c r="O19" s="47">
        <f t="shared" si="1"/>
        <v>157.58835078534031</v>
      </c>
      <c r="P19" s="9"/>
    </row>
    <row r="20" spans="1:16">
      <c r="A20" s="12"/>
      <c r="B20" s="25">
        <v>329</v>
      </c>
      <c r="C20" s="20" t="s">
        <v>19</v>
      </c>
      <c r="D20" s="46">
        <v>51394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51394</v>
      </c>
      <c r="O20" s="47">
        <f t="shared" si="1"/>
        <v>16.81740837696335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SUM(D22:D33)</f>
        <v>524029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438019</v>
      </c>
      <c r="J21" s="32">
        <f t="shared" si="5"/>
        <v>0</v>
      </c>
      <c r="K21" s="32">
        <f t="shared" si="5"/>
        <v>598</v>
      </c>
      <c r="L21" s="32">
        <f t="shared" si="5"/>
        <v>0</v>
      </c>
      <c r="M21" s="32">
        <f t="shared" si="5"/>
        <v>0</v>
      </c>
      <c r="N21" s="44">
        <f t="shared" si="4"/>
        <v>962646</v>
      </c>
      <c r="O21" s="45">
        <f t="shared" si="1"/>
        <v>315.00196335078533</v>
      </c>
      <c r="P21" s="10"/>
    </row>
    <row r="22" spans="1:16">
      <c r="A22" s="12"/>
      <c r="B22" s="25">
        <v>331.35</v>
      </c>
      <c r="C22" s="20" t="s">
        <v>57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30029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30029</v>
      </c>
      <c r="O22" s="47">
        <f t="shared" si="1"/>
        <v>9.8262434554973819</v>
      </c>
      <c r="P22" s="9"/>
    </row>
    <row r="23" spans="1:16">
      <c r="A23" s="12"/>
      <c r="B23" s="25">
        <v>331.62</v>
      </c>
      <c r="C23" s="20" t="s">
        <v>137</v>
      </c>
      <c r="D23" s="46">
        <v>-23565</v>
      </c>
      <c r="E23" s="46">
        <v>0</v>
      </c>
      <c r="F23" s="46">
        <v>0</v>
      </c>
      <c r="G23" s="46">
        <v>0</v>
      </c>
      <c r="H23" s="46">
        <v>0</v>
      </c>
      <c r="I23" s="46">
        <v>-34473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-58038</v>
      </c>
      <c r="O23" s="47">
        <f t="shared" si="1"/>
        <v>-18.991492146596858</v>
      </c>
      <c r="P23" s="9"/>
    </row>
    <row r="24" spans="1:16">
      <c r="A24" s="12"/>
      <c r="B24" s="25">
        <v>334.35</v>
      </c>
      <c r="C24" s="20" t="s">
        <v>95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447682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447682</v>
      </c>
      <c r="O24" s="47">
        <f t="shared" si="1"/>
        <v>146.49280104712042</v>
      </c>
      <c r="P24" s="9"/>
    </row>
    <row r="25" spans="1:16">
      <c r="A25" s="12"/>
      <c r="B25" s="25">
        <v>334.5</v>
      </c>
      <c r="C25" s="20" t="s">
        <v>130</v>
      </c>
      <c r="D25" s="46">
        <v>133584</v>
      </c>
      <c r="E25" s="46">
        <v>0</v>
      </c>
      <c r="F25" s="46">
        <v>0</v>
      </c>
      <c r="G25" s="46">
        <v>0</v>
      </c>
      <c r="H25" s="46">
        <v>0</v>
      </c>
      <c r="I25" s="46">
        <v>-5219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2" si="6">SUM(D25:M25)</f>
        <v>128365</v>
      </c>
      <c r="O25" s="47">
        <f t="shared" si="1"/>
        <v>42.004253926701573</v>
      </c>
      <c r="P25" s="9"/>
    </row>
    <row r="26" spans="1:16">
      <c r="A26" s="12"/>
      <c r="B26" s="25">
        <v>334.7</v>
      </c>
      <c r="C26" s="20" t="s">
        <v>96</v>
      </c>
      <c r="D26" s="46">
        <v>50000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50000</v>
      </c>
      <c r="O26" s="47">
        <f t="shared" si="1"/>
        <v>16.361256544502616</v>
      </c>
      <c r="P26" s="9"/>
    </row>
    <row r="27" spans="1:16">
      <c r="A27" s="12"/>
      <c r="B27" s="25">
        <v>335.12</v>
      </c>
      <c r="C27" s="20" t="s">
        <v>85</v>
      </c>
      <c r="D27" s="46">
        <v>80824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80824</v>
      </c>
      <c r="O27" s="47">
        <f t="shared" si="1"/>
        <v>26.447643979057592</v>
      </c>
      <c r="P27" s="9"/>
    </row>
    <row r="28" spans="1:16">
      <c r="A28" s="12"/>
      <c r="B28" s="25">
        <v>335.14</v>
      </c>
      <c r="C28" s="20" t="s">
        <v>86</v>
      </c>
      <c r="D28" s="46">
        <v>6058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6058</v>
      </c>
      <c r="O28" s="47">
        <f t="shared" si="1"/>
        <v>1.9823298429319371</v>
      </c>
      <c r="P28" s="9"/>
    </row>
    <row r="29" spans="1:16">
      <c r="A29" s="12"/>
      <c r="B29" s="25">
        <v>335.15</v>
      </c>
      <c r="C29" s="20" t="s">
        <v>87</v>
      </c>
      <c r="D29" s="46">
        <v>5090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5090</v>
      </c>
      <c r="O29" s="47">
        <f t="shared" si="1"/>
        <v>1.6655759162303665</v>
      </c>
      <c r="P29" s="9"/>
    </row>
    <row r="30" spans="1:16">
      <c r="A30" s="12"/>
      <c r="B30" s="25">
        <v>335.18</v>
      </c>
      <c r="C30" s="20" t="s">
        <v>88</v>
      </c>
      <c r="D30" s="46">
        <v>113146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113146</v>
      </c>
      <c r="O30" s="47">
        <f t="shared" si="1"/>
        <v>37.02421465968586</v>
      </c>
      <c r="P30" s="9"/>
    </row>
    <row r="31" spans="1:16">
      <c r="A31" s="12"/>
      <c r="B31" s="25">
        <v>335.19</v>
      </c>
      <c r="C31" s="20" t="s">
        <v>142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598</v>
      </c>
      <c r="L31" s="46">
        <v>0</v>
      </c>
      <c r="M31" s="46">
        <v>0</v>
      </c>
      <c r="N31" s="46">
        <f t="shared" si="6"/>
        <v>598</v>
      </c>
      <c r="O31" s="47">
        <f t="shared" si="1"/>
        <v>0.1956806282722513</v>
      </c>
      <c r="P31" s="9"/>
    </row>
    <row r="32" spans="1:16">
      <c r="A32" s="12"/>
      <c r="B32" s="25">
        <v>335.49</v>
      </c>
      <c r="C32" s="20" t="s">
        <v>143</v>
      </c>
      <c r="D32" s="46">
        <v>-842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-842</v>
      </c>
      <c r="O32" s="47">
        <f t="shared" si="1"/>
        <v>-0.27552356020942409</v>
      </c>
      <c r="P32" s="9"/>
    </row>
    <row r="33" spans="1:16">
      <c r="A33" s="12"/>
      <c r="B33" s="25">
        <v>339</v>
      </c>
      <c r="C33" s="20" t="s">
        <v>144</v>
      </c>
      <c r="D33" s="46">
        <v>159734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>SUM(D33:M33)</f>
        <v>159734</v>
      </c>
      <c r="O33" s="47">
        <f t="shared" si="1"/>
        <v>52.268979057591622</v>
      </c>
      <c r="P33" s="9"/>
    </row>
    <row r="34" spans="1:16" ht="15.75">
      <c r="A34" s="29" t="s">
        <v>30</v>
      </c>
      <c r="B34" s="30"/>
      <c r="C34" s="31"/>
      <c r="D34" s="32">
        <f t="shared" ref="D34:M34" si="7">SUM(D35:D44)</f>
        <v>639504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3534928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4174432</v>
      </c>
      <c r="O34" s="45">
        <f t="shared" si="1"/>
        <v>1365.9790575916231</v>
      </c>
      <c r="P34" s="10"/>
    </row>
    <row r="35" spans="1:16">
      <c r="A35" s="12"/>
      <c r="B35" s="25">
        <v>341.2</v>
      </c>
      <c r="C35" s="20" t="s">
        <v>131</v>
      </c>
      <c r="D35" s="46">
        <v>112851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4" si="8">SUM(D35:M35)</f>
        <v>112851</v>
      </c>
      <c r="O35" s="47">
        <f t="shared" si="1"/>
        <v>36.9276832460733</v>
      </c>
      <c r="P35" s="9"/>
    </row>
    <row r="36" spans="1:16">
      <c r="A36" s="12"/>
      <c r="B36" s="25">
        <v>341.3</v>
      </c>
      <c r="C36" s="20" t="s">
        <v>105</v>
      </c>
      <c r="D36" s="46">
        <v>424493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424493</v>
      </c>
      <c r="O36" s="47">
        <f t="shared" si="1"/>
        <v>138.904777486911</v>
      </c>
      <c r="P36" s="9"/>
    </row>
    <row r="37" spans="1:16">
      <c r="A37" s="12"/>
      <c r="B37" s="25">
        <v>342.5</v>
      </c>
      <c r="C37" s="20" t="s">
        <v>33</v>
      </c>
      <c r="D37" s="46">
        <v>16550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16550</v>
      </c>
      <c r="O37" s="47">
        <f t="shared" ref="O37:O61" si="9">(N37/O$63)</f>
        <v>5.4155759162303667</v>
      </c>
      <c r="P37" s="9"/>
    </row>
    <row r="38" spans="1:16">
      <c r="A38" s="12"/>
      <c r="B38" s="25">
        <v>343.3</v>
      </c>
      <c r="C38" s="20" t="s">
        <v>107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1280620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1280620</v>
      </c>
      <c r="O38" s="47">
        <f t="shared" si="9"/>
        <v>419.05104712041884</v>
      </c>
      <c r="P38" s="9"/>
    </row>
    <row r="39" spans="1:16">
      <c r="A39" s="12"/>
      <c r="B39" s="25">
        <v>343.4</v>
      </c>
      <c r="C39" s="20" t="s">
        <v>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708593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708593</v>
      </c>
      <c r="O39" s="47">
        <f t="shared" si="9"/>
        <v>231.86943717277487</v>
      </c>
      <c r="P39" s="9"/>
    </row>
    <row r="40" spans="1:16">
      <c r="A40" s="12"/>
      <c r="B40" s="25">
        <v>343.5</v>
      </c>
      <c r="C40" s="20" t="s">
        <v>108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1493815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1493815</v>
      </c>
      <c r="O40" s="47">
        <f t="shared" si="9"/>
        <v>488.81380890052355</v>
      </c>
      <c r="P40" s="9"/>
    </row>
    <row r="41" spans="1:16">
      <c r="A41" s="12"/>
      <c r="B41" s="25">
        <v>343.6</v>
      </c>
      <c r="C41" s="20" t="s">
        <v>35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51900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51900</v>
      </c>
      <c r="O41" s="47">
        <f t="shared" si="9"/>
        <v>16.982984293193716</v>
      </c>
      <c r="P41" s="9"/>
    </row>
    <row r="42" spans="1:16">
      <c r="A42" s="12"/>
      <c r="B42" s="25">
        <v>344.9</v>
      </c>
      <c r="C42" s="20" t="s">
        <v>109</v>
      </c>
      <c r="D42" s="46">
        <v>75242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75242</v>
      </c>
      <c r="O42" s="47">
        <f t="shared" si="9"/>
        <v>24.621073298429319</v>
      </c>
      <c r="P42" s="9"/>
    </row>
    <row r="43" spans="1:16">
      <c r="A43" s="12"/>
      <c r="B43" s="25">
        <v>347.5</v>
      </c>
      <c r="C43" s="20" t="s">
        <v>37</v>
      </c>
      <c r="D43" s="46">
        <v>1404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1404</v>
      </c>
      <c r="O43" s="47">
        <f t="shared" si="9"/>
        <v>0.45942408376963351</v>
      </c>
      <c r="P43" s="9"/>
    </row>
    <row r="44" spans="1:16">
      <c r="A44" s="12"/>
      <c r="B44" s="25">
        <v>349</v>
      </c>
      <c r="C44" s="20" t="s">
        <v>66</v>
      </c>
      <c r="D44" s="46">
        <v>8964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8964</v>
      </c>
      <c r="O44" s="47">
        <f t="shared" si="9"/>
        <v>2.9332460732984291</v>
      </c>
      <c r="P44" s="9"/>
    </row>
    <row r="45" spans="1:16" ht="15.75">
      <c r="A45" s="29" t="s">
        <v>31</v>
      </c>
      <c r="B45" s="30"/>
      <c r="C45" s="31"/>
      <c r="D45" s="32">
        <f t="shared" ref="D45:M45" si="10">SUM(D46:D49)</f>
        <v>16700</v>
      </c>
      <c r="E45" s="32">
        <f t="shared" si="10"/>
        <v>0</v>
      </c>
      <c r="F45" s="32">
        <f t="shared" si="10"/>
        <v>0</v>
      </c>
      <c r="G45" s="32">
        <f t="shared" si="10"/>
        <v>0</v>
      </c>
      <c r="H45" s="32">
        <f t="shared" si="10"/>
        <v>0</v>
      </c>
      <c r="I45" s="32">
        <f t="shared" si="10"/>
        <v>0</v>
      </c>
      <c r="J45" s="32">
        <f t="shared" si="10"/>
        <v>0</v>
      </c>
      <c r="K45" s="32">
        <f t="shared" si="10"/>
        <v>0</v>
      </c>
      <c r="L45" s="32">
        <f t="shared" si="10"/>
        <v>0</v>
      </c>
      <c r="M45" s="32">
        <f t="shared" si="10"/>
        <v>0</v>
      </c>
      <c r="N45" s="32">
        <f t="shared" ref="N45:N51" si="11">SUM(D45:M45)</f>
        <v>16700</v>
      </c>
      <c r="O45" s="45">
        <f t="shared" si="9"/>
        <v>5.4646596858638743</v>
      </c>
      <c r="P45" s="10"/>
    </row>
    <row r="46" spans="1:16">
      <c r="A46" s="13"/>
      <c r="B46" s="39">
        <v>351.1</v>
      </c>
      <c r="C46" s="21" t="s">
        <v>89</v>
      </c>
      <c r="D46" s="46">
        <v>11802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11802</v>
      </c>
      <c r="O46" s="47">
        <f t="shared" si="9"/>
        <v>3.8619109947643979</v>
      </c>
      <c r="P46" s="9"/>
    </row>
    <row r="47" spans="1:16">
      <c r="A47" s="13"/>
      <c r="B47" s="39">
        <v>351.3</v>
      </c>
      <c r="C47" s="21" t="s">
        <v>110</v>
      </c>
      <c r="D47" s="46">
        <v>1138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1138</v>
      </c>
      <c r="O47" s="47">
        <f t="shared" si="9"/>
        <v>0.37238219895287961</v>
      </c>
      <c r="P47" s="9"/>
    </row>
    <row r="48" spans="1:16">
      <c r="A48" s="13"/>
      <c r="B48" s="39">
        <v>351.6</v>
      </c>
      <c r="C48" s="21" t="s">
        <v>134</v>
      </c>
      <c r="D48" s="46">
        <v>660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660</v>
      </c>
      <c r="O48" s="47">
        <f t="shared" si="9"/>
        <v>0.21596858638743455</v>
      </c>
      <c r="P48" s="9"/>
    </row>
    <row r="49" spans="1:119">
      <c r="A49" s="13"/>
      <c r="B49" s="39">
        <v>354</v>
      </c>
      <c r="C49" s="21" t="s">
        <v>67</v>
      </c>
      <c r="D49" s="46">
        <v>3100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3100</v>
      </c>
      <c r="O49" s="47">
        <f t="shared" si="9"/>
        <v>1.0143979057591623</v>
      </c>
      <c r="P49" s="9"/>
    </row>
    <row r="50" spans="1:119" ht="15.75">
      <c r="A50" s="29" t="s">
        <v>3</v>
      </c>
      <c r="B50" s="30"/>
      <c r="C50" s="31"/>
      <c r="D50" s="32">
        <f t="shared" ref="D50:M50" si="12">SUM(D51:D57)</f>
        <v>44231</v>
      </c>
      <c r="E50" s="32">
        <f t="shared" si="12"/>
        <v>4</v>
      </c>
      <c r="F50" s="32">
        <f t="shared" si="12"/>
        <v>8</v>
      </c>
      <c r="G50" s="32">
        <f t="shared" si="12"/>
        <v>81</v>
      </c>
      <c r="H50" s="32">
        <f t="shared" si="12"/>
        <v>0</v>
      </c>
      <c r="I50" s="32">
        <f t="shared" si="12"/>
        <v>103890</v>
      </c>
      <c r="J50" s="32">
        <f t="shared" si="12"/>
        <v>0</v>
      </c>
      <c r="K50" s="32">
        <f t="shared" si="12"/>
        <v>7866</v>
      </c>
      <c r="L50" s="32">
        <f t="shared" si="12"/>
        <v>0</v>
      </c>
      <c r="M50" s="32">
        <f t="shared" si="12"/>
        <v>0</v>
      </c>
      <c r="N50" s="32">
        <f t="shared" si="11"/>
        <v>156080</v>
      </c>
      <c r="O50" s="45">
        <f t="shared" si="9"/>
        <v>51.073298429319372</v>
      </c>
      <c r="P50" s="10"/>
    </row>
    <row r="51" spans="1:119">
      <c r="A51" s="12"/>
      <c r="B51" s="25">
        <v>361.1</v>
      </c>
      <c r="C51" s="20" t="s">
        <v>41</v>
      </c>
      <c r="D51" s="46">
        <v>2879</v>
      </c>
      <c r="E51" s="46">
        <v>4</v>
      </c>
      <c r="F51" s="46">
        <v>8</v>
      </c>
      <c r="G51" s="46">
        <v>81</v>
      </c>
      <c r="H51" s="46">
        <v>0</v>
      </c>
      <c r="I51" s="46">
        <v>20302</v>
      </c>
      <c r="J51" s="46">
        <v>0</v>
      </c>
      <c r="K51" s="46">
        <v>5284</v>
      </c>
      <c r="L51" s="46">
        <v>0</v>
      </c>
      <c r="M51" s="46">
        <v>0</v>
      </c>
      <c r="N51" s="46">
        <f t="shared" si="11"/>
        <v>28558</v>
      </c>
      <c r="O51" s="47">
        <f t="shared" si="9"/>
        <v>9.3448952879581153</v>
      </c>
      <c r="P51" s="9"/>
    </row>
    <row r="52" spans="1:119">
      <c r="A52" s="12"/>
      <c r="B52" s="25">
        <v>361.2</v>
      </c>
      <c r="C52" s="20" t="s">
        <v>145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8696</v>
      </c>
      <c r="L52" s="46">
        <v>0</v>
      </c>
      <c r="M52" s="46">
        <v>0</v>
      </c>
      <c r="N52" s="46">
        <f t="shared" ref="N52:N57" si="13">SUM(D52:M52)</f>
        <v>8696</v>
      </c>
      <c r="O52" s="47">
        <f t="shared" si="9"/>
        <v>2.8455497382198951</v>
      </c>
      <c r="P52" s="9"/>
    </row>
    <row r="53" spans="1:119">
      <c r="A53" s="12"/>
      <c r="B53" s="25">
        <v>361.4</v>
      </c>
      <c r="C53" s="20" t="s">
        <v>123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-6114</v>
      </c>
      <c r="L53" s="46">
        <v>0</v>
      </c>
      <c r="M53" s="46">
        <v>0</v>
      </c>
      <c r="N53" s="46">
        <f t="shared" si="13"/>
        <v>-6114</v>
      </c>
      <c r="O53" s="47">
        <f t="shared" si="9"/>
        <v>-2.0006544502617802</v>
      </c>
      <c r="P53" s="9"/>
    </row>
    <row r="54" spans="1:119">
      <c r="A54" s="12"/>
      <c r="B54" s="25">
        <v>362</v>
      </c>
      <c r="C54" s="20" t="s">
        <v>114</v>
      </c>
      <c r="D54" s="46">
        <v>18830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3"/>
        <v>18830</v>
      </c>
      <c r="O54" s="47">
        <f t="shared" si="9"/>
        <v>6.1616492146596862</v>
      </c>
      <c r="P54" s="9"/>
    </row>
    <row r="55" spans="1:119">
      <c r="A55" s="12"/>
      <c r="B55" s="25">
        <v>365</v>
      </c>
      <c r="C55" s="20" t="s">
        <v>115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5930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5930</v>
      </c>
      <c r="O55" s="47">
        <f t="shared" si="9"/>
        <v>1.9404450261780104</v>
      </c>
      <c r="P55" s="9"/>
    </row>
    <row r="56" spans="1:119">
      <c r="A56" s="12"/>
      <c r="B56" s="25">
        <v>366</v>
      </c>
      <c r="C56" s="20" t="s">
        <v>116</v>
      </c>
      <c r="D56" s="46">
        <v>2750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2750</v>
      </c>
      <c r="O56" s="47">
        <f t="shared" si="9"/>
        <v>0.89986910994764402</v>
      </c>
      <c r="P56" s="9"/>
    </row>
    <row r="57" spans="1:119">
      <c r="A57" s="12"/>
      <c r="B57" s="25">
        <v>369.9</v>
      </c>
      <c r="C57" s="20" t="s">
        <v>43</v>
      </c>
      <c r="D57" s="46">
        <v>19772</v>
      </c>
      <c r="E57" s="46">
        <v>0</v>
      </c>
      <c r="F57" s="46">
        <v>0</v>
      </c>
      <c r="G57" s="46">
        <v>0</v>
      </c>
      <c r="H57" s="46">
        <v>0</v>
      </c>
      <c r="I57" s="46">
        <v>77658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97430</v>
      </c>
      <c r="O57" s="47">
        <f t="shared" si="9"/>
        <v>31.8815445026178</v>
      </c>
      <c r="P57" s="9"/>
    </row>
    <row r="58" spans="1:119" ht="15.75">
      <c r="A58" s="29" t="s">
        <v>32</v>
      </c>
      <c r="B58" s="30"/>
      <c r="C58" s="31"/>
      <c r="D58" s="32">
        <f t="shared" ref="D58:M58" si="14">SUM(D59:D60)</f>
        <v>107216</v>
      </c>
      <c r="E58" s="32">
        <f t="shared" si="14"/>
        <v>0</v>
      </c>
      <c r="F58" s="32">
        <f t="shared" si="14"/>
        <v>67596</v>
      </c>
      <c r="G58" s="32">
        <f t="shared" si="14"/>
        <v>0</v>
      </c>
      <c r="H58" s="32">
        <f t="shared" si="14"/>
        <v>0</v>
      </c>
      <c r="I58" s="32">
        <f t="shared" si="14"/>
        <v>0</v>
      </c>
      <c r="J58" s="32">
        <f t="shared" si="14"/>
        <v>0</v>
      </c>
      <c r="K58" s="32">
        <f t="shared" si="14"/>
        <v>63558</v>
      </c>
      <c r="L58" s="32">
        <f t="shared" si="14"/>
        <v>0</v>
      </c>
      <c r="M58" s="32">
        <f t="shared" si="14"/>
        <v>0</v>
      </c>
      <c r="N58" s="32">
        <f>SUM(D58:M58)</f>
        <v>238370</v>
      </c>
      <c r="O58" s="45">
        <f t="shared" si="9"/>
        <v>78.000654450261777</v>
      </c>
      <c r="P58" s="9"/>
    </row>
    <row r="59" spans="1:119">
      <c r="A59" s="12"/>
      <c r="B59" s="25">
        <v>381</v>
      </c>
      <c r="C59" s="20" t="s">
        <v>44</v>
      </c>
      <c r="D59" s="46">
        <v>107216</v>
      </c>
      <c r="E59" s="46">
        <v>0</v>
      </c>
      <c r="F59" s="46">
        <v>67596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174812</v>
      </c>
      <c r="O59" s="47">
        <f t="shared" si="9"/>
        <v>57.202879581151834</v>
      </c>
      <c r="P59" s="9"/>
    </row>
    <row r="60" spans="1:119" ht="15.75" thickBot="1">
      <c r="A60" s="12"/>
      <c r="B60" s="25">
        <v>389.4</v>
      </c>
      <c r="C60" s="20" t="s">
        <v>126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63558</v>
      </c>
      <c r="L60" s="46">
        <v>0</v>
      </c>
      <c r="M60" s="46">
        <v>0</v>
      </c>
      <c r="N60" s="46">
        <f>SUM(D60:M60)</f>
        <v>63558</v>
      </c>
      <c r="O60" s="47">
        <f t="shared" si="9"/>
        <v>20.797774869109947</v>
      </c>
      <c r="P60" s="9"/>
    </row>
    <row r="61" spans="1:119" ht="16.5" thickBot="1">
      <c r="A61" s="14" t="s">
        <v>38</v>
      </c>
      <c r="B61" s="23"/>
      <c r="C61" s="22"/>
      <c r="D61" s="15">
        <f t="shared" ref="D61:M61" si="15">SUM(D5,D16,D21,D34,D45,D50,D58)</f>
        <v>3657318</v>
      </c>
      <c r="E61" s="15">
        <f t="shared" si="15"/>
        <v>4</v>
      </c>
      <c r="F61" s="15">
        <f t="shared" si="15"/>
        <v>67604</v>
      </c>
      <c r="G61" s="15">
        <f t="shared" si="15"/>
        <v>111696</v>
      </c>
      <c r="H61" s="15">
        <f t="shared" si="15"/>
        <v>0</v>
      </c>
      <c r="I61" s="15">
        <f t="shared" si="15"/>
        <v>4558427</v>
      </c>
      <c r="J61" s="15">
        <f t="shared" si="15"/>
        <v>0</v>
      </c>
      <c r="K61" s="15">
        <f t="shared" si="15"/>
        <v>72022</v>
      </c>
      <c r="L61" s="15">
        <f t="shared" si="15"/>
        <v>0</v>
      </c>
      <c r="M61" s="15">
        <f t="shared" si="15"/>
        <v>0</v>
      </c>
      <c r="N61" s="15">
        <f>SUM(D61:M61)</f>
        <v>8467071</v>
      </c>
      <c r="O61" s="38">
        <f t="shared" si="9"/>
        <v>2770.6384162303666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48" t="s">
        <v>146</v>
      </c>
      <c r="M63" s="48"/>
      <c r="N63" s="48"/>
      <c r="O63" s="43">
        <v>3056</v>
      </c>
    </row>
    <row r="64" spans="1:119">
      <c r="A64" s="49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</row>
    <row r="65" spans="1:15" ht="15.75" customHeight="1" thickBot="1">
      <c r="A65" s="52" t="s">
        <v>61</v>
      </c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4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1793754</v>
      </c>
      <c r="E5" s="27">
        <f t="shared" si="0"/>
        <v>0</v>
      </c>
      <c r="F5" s="27">
        <f t="shared" si="0"/>
        <v>0</v>
      </c>
      <c r="G5" s="27">
        <f t="shared" si="0"/>
        <v>103676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1897430</v>
      </c>
      <c r="O5" s="33">
        <f t="shared" ref="O5:O36" si="1">(N5/O$62)</f>
        <v>648.25076870515886</v>
      </c>
      <c r="P5" s="6"/>
    </row>
    <row r="6" spans="1:133">
      <c r="A6" s="12"/>
      <c r="B6" s="25">
        <v>311</v>
      </c>
      <c r="C6" s="20" t="s">
        <v>2</v>
      </c>
      <c r="D6" s="46">
        <v>1125513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1125513</v>
      </c>
      <c r="O6" s="47">
        <f t="shared" si="1"/>
        <v>384.52784420908779</v>
      </c>
      <c r="P6" s="9"/>
    </row>
    <row r="7" spans="1:133">
      <c r="A7" s="12"/>
      <c r="B7" s="25">
        <v>312.41000000000003</v>
      </c>
      <c r="C7" s="20" t="s">
        <v>63</v>
      </c>
      <c r="D7" s="46">
        <v>81869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81869</v>
      </c>
      <c r="O7" s="47">
        <f t="shared" si="1"/>
        <v>27.97027673385719</v>
      </c>
      <c r="P7" s="9"/>
    </row>
    <row r="8" spans="1:133">
      <c r="A8" s="12"/>
      <c r="B8" s="25">
        <v>312.51</v>
      </c>
      <c r="C8" s="20" t="s">
        <v>81</v>
      </c>
      <c r="D8" s="46">
        <v>10275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10275</v>
      </c>
      <c r="O8" s="47">
        <f t="shared" si="1"/>
        <v>3.5104202254868464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103676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103676</v>
      </c>
      <c r="O9" s="47">
        <f t="shared" si="1"/>
        <v>35.420567133583873</v>
      </c>
      <c r="P9" s="9"/>
    </row>
    <row r="10" spans="1:133">
      <c r="A10" s="12"/>
      <c r="B10" s="25">
        <v>314.10000000000002</v>
      </c>
      <c r="C10" s="20" t="s">
        <v>12</v>
      </c>
      <c r="D10" s="46">
        <v>265623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265623</v>
      </c>
      <c r="O10" s="47">
        <f t="shared" si="1"/>
        <v>90.749231294841138</v>
      </c>
      <c r="P10" s="9"/>
    </row>
    <row r="11" spans="1:133">
      <c r="A11" s="12"/>
      <c r="B11" s="25">
        <v>314.3</v>
      </c>
      <c r="C11" s="20" t="s">
        <v>13</v>
      </c>
      <c r="D11" s="46">
        <v>90917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90917</v>
      </c>
      <c r="O11" s="47">
        <f t="shared" si="1"/>
        <v>31.061496412709257</v>
      </c>
      <c r="P11" s="9"/>
    </row>
    <row r="12" spans="1:133">
      <c r="A12" s="12"/>
      <c r="B12" s="25">
        <v>314.39999999999998</v>
      </c>
      <c r="C12" s="20" t="s">
        <v>103</v>
      </c>
      <c r="D12" s="46">
        <v>4858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4858</v>
      </c>
      <c r="O12" s="47">
        <f t="shared" si="1"/>
        <v>1.6597198496754355</v>
      </c>
      <c r="P12" s="9"/>
    </row>
    <row r="13" spans="1:133">
      <c r="A13" s="12"/>
      <c r="B13" s="25">
        <v>314.8</v>
      </c>
      <c r="C13" s="20" t="s">
        <v>14</v>
      </c>
      <c r="D13" s="46">
        <v>6053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6053</v>
      </c>
      <c r="O13" s="47">
        <f t="shared" si="1"/>
        <v>2.0679877007174583</v>
      </c>
      <c r="P13" s="9"/>
    </row>
    <row r="14" spans="1:133">
      <c r="A14" s="12"/>
      <c r="B14" s="25">
        <v>315</v>
      </c>
      <c r="C14" s="20" t="s">
        <v>82</v>
      </c>
      <c r="D14" s="46">
        <v>123015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123015</v>
      </c>
      <c r="O14" s="47">
        <f t="shared" si="1"/>
        <v>42.027673385719169</v>
      </c>
      <c r="P14" s="9"/>
    </row>
    <row r="15" spans="1:133">
      <c r="A15" s="12"/>
      <c r="B15" s="25">
        <v>316</v>
      </c>
      <c r="C15" s="20" t="s">
        <v>83</v>
      </c>
      <c r="D15" s="46">
        <v>85631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85631</v>
      </c>
      <c r="O15" s="47">
        <f t="shared" si="1"/>
        <v>29.255551759480696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348281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293087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25" si="4">SUM(D16:M16)</f>
        <v>641368</v>
      </c>
      <c r="O16" s="45">
        <f t="shared" si="1"/>
        <v>219.12128459173215</v>
      </c>
      <c r="P16" s="10"/>
    </row>
    <row r="17" spans="1:16">
      <c r="A17" s="12"/>
      <c r="B17" s="25">
        <v>322</v>
      </c>
      <c r="C17" s="20" t="s">
        <v>0</v>
      </c>
      <c r="D17" s="46">
        <v>72350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72350</v>
      </c>
      <c r="O17" s="47">
        <f t="shared" si="1"/>
        <v>24.718141441749232</v>
      </c>
      <c r="P17" s="9"/>
    </row>
    <row r="18" spans="1:16">
      <c r="A18" s="12"/>
      <c r="B18" s="25">
        <v>323.10000000000002</v>
      </c>
      <c r="C18" s="20" t="s">
        <v>18</v>
      </c>
      <c r="D18" s="46">
        <v>255283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255283</v>
      </c>
      <c r="O18" s="47">
        <f t="shared" si="1"/>
        <v>87.216604031431501</v>
      </c>
      <c r="P18" s="9"/>
    </row>
    <row r="19" spans="1:16">
      <c r="A19" s="12"/>
      <c r="B19" s="25">
        <v>324.20999999999998</v>
      </c>
      <c r="C19" s="20" t="s">
        <v>120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293087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293087</v>
      </c>
      <c r="O19" s="47">
        <f t="shared" si="1"/>
        <v>100.13221728732491</v>
      </c>
      <c r="P19" s="9"/>
    </row>
    <row r="20" spans="1:16">
      <c r="A20" s="12"/>
      <c r="B20" s="25">
        <v>329</v>
      </c>
      <c r="C20" s="20" t="s">
        <v>19</v>
      </c>
      <c r="D20" s="46">
        <v>20648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20648</v>
      </c>
      <c r="O20" s="47">
        <f t="shared" si="1"/>
        <v>7.0543218312265115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SUM(D22:D33)</f>
        <v>488458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302802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791260</v>
      </c>
      <c r="O21" s="45">
        <f t="shared" si="1"/>
        <v>270.33139733515543</v>
      </c>
      <c r="P21" s="10"/>
    </row>
    <row r="22" spans="1:16">
      <c r="A22" s="12"/>
      <c r="B22" s="25">
        <v>331.2</v>
      </c>
      <c r="C22" s="20" t="s">
        <v>20</v>
      </c>
      <c r="D22" s="46">
        <v>1000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1000</v>
      </c>
      <c r="O22" s="47">
        <f t="shared" si="1"/>
        <v>0.34164673727365902</v>
      </c>
      <c r="P22" s="9"/>
    </row>
    <row r="23" spans="1:16">
      <c r="A23" s="12"/>
      <c r="B23" s="25">
        <v>331.31</v>
      </c>
      <c r="C23" s="20" t="s">
        <v>72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73954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73954</v>
      </c>
      <c r="O23" s="47">
        <f t="shared" si="1"/>
        <v>25.266142808336181</v>
      </c>
      <c r="P23" s="9"/>
    </row>
    <row r="24" spans="1:16">
      <c r="A24" s="12"/>
      <c r="B24" s="25">
        <v>331.62</v>
      </c>
      <c r="C24" s="20" t="s">
        <v>137</v>
      </c>
      <c r="D24" s="46">
        <v>58072</v>
      </c>
      <c r="E24" s="46">
        <v>0</v>
      </c>
      <c r="F24" s="46">
        <v>0</v>
      </c>
      <c r="G24" s="46">
        <v>0</v>
      </c>
      <c r="H24" s="46">
        <v>0</v>
      </c>
      <c r="I24" s="46">
        <v>206183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264255</v>
      </c>
      <c r="O24" s="47">
        <f t="shared" si="1"/>
        <v>90.281858558250775</v>
      </c>
      <c r="P24" s="9"/>
    </row>
    <row r="25" spans="1:16">
      <c r="A25" s="12"/>
      <c r="B25" s="25">
        <v>334.2</v>
      </c>
      <c r="C25" s="20" t="s">
        <v>73</v>
      </c>
      <c r="D25" s="46">
        <v>5614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5614</v>
      </c>
      <c r="O25" s="47">
        <f t="shared" si="1"/>
        <v>1.9180047830543219</v>
      </c>
      <c r="P25" s="9"/>
    </row>
    <row r="26" spans="1:16">
      <c r="A26" s="12"/>
      <c r="B26" s="25">
        <v>334.49</v>
      </c>
      <c r="C26" s="20" t="s">
        <v>84</v>
      </c>
      <c r="D26" s="46">
        <v>64546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33" si="6">SUM(D26:M26)</f>
        <v>64546</v>
      </c>
      <c r="O26" s="47">
        <f t="shared" si="1"/>
        <v>22.051930304065596</v>
      </c>
      <c r="P26" s="9"/>
    </row>
    <row r="27" spans="1:16">
      <c r="A27" s="12"/>
      <c r="B27" s="25">
        <v>334.5</v>
      </c>
      <c r="C27" s="20" t="s">
        <v>130</v>
      </c>
      <c r="D27" s="46">
        <v>160274</v>
      </c>
      <c r="E27" s="46">
        <v>0</v>
      </c>
      <c r="F27" s="46">
        <v>0</v>
      </c>
      <c r="G27" s="46">
        <v>0</v>
      </c>
      <c r="H27" s="46">
        <v>0</v>
      </c>
      <c r="I27" s="46">
        <v>22665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182939</v>
      </c>
      <c r="O27" s="47">
        <f t="shared" si="1"/>
        <v>62.50051247010591</v>
      </c>
      <c r="P27" s="9"/>
    </row>
    <row r="28" spans="1:16">
      <c r="A28" s="12"/>
      <c r="B28" s="25">
        <v>334.9</v>
      </c>
      <c r="C28" s="20" t="s">
        <v>138</v>
      </c>
      <c r="D28" s="46">
        <v>9678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9678</v>
      </c>
      <c r="O28" s="47">
        <f t="shared" si="1"/>
        <v>3.3064571233344719</v>
      </c>
      <c r="P28" s="9"/>
    </row>
    <row r="29" spans="1:16">
      <c r="A29" s="12"/>
      <c r="B29" s="25">
        <v>335.12</v>
      </c>
      <c r="C29" s="20" t="s">
        <v>85</v>
      </c>
      <c r="D29" s="46">
        <v>77141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77141</v>
      </c>
      <c r="O29" s="47">
        <f t="shared" si="1"/>
        <v>26.35497096002733</v>
      </c>
      <c r="P29" s="9"/>
    </row>
    <row r="30" spans="1:16">
      <c r="A30" s="12"/>
      <c r="B30" s="25">
        <v>335.14</v>
      </c>
      <c r="C30" s="20" t="s">
        <v>86</v>
      </c>
      <c r="D30" s="46">
        <v>6197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6197</v>
      </c>
      <c r="O30" s="47">
        <f t="shared" si="1"/>
        <v>2.1171848308848649</v>
      </c>
      <c r="P30" s="9"/>
    </row>
    <row r="31" spans="1:16">
      <c r="A31" s="12"/>
      <c r="B31" s="25">
        <v>335.15</v>
      </c>
      <c r="C31" s="20" t="s">
        <v>87</v>
      </c>
      <c r="D31" s="46">
        <v>3730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3730</v>
      </c>
      <c r="O31" s="47">
        <f t="shared" si="1"/>
        <v>1.2743423300307481</v>
      </c>
      <c r="P31" s="9"/>
    </row>
    <row r="32" spans="1:16">
      <c r="A32" s="12"/>
      <c r="B32" s="25">
        <v>335.18</v>
      </c>
      <c r="C32" s="20" t="s">
        <v>88</v>
      </c>
      <c r="D32" s="46">
        <v>100629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100629</v>
      </c>
      <c r="O32" s="47">
        <f t="shared" si="1"/>
        <v>34.379569525111037</v>
      </c>
      <c r="P32" s="9"/>
    </row>
    <row r="33" spans="1:16">
      <c r="A33" s="12"/>
      <c r="B33" s="25">
        <v>335.9</v>
      </c>
      <c r="C33" s="20" t="s">
        <v>139</v>
      </c>
      <c r="D33" s="46">
        <v>1577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1577</v>
      </c>
      <c r="O33" s="47">
        <f t="shared" si="1"/>
        <v>0.53877690468056028</v>
      </c>
      <c r="P33" s="9"/>
    </row>
    <row r="34" spans="1:16" ht="15.75">
      <c r="A34" s="29" t="s">
        <v>30</v>
      </c>
      <c r="B34" s="30"/>
      <c r="C34" s="31"/>
      <c r="D34" s="32">
        <f t="shared" ref="D34:M34" si="7">SUM(D35:D42)</f>
        <v>489761</v>
      </c>
      <c r="E34" s="32">
        <f t="shared" si="7"/>
        <v>0</v>
      </c>
      <c r="F34" s="32">
        <f t="shared" si="7"/>
        <v>0</v>
      </c>
      <c r="G34" s="32">
        <f t="shared" si="7"/>
        <v>0</v>
      </c>
      <c r="H34" s="32">
        <f t="shared" si="7"/>
        <v>0</v>
      </c>
      <c r="I34" s="32">
        <f t="shared" si="7"/>
        <v>3527802</v>
      </c>
      <c r="J34" s="32">
        <f t="shared" si="7"/>
        <v>0</v>
      </c>
      <c r="K34" s="32">
        <f t="shared" si="7"/>
        <v>0</v>
      </c>
      <c r="L34" s="32">
        <f t="shared" si="7"/>
        <v>0</v>
      </c>
      <c r="M34" s="32">
        <f t="shared" si="7"/>
        <v>0</v>
      </c>
      <c r="N34" s="32">
        <f>SUM(D34:M34)</f>
        <v>4017563</v>
      </c>
      <c r="O34" s="45">
        <f t="shared" si="1"/>
        <v>1372.5872907413734</v>
      </c>
      <c r="P34" s="10"/>
    </row>
    <row r="35" spans="1:16">
      <c r="A35" s="12"/>
      <c r="B35" s="25">
        <v>341.2</v>
      </c>
      <c r="C35" s="20" t="s">
        <v>131</v>
      </c>
      <c r="D35" s="46">
        <v>13253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2" si="8">SUM(D35:M35)</f>
        <v>13253</v>
      </c>
      <c r="O35" s="47">
        <f t="shared" si="1"/>
        <v>4.5278442090878031</v>
      </c>
      <c r="P35" s="9"/>
    </row>
    <row r="36" spans="1:16">
      <c r="A36" s="12"/>
      <c r="B36" s="25">
        <v>341.3</v>
      </c>
      <c r="C36" s="20" t="s">
        <v>105</v>
      </c>
      <c r="D36" s="46">
        <v>364119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364119</v>
      </c>
      <c r="O36" s="47">
        <f t="shared" si="1"/>
        <v>124.40006832934745</v>
      </c>
      <c r="P36" s="9"/>
    </row>
    <row r="37" spans="1:16">
      <c r="A37" s="12"/>
      <c r="B37" s="25">
        <v>342.1</v>
      </c>
      <c r="C37" s="20" t="s">
        <v>132</v>
      </c>
      <c r="D37" s="46">
        <v>2176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2176</v>
      </c>
      <c r="O37" s="47">
        <f t="shared" ref="O37:O60" si="9">(N37/O$62)</f>
        <v>0.74342330030748205</v>
      </c>
      <c r="P37" s="9"/>
    </row>
    <row r="38" spans="1:16">
      <c r="A38" s="12"/>
      <c r="B38" s="25">
        <v>342.5</v>
      </c>
      <c r="C38" s="20" t="s">
        <v>33</v>
      </c>
      <c r="D38" s="46">
        <v>22900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22900</v>
      </c>
      <c r="O38" s="47">
        <f t="shared" si="9"/>
        <v>7.8237102835667915</v>
      </c>
      <c r="P38" s="9"/>
    </row>
    <row r="39" spans="1:16">
      <c r="A39" s="12"/>
      <c r="B39" s="25">
        <v>343.4</v>
      </c>
      <c r="C39" s="20" t="s">
        <v>34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776087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776087</v>
      </c>
      <c r="O39" s="47">
        <f t="shared" si="9"/>
        <v>265.14759139050221</v>
      </c>
      <c r="P39" s="9"/>
    </row>
    <row r="40" spans="1:16">
      <c r="A40" s="12"/>
      <c r="B40" s="25">
        <v>343.6</v>
      </c>
      <c r="C40" s="20" t="s">
        <v>35</v>
      </c>
      <c r="D40" s="46">
        <v>0</v>
      </c>
      <c r="E40" s="46">
        <v>0</v>
      </c>
      <c r="F40" s="46">
        <v>0</v>
      </c>
      <c r="G40" s="46">
        <v>0</v>
      </c>
      <c r="H40" s="46">
        <v>0</v>
      </c>
      <c r="I40" s="46">
        <v>2751715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2751715</v>
      </c>
      <c r="O40" s="47">
        <f t="shared" si="9"/>
        <v>940.11445165698672</v>
      </c>
      <c r="P40" s="9"/>
    </row>
    <row r="41" spans="1:16">
      <c r="A41" s="12"/>
      <c r="B41" s="25">
        <v>344.9</v>
      </c>
      <c r="C41" s="20" t="s">
        <v>109</v>
      </c>
      <c r="D41" s="46">
        <v>81589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81589</v>
      </c>
      <c r="O41" s="47">
        <f t="shared" si="9"/>
        <v>27.874615647420566</v>
      </c>
      <c r="P41" s="9"/>
    </row>
    <row r="42" spans="1:16">
      <c r="A42" s="12"/>
      <c r="B42" s="25">
        <v>349</v>
      </c>
      <c r="C42" s="20" t="s">
        <v>66</v>
      </c>
      <c r="D42" s="46">
        <v>5724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5724</v>
      </c>
      <c r="O42" s="47">
        <f t="shared" si="9"/>
        <v>1.9555859241544242</v>
      </c>
      <c r="P42" s="9"/>
    </row>
    <row r="43" spans="1:16" ht="15.75">
      <c r="A43" s="29" t="s">
        <v>31</v>
      </c>
      <c r="B43" s="30"/>
      <c r="C43" s="31"/>
      <c r="D43" s="32">
        <f t="shared" ref="D43:M43" si="10">SUM(D44:D46)</f>
        <v>14217</v>
      </c>
      <c r="E43" s="32">
        <f t="shared" si="10"/>
        <v>0</v>
      </c>
      <c r="F43" s="32">
        <f t="shared" si="10"/>
        <v>0</v>
      </c>
      <c r="G43" s="32">
        <f t="shared" si="10"/>
        <v>0</v>
      </c>
      <c r="H43" s="32">
        <f t="shared" si="10"/>
        <v>0</v>
      </c>
      <c r="I43" s="32">
        <f t="shared" si="10"/>
        <v>0</v>
      </c>
      <c r="J43" s="32">
        <f t="shared" si="10"/>
        <v>0</v>
      </c>
      <c r="K43" s="32">
        <f t="shared" si="10"/>
        <v>0</v>
      </c>
      <c r="L43" s="32">
        <f t="shared" si="10"/>
        <v>0</v>
      </c>
      <c r="M43" s="32">
        <f t="shared" si="10"/>
        <v>0</v>
      </c>
      <c r="N43" s="32">
        <f t="shared" ref="N43:N48" si="11">SUM(D43:M43)</f>
        <v>14217</v>
      </c>
      <c r="O43" s="45">
        <f t="shared" si="9"/>
        <v>4.8571916638196102</v>
      </c>
      <c r="P43" s="10"/>
    </row>
    <row r="44" spans="1:16">
      <c r="A44" s="13"/>
      <c r="B44" s="39">
        <v>351.3</v>
      </c>
      <c r="C44" s="21" t="s">
        <v>110</v>
      </c>
      <c r="D44" s="46">
        <v>1469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1469</v>
      </c>
      <c r="O44" s="47">
        <f t="shared" si="9"/>
        <v>0.50187905705500513</v>
      </c>
      <c r="P44" s="9"/>
    </row>
    <row r="45" spans="1:16">
      <c r="A45" s="13"/>
      <c r="B45" s="39">
        <v>351.4</v>
      </c>
      <c r="C45" s="21" t="s">
        <v>111</v>
      </c>
      <c r="D45" s="46">
        <v>12029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12029</v>
      </c>
      <c r="O45" s="47">
        <f t="shared" si="9"/>
        <v>4.1096686026648444</v>
      </c>
      <c r="P45" s="9"/>
    </row>
    <row r="46" spans="1:16">
      <c r="A46" s="13"/>
      <c r="B46" s="39">
        <v>351.9</v>
      </c>
      <c r="C46" s="21" t="s">
        <v>113</v>
      </c>
      <c r="D46" s="46">
        <v>719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719</v>
      </c>
      <c r="O46" s="47">
        <f t="shared" si="9"/>
        <v>0.24564400409976084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SUM(D48:D56)</f>
        <v>92509</v>
      </c>
      <c r="E47" s="32">
        <f t="shared" si="12"/>
        <v>5</v>
      </c>
      <c r="F47" s="32">
        <f t="shared" si="12"/>
        <v>46</v>
      </c>
      <c r="G47" s="32">
        <f t="shared" si="12"/>
        <v>90</v>
      </c>
      <c r="H47" s="32">
        <f t="shared" si="12"/>
        <v>0</v>
      </c>
      <c r="I47" s="32">
        <f t="shared" si="12"/>
        <v>54340</v>
      </c>
      <c r="J47" s="32">
        <f t="shared" si="12"/>
        <v>0</v>
      </c>
      <c r="K47" s="32">
        <f t="shared" si="12"/>
        <v>77046</v>
      </c>
      <c r="L47" s="32">
        <f t="shared" si="12"/>
        <v>0</v>
      </c>
      <c r="M47" s="32">
        <f t="shared" si="12"/>
        <v>0</v>
      </c>
      <c r="N47" s="32">
        <f t="shared" si="11"/>
        <v>224036</v>
      </c>
      <c r="O47" s="45">
        <f t="shared" si="9"/>
        <v>76.54116843184147</v>
      </c>
      <c r="P47" s="10"/>
    </row>
    <row r="48" spans="1:16">
      <c r="A48" s="12"/>
      <c r="B48" s="25">
        <v>361.1</v>
      </c>
      <c r="C48" s="20" t="s">
        <v>41</v>
      </c>
      <c r="D48" s="46">
        <v>2848</v>
      </c>
      <c r="E48" s="46">
        <v>5</v>
      </c>
      <c r="F48" s="46">
        <v>46</v>
      </c>
      <c r="G48" s="46">
        <v>90</v>
      </c>
      <c r="H48" s="46">
        <v>0</v>
      </c>
      <c r="I48" s="46">
        <v>15154</v>
      </c>
      <c r="J48" s="46">
        <v>0</v>
      </c>
      <c r="K48" s="46">
        <v>12336</v>
      </c>
      <c r="L48" s="46">
        <v>0</v>
      </c>
      <c r="M48" s="46">
        <v>0</v>
      </c>
      <c r="N48" s="46">
        <f t="shared" si="11"/>
        <v>30479</v>
      </c>
      <c r="O48" s="47">
        <f t="shared" si="9"/>
        <v>10.413050905363853</v>
      </c>
      <c r="P48" s="9"/>
    </row>
    <row r="49" spans="1:119">
      <c r="A49" s="12"/>
      <c r="B49" s="25">
        <v>361.3</v>
      </c>
      <c r="C49" s="20" t="s">
        <v>42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52241</v>
      </c>
      <c r="L49" s="46">
        <v>0</v>
      </c>
      <c r="M49" s="46">
        <v>0</v>
      </c>
      <c r="N49" s="46">
        <f t="shared" ref="N49:N56" si="13">SUM(D49:M49)</f>
        <v>52241</v>
      </c>
      <c r="O49" s="47">
        <f t="shared" si="9"/>
        <v>17.847967201913221</v>
      </c>
      <c r="P49" s="9"/>
    </row>
    <row r="50" spans="1:119">
      <c r="A50" s="12"/>
      <c r="B50" s="25">
        <v>362</v>
      </c>
      <c r="C50" s="20" t="s">
        <v>114</v>
      </c>
      <c r="D50" s="46">
        <v>22972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22972</v>
      </c>
      <c r="O50" s="47">
        <f t="shared" si="9"/>
        <v>7.8483088486504951</v>
      </c>
      <c r="P50" s="9"/>
    </row>
    <row r="51" spans="1:119">
      <c r="A51" s="12"/>
      <c r="B51" s="25">
        <v>364</v>
      </c>
      <c r="C51" s="20" t="s">
        <v>124</v>
      </c>
      <c r="D51" s="46">
        <v>5702</v>
      </c>
      <c r="E51" s="46">
        <v>0</v>
      </c>
      <c r="F51" s="46">
        <v>0</v>
      </c>
      <c r="G51" s="46">
        <v>0</v>
      </c>
      <c r="H51" s="46">
        <v>0</v>
      </c>
      <c r="I51" s="46">
        <v>13056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18758</v>
      </c>
      <c r="O51" s="47">
        <f t="shared" si="9"/>
        <v>6.4086094977792962</v>
      </c>
      <c r="P51" s="9"/>
    </row>
    <row r="52" spans="1:119">
      <c r="A52" s="12"/>
      <c r="B52" s="25">
        <v>365</v>
      </c>
      <c r="C52" s="20" t="s">
        <v>115</v>
      </c>
      <c r="D52" s="46">
        <v>3500</v>
      </c>
      <c r="E52" s="46">
        <v>0</v>
      </c>
      <c r="F52" s="46">
        <v>0</v>
      </c>
      <c r="G52" s="46">
        <v>0</v>
      </c>
      <c r="H52" s="46">
        <v>0</v>
      </c>
      <c r="I52" s="46">
        <v>1208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4708</v>
      </c>
      <c r="O52" s="47">
        <f t="shared" si="9"/>
        <v>1.6084728390843868</v>
      </c>
      <c r="P52" s="9"/>
    </row>
    <row r="53" spans="1:119">
      <c r="A53" s="12"/>
      <c r="B53" s="25">
        <v>366</v>
      </c>
      <c r="C53" s="20" t="s">
        <v>116</v>
      </c>
      <c r="D53" s="46">
        <v>6310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6310</v>
      </c>
      <c r="O53" s="47">
        <f t="shared" si="9"/>
        <v>2.1557909121967884</v>
      </c>
      <c r="P53" s="9"/>
    </row>
    <row r="54" spans="1:119">
      <c r="A54" s="12"/>
      <c r="B54" s="25">
        <v>368</v>
      </c>
      <c r="C54" s="20" t="s">
        <v>77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12469</v>
      </c>
      <c r="L54" s="46">
        <v>0</v>
      </c>
      <c r="M54" s="46">
        <v>0</v>
      </c>
      <c r="N54" s="46">
        <f t="shared" si="13"/>
        <v>12469</v>
      </c>
      <c r="O54" s="47">
        <f t="shared" si="9"/>
        <v>4.2599931670652547</v>
      </c>
      <c r="P54" s="9"/>
    </row>
    <row r="55" spans="1:119">
      <c r="A55" s="12"/>
      <c r="B55" s="25">
        <v>369.3</v>
      </c>
      <c r="C55" s="20" t="s">
        <v>125</v>
      </c>
      <c r="D55" s="46">
        <v>34001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34001</v>
      </c>
      <c r="O55" s="47">
        <f t="shared" si="9"/>
        <v>11.61633071404168</v>
      </c>
      <c r="P55" s="9"/>
    </row>
    <row r="56" spans="1:119">
      <c r="A56" s="12"/>
      <c r="B56" s="25">
        <v>369.9</v>
      </c>
      <c r="C56" s="20" t="s">
        <v>43</v>
      </c>
      <c r="D56" s="46">
        <v>17176</v>
      </c>
      <c r="E56" s="46">
        <v>0</v>
      </c>
      <c r="F56" s="46">
        <v>0</v>
      </c>
      <c r="G56" s="46">
        <v>0</v>
      </c>
      <c r="H56" s="46">
        <v>0</v>
      </c>
      <c r="I56" s="46">
        <v>24922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42098</v>
      </c>
      <c r="O56" s="47">
        <f t="shared" si="9"/>
        <v>14.382644345746499</v>
      </c>
      <c r="P56" s="9"/>
    </row>
    <row r="57" spans="1:119" ht="15.75">
      <c r="A57" s="29" t="s">
        <v>32</v>
      </c>
      <c r="B57" s="30"/>
      <c r="C57" s="31"/>
      <c r="D57" s="32">
        <f t="shared" ref="D57:M57" si="14">SUM(D58:D59)</f>
        <v>969652</v>
      </c>
      <c r="E57" s="32">
        <f t="shared" si="14"/>
        <v>0</v>
      </c>
      <c r="F57" s="32">
        <f t="shared" si="14"/>
        <v>799604</v>
      </c>
      <c r="G57" s="32">
        <f t="shared" si="14"/>
        <v>0</v>
      </c>
      <c r="H57" s="32">
        <f t="shared" si="14"/>
        <v>0</v>
      </c>
      <c r="I57" s="32">
        <f t="shared" si="14"/>
        <v>0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>SUM(D57:M57)</f>
        <v>1769256</v>
      </c>
      <c r="O57" s="45">
        <f t="shared" si="9"/>
        <v>604.4605398018449</v>
      </c>
      <c r="P57" s="9"/>
    </row>
    <row r="58" spans="1:119">
      <c r="A58" s="12"/>
      <c r="B58" s="25">
        <v>381</v>
      </c>
      <c r="C58" s="20" t="s">
        <v>44</v>
      </c>
      <c r="D58" s="46">
        <v>237644</v>
      </c>
      <c r="E58" s="46">
        <v>0</v>
      </c>
      <c r="F58" s="46">
        <v>799604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>SUM(D58:M58)</f>
        <v>1037248</v>
      </c>
      <c r="O58" s="47">
        <f t="shared" si="9"/>
        <v>354.37239494362831</v>
      </c>
      <c r="P58" s="9"/>
    </row>
    <row r="59" spans="1:119" ht="15.75" thickBot="1">
      <c r="A59" s="12"/>
      <c r="B59" s="25">
        <v>384</v>
      </c>
      <c r="C59" s="20" t="s">
        <v>45</v>
      </c>
      <c r="D59" s="46">
        <v>732008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732008</v>
      </c>
      <c r="O59" s="47">
        <f t="shared" si="9"/>
        <v>250.08814485821659</v>
      </c>
      <c r="P59" s="9"/>
    </row>
    <row r="60" spans="1:119" ht="16.5" thickBot="1">
      <c r="A60" s="14" t="s">
        <v>38</v>
      </c>
      <c r="B60" s="23"/>
      <c r="C60" s="22"/>
      <c r="D60" s="15">
        <f t="shared" ref="D60:M60" si="15">SUM(D5,D16,D21,D34,D43,D47,D57)</f>
        <v>4196632</v>
      </c>
      <c r="E60" s="15">
        <f t="shared" si="15"/>
        <v>5</v>
      </c>
      <c r="F60" s="15">
        <f t="shared" si="15"/>
        <v>799650</v>
      </c>
      <c r="G60" s="15">
        <f t="shared" si="15"/>
        <v>103766</v>
      </c>
      <c r="H60" s="15">
        <f t="shared" si="15"/>
        <v>0</v>
      </c>
      <c r="I60" s="15">
        <f t="shared" si="15"/>
        <v>4178031</v>
      </c>
      <c r="J60" s="15">
        <f t="shared" si="15"/>
        <v>0</v>
      </c>
      <c r="K60" s="15">
        <f t="shared" si="15"/>
        <v>77046</v>
      </c>
      <c r="L60" s="15">
        <f t="shared" si="15"/>
        <v>0</v>
      </c>
      <c r="M60" s="15">
        <f t="shared" si="15"/>
        <v>0</v>
      </c>
      <c r="N60" s="15">
        <f>SUM(D60:M60)</f>
        <v>9355130</v>
      </c>
      <c r="O60" s="38">
        <f t="shared" si="9"/>
        <v>3196.1496412709257</v>
      </c>
      <c r="P60" s="6"/>
      <c r="Q60" s="2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  <c r="BM60" s="5"/>
      <c r="BN60" s="5"/>
      <c r="BO60" s="5"/>
      <c r="BP60" s="5"/>
      <c r="BQ60" s="5"/>
      <c r="BR60" s="5"/>
      <c r="BS60" s="5"/>
      <c r="BT60" s="5"/>
      <c r="BU60" s="5"/>
      <c r="BV60" s="5"/>
      <c r="BW60" s="5"/>
      <c r="BX60" s="5"/>
      <c r="BY60" s="5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</row>
    <row r="61" spans="1:119">
      <c r="A61" s="16"/>
      <c r="B61" s="18"/>
      <c r="C61" s="18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9"/>
    </row>
    <row r="62" spans="1:119">
      <c r="A62" s="40"/>
      <c r="B62" s="41"/>
      <c r="C62" s="41"/>
      <c r="D62" s="42"/>
      <c r="E62" s="42"/>
      <c r="F62" s="42"/>
      <c r="G62" s="42"/>
      <c r="H62" s="42"/>
      <c r="I62" s="42"/>
      <c r="J62" s="42"/>
      <c r="K62" s="42"/>
      <c r="L62" s="48" t="s">
        <v>140</v>
      </c>
      <c r="M62" s="48"/>
      <c r="N62" s="48"/>
      <c r="O62" s="43">
        <v>2927</v>
      </c>
    </row>
    <row r="63" spans="1:119">
      <c r="A63" s="49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1"/>
    </row>
    <row r="64" spans="1:119" ht="15.75" customHeight="1" thickBot="1">
      <c r="A64" s="52" t="s">
        <v>61</v>
      </c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4"/>
    </row>
  </sheetData>
  <mergeCells count="10">
    <mergeCell ref="L62:N62"/>
    <mergeCell ref="A63:O63"/>
    <mergeCell ref="A64:O6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7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1743719</v>
      </c>
      <c r="E5" s="27">
        <f t="shared" si="0"/>
        <v>0</v>
      </c>
      <c r="F5" s="27">
        <f t="shared" si="0"/>
        <v>0</v>
      </c>
      <c r="G5" s="27">
        <f t="shared" si="0"/>
        <v>98339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12160</v>
      </c>
      <c r="L5" s="27">
        <f t="shared" si="0"/>
        <v>0</v>
      </c>
      <c r="M5" s="27">
        <f t="shared" si="0"/>
        <v>0</v>
      </c>
      <c r="N5" s="28">
        <f>SUM(D5:M5)</f>
        <v>1854218</v>
      </c>
      <c r="O5" s="33">
        <f t="shared" ref="O5:O36" si="1">(N5/O$69)</f>
        <v>634.78877096884628</v>
      </c>
      <c r="P5" s="6"/>
    </row>
    <row r="6" spans="1:133">
      <c r="A6" s="12"/>
      <c r="B6" s="25">
        <v>311</v>
      </c>
      <c r="C6" s="20" t="s">
        <v>2</v>
      </c>
      <c r="D6" s="46">
        <v>1082003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1082003</v>
      </c>
      <c r="O6" s="47">
        <f t="shared" si="1"/>
        <v>370.42211571379664</v>
      </c>
      <c r="P6" s="9"/>
    </row>
    <row r="7" spans="1:133">
      <c r="A7" s="12"/>
      <c r="B7" s="25">
        <v>312.10000000000002</v>
      </c>
      <c r="C7" s="20" t="s">
        <v>10</v>
      </c>
      <c r="D7" s="46">
        <v>76870</v>
      </c>
      <c r="E7" s="46">
        <v>0</v>
      </c>
      <c r="F7" s="46">
        <v>0</v>
      </c>
      <c r="G7" s="46">
        <v>98339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175209</v>
      </c>
      <c r="O7" s="47">
        <f t="shared" si="1"/>
        <v>59.982540225950018</v>
      </c>
      <c r="P7" s="9"/>
    </row>
    <row r="8" spans="1:133">
      <c r="A8" s="12"/>
      <c r="B8" s="25">
        <v>312.51</v>
      </c>
      <c r="C8" s="20" t="s">
        <v>81</v>
      </c>
      <c r="D8" s="46">
        <v>14353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12160</v>
      </c>
      <c r="L8" s="46">
        <v>0</v>
      </c>
      <c r="M8" s="46">
        <v>0</v>
      </c>
      <c r="N8" s="46">
        <f>SUM(D8:M8)</f>
        <v>26513</v>
      </c>
      <c r="O8" s="47">
        <f t="shared" si="1"/>
        <v>9.0766860664156113</v>
      </c>
      <c r="P8" s="9"/>
    </row>
    <row r="9" spans="1:133">
      <c r="A9" s="12"/>
      <c r="B9" s="25">
        <v>314.10000000000002</v>
      </c>
      <c r="C9" s="20" t="s">
        <v>12</v>
      </c>
      <c r="D9" s="46">
        <v>260429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260429</v>
      </c>
      <c r="O9" s="47">
        <f t="shared" si="1"/>
        <v>89.157480314960637</v>
      </c>
      <c r="P9" s="9"/>
    </row>
    <row r="10" spans="1:133">
      <c r="A10" s="12"/>
      <c r="B10" s="25">
        <v>314.3</v>
      </c>
      <c r="C10" s="20" t="s">
        <v>13</v>
      </c>
      <c r="D10" s="46">
        <v>87790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87790</v>
      </c>
      <c r="O10" s="47">
        <f t="shared" si="1"/>
        <v>30.054775761725438</v>
      </c>
      <c r="P10" s="9"/>
    </row>
    <row r="11" spans="1:133">
      <c r="A11" s="12"/>
      <c r="B11" s="25">
        <v>314.39999999999998</v>
      </c>
      <c r="C11" s="20" t="s">
        <v>103</v>
      </c>
      <c r="D11" s="46">
        <v>6441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6441</v>
      </c>
      <c r="O11" s="47">
        <f t="shared" si="1"/>
        <v>2.2050667579596031</v>
      </c>
      <c r="P11" s="9"/>
    </row>
    <row r="12" spans="1:133">
      <c r="A12" s="12"/>
      <c r="B12" s="25">
        <v>314.8</v>
      </c>
      <c r="C12" s="20" t="s">
        <v>14</v>
      </c>
      <c r="D12" s="46">
        <v>5780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5780</v>
      </c>
      <c r="O12" s="47">
        <f t="shared" si="1"/>
        <v>1.9787743923313934</v>
      </c>
      <c r="P12" s="9"/>
    </row>
    <row r="13" spans="1:133">
      <c r="A13" s="12"/>
      <c r="B13" s="25">
        <v>315</v>
      </c>
      <c r="C13" s="20" t="s">
        <v>82</v>
      </c>
      <c r="D13" s="46">
        <v>119122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119122</v>
      </c>
      <c r="O13" s="47">
        <f t="shared" si="1"/>
        <v>40.781239301609041</v>
      </c>
      <c r="P13" s="9"/>
    </row>
    <row r="14" spans="1:133">
      <c r="A14" s="12"/>
      <c r="B14" s="25">
        <v>316</v>
      </c>
      <c r="C14" s="20" t="s">
        <v>83</v>
      </c>
      <c r="D14" s="46">
        <v>90931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90931</v>
      </c>
      <c r="O14" s="47">
        <f t="shared" si="1"/>
        <v>31.130092434097911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SUM(D16:D20)</f>
        <v>284623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266980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6" si="4">SUM(D15:M15)</f>
        <v>551603</v>
      </c>
      <c r="O15" s="45">
        <f t="shared" si="1"/>
        <v>188.84046559397467</v>
      </c>
      <c r="P15" s="10"/>
    </row>
    <row r="16" spans="1:133">
      <c r="A16" s="12"/>
      <c r="B16" s="25">
        <v>322</v>
      </c>
      <c r="C16" s="20" t="s">
        <v>0</v>
      </c>
      <c r="D16" s="46">
        <v>17313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17313</v>
      </c>
      <c r="O16" s="47">
        <f t="shared" si="1"/>
        <v>5.9270797672030131</v>
      </c>
      <c r="P16" s="9"/>
    </row>
    <row r="17" spans="1:16">
      <c r="A17" s="12"/>
      <c r="B17" s="25">
        <v>323.10000000000002</v>
      </c>
      <c r="C17" s="20" t="s">
        <v>18</v>
      </c>
      <c r="D17" s="46">
        <v>252194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252194</v>
      </c>
      <c r="O17" s="47">
        <f t="shared" si="1"/>
        <v>86.338240328654564</v>
      </c>
      <c r="P17" s="9"/>
    </row>
    <row r="18" spans="1:16">
      <c r="A18" s="12"/>
      <c r="B18" s="25">
        <v>324.20999999999998</v>
      </c>
      <c r="C18" s="20" t="s">
        <v>120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21221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21221</v>
      </c>
      <c r="O18" s="47">
        <f t="shared" si="1"/>
        <v>7.2649777473467987</v>
      </c>
      <c r="P18" s="9"/>
    </row>
    <row r="19" spans="1:16">
      <c r="A19" s="12"/>
      <c r="B19" s="25">
        <v>324.22000000000003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245759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245759</v>
      </c>
      <c r="O19" s="47">
        <f t="shared" si="1"/>
        <v>84.135227661759671</v>
      </c>
      <c r="P19" s="9"/>
    </row>
    <row r="20" spans="1:16">
      <c r="A20" s="12"/>
      <c r="B20" s="25">
        <v>329</v>
      </c>
      <c r="C20" s="20" t="s">
        <v>19</v>
      </c>
      <c r="D20" s="46">
        <v>15116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15116</v>
      </c>
      <c r="O20" s="47">
        <f t="shared" si="1"/>
        <v>5.1749400890106125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SUM(D22:D35)</f>
        <v>595350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648143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1243493</v>
      </c>
      <c r="O21" s="45">
        <f t="shared" si="1"/>
        <v>425.70797672030125</v>
      </c>
      <c r="P21" s="10"/>
    </row>
    <row r="22" spans="1:16">
      <c r="A22" s="12"/>
      <c r="B22" s="25">
        <v>331.1</v>
      </c>
      <c r="C22" s="20" t="s">
        <v>56</v>
      </c>
      <c r="D22" s="46">
        <v>2602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2602</v>
      </c>
      <c r="O22" s="47">
        <f t="shared" si="1"/>
        <v>0.89079082505991103</v>
      </c>
      <c r="P22" s="9"/>
    </row>
    <row r="23" spans="1:16">
      <c r="A23" s="12"/>
      <c r="B23" s="25">
        <v>331.2</v>
      </c>
      <c r="C23" s="20" t="s">
        <v>20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1000</v>
      </c>
      <c r="O23" s="47">
        <f t="shared" si="1"/>
        <v>0.3423485107839781</v>
      </c>
      <c r="P23" s="9"/>
    </row>
    <row r="24" spans="1:16">
      <c r="A24" s="12"/>
      <c r="B24" s="25">
        <v>331.31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579318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579318</v>
      </c>
      <c r="O24" s="47">
        <f t="shared" si="1"/>
        <v>198.32865457035263</v>
      </c>
      <c r="P24" s="9"/>
    </row>
    <row r="25" spans="1:16">
      <c r="A25" s="12"/>
      <c r="B25" s="25">
        <v>334.2</v>
      </c>
      <c r="C25" s="20" t="s">
        <v>73</v>
      </c>
      <c r="D25" s="46">
        <v>5000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5000</v>
      </c>
      <c r="O25" s="47">
        <f t="shared" si="1"/>
        <v>1.7117425539198905</v>
      </c>
      <c r="P25" s="9"/>
    </row>
    <row r="26" spans="1:16">
      <c r="A26" s="12"/>
      <c r="B26" s="25">
        <v>334.31</v>
      </c>
      <c r="C26" s="20" t="s">
        <v>121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68825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68825</v>
      </c>
      <c r="O26" s="47">
        <f t="shared" si="1"/>
        <v>23.562136254707291</v>
      </c>
      <c r="P26" s="9"/>
    </row>
    <row r="27" spans="1:16">
      <c r="A27" s="12"/>
      <c r="B27" s="25">
        <v>334.36</v>
      </c>
      <c r="C27" s="20" t="s">
        <v>129</v>
      </c>
      <c r="D27" s="46">
        <v>37926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4" si="6">SUM(D27:M27)</f>
        <v>37926</v>
      </c>
      <c r="O27" s="47">
        <f t="shared" si="1"/>
        <v>12.983909619993153</v>
      </c>
      <c r="P27" s="9"/>
    </row>
    <row r="28" spans="1:16">
      <c r="A28" s="12"/>
      <c r="B28" s="25">
        <v>334.49</v>
      </c>
      <c r="C28" s="20" t="s">
        <v>84</v>
      </c>
      <c r="D28" s="46">
        <v>316940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316940</v>
      </c>
      <c r="O28" s="47">
        <f t="shared" si="1"/>
        <v>108.50393700787401</v>
      </c>
      <c r="P28" s="9"/>
    </row>
    <row r="29" spans="1:16">
      <c r="A29" s="12"/>
      <c r="B29" s="25">
        <v>334.5</v>
      </c>
      <c r="C29" s="20" t="s">
        <v>130</v>
      </c>
      <c r="D29" s="46">
        <v>4111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4111</v>
      </c>
      <c r="O29" s="47">
        <f t="shared" si="1"/>
        <v>1.407394727832934</v>
      </c>
      <c r="P29" s="9"/>
    </row>
    <row r="30" spans="1:16">
      <c r="A30" s="12"/>
      <c r="B30" s="25">
        <v>334.7</v>
      </c>
      <c r="C30" s="20" t="s">
        <v>96</v>
      </c>
      <c r="D30" s="46">
        <v>50000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50000</v>
      </c>
      <c r="O30" s="47">
        <f t="shared" si="1"/>
        <v>17.117425539198905</v>
      </c>
      <c r="P30" s="9"/>
    </row>
    <row r="31" spans="1:16">
      <c r="A31" s="12"/>
      <c r="B31" s="25">
        <v>335.12</v>
      </c>
      <c r="C31" s="20" t="s">
        <v>85</v>
      </c>
      <c r="D31" s="46">
        <v>71090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71090</v>
      </c>
      <c r="O31" s="47">
        <f t="shared" si="1"/>
        <v>24.337555631633002</v>
      </c>
      <c r="P31" s="9"/>
    </row>
    <row r="32" spans="1:16">
      <c r="A32" s="12"/>
      <c r="B32" s="25">
        <v>335.14</v>
      </c>
      <c r="C32" s="20" t="s">
        <v>86</v>
      </c>
      <c r="D32" s="46">
        <v>6029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6029</v>
      </c>
      <c r="O32" s="47">
        <f t="shared" si="1"/>
        <v>2.0640191715166041</v>
      </c>
      <c r="P32" s="9"/>
    </row>
    <row r="33" spans="1:16">
      <c r="A33" s="12"/>
      <c r="B33" s="25">
        <v>335.15</v>
      </c>
      <c r="C33" s="20" t="s">
        <v>87</v>
      </c>
      <c r="D33" s="46">
        <v>4139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4139</v>
      </c>
      <c r="O33" s="47">
        <f t="shared" si="1"/>
        <v>1.4169804861348854</v>
      </c>
      <c r="P33" s="9"/>
    </row>
    <row r="34" spans="1:16">
      <c r="A34" s="12"/>
      <c r="B34" s="25">
        <v>335.18</v>
      </c>
      <c r="C34" s="20" t="s">
        <v>88</v>
      </c>
      <c r="D34" s="46">
        <v>95013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95013</v>
      </c>
      <c r="O34" s="47">
        <f t="shared" si="1"/>
        <v>32.527559055118111</v>
      </c>
      <c r="P34" s="9"/>
    </row>
    <row r="35" spans="1:16">
      <c r="A35" s="12"/>
      <c r="B35" s="25">
        <v>337.9</v>
      </c>
      <c r="C35" s="20" t="s">
        <v>65</v>
      </c>
      <c r="D35" s="46">
        <v>1500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>SUM(D35:M35)</f>
        <v>1500</v>
      </c>
      <c r="O35" s="47">
        <f t="shared" si="1"/>
        <v>0.51352276617596715</v>
      </c>
      <c r="P35" s="9"/>
    </row>
    <row r="36" spans="1:16" ht="15.75">
      <c r="A36" s="29" t="s">
        <v>30</v>
      </c>
      <c r="B36" s="30"/>
      <c r="C36" s="31"/>
      <c r="D36" s="32">
        <f t="shared" ref="D36:M36" si="7">SUM(D37:D47)</f>
        <v>439224</v>
      </c>
      <c r="E36" s="32">
        <f t="shared" si="7"/>
        <v>0</v>
      </c>
      <c r="F36" s="32">
        <f t="shared" si="7"/>
        <v>0</v>
      </c>
      <c r="G36" s="32">
        <f t="shared" si="7"/>
        <v>0</v>
      </c>
      <c r="H36" s="32">
        <f t="shared" si="7"/>
        <v>0</v>
      </c>
      <c r="I36" s="32">
        <f t="shared" si="7"/>
        <v>3333163</v>
      </c>
      <c r="J36" s="32">
        <f t="shared" si="7"/>
        <v>0</v>
      </c>
      <c r="K36" s="32">
        <f t="shared" si="7"/>
        <v>0</v>
      </c>
      <c r="L36" s="32">
        <f t="shared" si="7"/>
        <v>0</v>
      </c>
      <c r="M36" s="32">
        <f t="shared" si="7"/>
        <v>0</v>
      </c>
      <c r="N36" s="32">
        <f>SUM(D36:M36)</f>
        <v>3772387</v>
      </c>
      <c r="O36" s="45">
        <f t="shared" si="1"/>
        <v>1291.4710715508388</v>
      </c>
      <c r="P36" s="10"/>
    </row>
    <row r="37" spans="1:16">
      <c r="A37" s="12"/>
      <c r="B37" s="25">
        <v>341.2</v>
      </c>
      <c r="C37" s="20" t="s">
        <v>131</v>
      </c>
      <c r="D37" s="46">
        <v>13608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7" si="8">SUM(D37:M37)</f>
        <v>13608</v>
      </c>
      <c r="O37" s="47">
        <f t="shared" ref="O37:O67" si="9">(N37/O$69)</f>
        <v>4.6586785347483737</v>
      </c>
      <c r="P37" s="9"/>
    </row>
    <row r="38" spans="1:16">
      <c r="A38" s="12"/>
      <c r="B38" s="25">
        <v>341.3</v>
      </c>
      <c r="C38" s="20" t="s">
        <v>105</v>
      </c>
      <c r="D38" s="46">
        <v>304502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304502</v>
      </c>
      <c r="O38" s="47">
        <f t="shared" si="9"/>
        <v>104.2458062307429</v>
      </c>
      <c r="P38" s="9"/>
    </row>
    <row r="39" spans="1:16">
      <c r="A39" s="12"/>
      <c r="B39" s="25">
        <v>342.1</v>
      </c>
      <c r="C39" s="20" t="s">
        <v>132</v>
      </c>
      <c r="D39" s="46">
        <v>640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640</v>
      </c>
      <c r="O39" s="47">
        <f t="shared" si="9"/>
        <v>0.21910304690174598</v>
      </c>
      <c r="P39" s="9"/>
    </row>
    <row r="40" spans="1:16">
      <c r="A40" s="12"/>
      <c r="B40" s="25">
        <v>342.5</v>
      </c>
      <c r="C40" s="20" t="s">
        <v>33</v>
      </c>
      <c r="D40" s="46">
        <v>21810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21810</v>
      </c>
      <c r="O40" s="47">
        <f t="shared" si="9"/>
        <v>7.4666210201985619</v>
      </c>
      <c r="P40" s="9"/>
    </row>
    <row r="41" spans="1:16">
      <c r="A41" s="12"/>
      <c r="B41" s="25">
        <v>343.3</v>
      </c>
      <c r="C41" s="20" t="s">
        <v>107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1199631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1199631</v>
      </c>
      <c r="O41" s="47">
        <f t="shared" si="9"/>
        <v>410.69188634029445</v>
      </c>
      <c r="P41" s="9"/>
    </row>
    <row r="42" spans="1:16">
      <c r="A42" s="12"/>
      <c r="B42" s="25">
        <v>343.4</v>
      </c>
      <c r="C42" s="20" t="s">
        <v>34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737845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737845</v>
      </c>
      <c r="O42" s="47">
        <f t="shared" si="9"/>
        <v>252.60013693940431</v>
      </c>
      <c r="P42" s="9"/>
    </row>
    <row r="43" spans="1:16">
      <c r="A43" s="12"/>
      <c r="B43" s="25">
        <v>343.5</v>
      </c>
      <c r="C43" s="20" t="s">
        <v>108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1339884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1339884</v>
      </c>
      <c r="O43" s="47">
        <f t="shared" si="9"/>
        <v>458.70729202327971</v>
      </c>
      <c r="P43" s="9"/>
    </row>
    <row r="44" spans="1:16">
      <c r="A44" s="12"/>
      <c r="B44" s="25">
        <v>343.6</v>
      </c>
      <c r="C44" s="20" t="s">
        <v>35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55803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55803</v>
      </c>
      <c r="O44" s="47">
        <f t="shared" si="9"/>
        <v>19.10407394727833</v>
      </c>
      <c r="P44" s="9"/>
    </row>
    <row r="45" spans="1:16">
      <c r="A45" s="12"/>
      <c r="B45" s="25">
        <v>344.9</v>
      </c>
      <c r="C45" s="20" t="s">
        <v>109</v>
      </c>
      <c r="D45" s="46">
        <v>91843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91843</v>
      </c>
      <c r="O45" s="47">
        <f t="shared" si="9"/>
        <v>31.442314275932901</v>
      </c>
      <c r="P45" s="9"/>
    </row>
    <row r="46" spans="1:16">
      <c r="A46" s="12"/>
      <c r="B46" s="25">
        <v>347.5</v>
      </c>
      <c r="C46" s="20" t="s">
        <v>37</v>
      </c>
      <c r="D46" s="46">
        <v>6713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8"/>
        <v>6713</v>
      </c>
      <c r="O46" s="47">
        <f t="shared" si="9"/>
        <v>2.298185552892845</v>
      </c>
      <c r="P46" s="9"/>
    </row>
    <row r="47" spans="1:16">
      <c r="A47" s="12"/>
      <c r="B47" s="25">
        <v>349</v>
      </c>
      <c r="C47" s="20" t="s">
        <v>66</v>
      </c>
      <c r="D47" s="46">
        <v>108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108</v>
      </c>
      <c r="O47" s="47">
        <f t="shared" si="9"/>
        <v>3.6973639164669635E-2</v>
      </c>
      <c r="P47" s="9"/>
    </row>
    <row r="48" spans="1:16" ht="15.75">
      <c r="A48" s="29" t="s">
        <v>31</v>
      </c>
      <c r="B48" s="30"/>
      <c r="C48" s="31"/>
      <c r="D48" s="32">
        <f t="shared" ref="D48:M48" si="10">SUM(D49:D53)</f>
        <v>18980</v>
      </c>
      <c r="E48" s="32">
        <f t="shared" si="10"/>
        <v>0</v>
      </c>
      <c r="F48" s="32">
        <f t="shared" si="10"/>
        <v>0</v>
      </c>
      <c r="G48" s="32">
        <f t="shared" si="10"/>
        <v>0</v>
      </c>
      <c r="H48" s="32">
        <f t="shared" si="10"/>
        <v>0</v>
      </c>
      <c r="I48" s="32">
        <f t="shared" si="10"/>
        <v>0</v>
      </c>
      <c r="J48" s="32">
        <f t="shared" si="10"/>
        <v>0</v>
      </c>
      <c r="K48" s="32">
        <f t="shared" si="10"/>
        <v>0</v>
      </c>
      <c r="L48" s="32">
        <f t="shared" si="10"/>
        <v>0</v>
      </c>
      <c r="M48" s="32">
        <f t="shared" si="10"/>
        <v>0</v>
      </c>
      <c r="N48" s="32">
        <f t="shared" ref="N48:N55" si="11">SUM(D48:M48)</f>
        <v>18980</v>
      </c>
      <c r="O48" s="45">
        <f t="shared" si="9"/>
        <v>6.4977747346799042</v>
      </c>
      <c r="P48" s="10"/>
    </row>
    <row r="49" spans="1:16">
      <c r="A49" s="13"/>
      <c r="B49" s="39">
        <v>351.1</v>
      </c>
      <c r="C49" s="21" t="s">
        <v>89</v>
      </c>
      <c r="D49" s="46">
        <v>9681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9681</v>
      </c>
      <c r="O49" s="47">
        <f t="shared" si="9"/>
        <v>3.314275932899692</v>
      </c>
      <c r="P49" s="9"/>
    </row>
    <row r="50" spans="1:16">
      <c r="A50" s="13"/>
      <c r="B50" s="39">
        <v>351.2</v>
      </c>
      <c r="C50" s="21" t="s">
        <v>133</v>
      </c>
      <c r="D50" s="46">
        <v>5074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5074</v>
      </c>
      <c r="O50" s="47">
        <f t="shared" si="9"/>
        <v>1.7370763437179049</v>
      </c>
      <c r="P50" s="9"/>
    </row>
    <row r="51" spans="1:16">
      <c r="A51" s="13"/>
      <c r="B51" s="39">
        <v>351.3</v>
      </c>
      <c r="C51" s="21" t="s">
        <v>110</v>
      </c>
      <c r="D51" s="46">
        <v>1253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1253</v>
      </c>
      <c r="O51" s="47">
        <f t="shared" si="9"/>
        <v>0.42896268401232457</v>
      </c>
      <c r="P51" s="9"/>
    </row>
    <row r="52" spans="1:16">
      <c r="A52" s="13"/>
      <c r="B52" s="39">
        <v>351.6</v>
      </c>
      <c r="C52" s="21" t="s">
        <v>134</v>
      </c>
      <c r="D52" s="46">
        <v>840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840</v>
      </c>
      <c r="O52" s="47">
        <f t="shared" si="9"/>
        <v>0.28757274905854158</v>
      </c>
      <c r="P52" s="9"/>
    </row>
    <row r="53" spans="1:16">
      <c r="A53" s="13"/>
      <c r="B53" s="39">
        <v>354</v>
      </c>
      <c r="C53" s="21" t="s">
        <v>67</v>
      </c>
      <c r="D53" s="46">
        <v>2132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2132</v>
      </c>
      <c r="O53" s="47">
        <f t="shared" si="9"/>
        <v>0.72988702499144131</v>
      </c>
      <c r="P53" s="9"/>
    </row>
    <row r="54" spans="1:16" ht="15.75">
      <c r="A54" s="29" t="s">
        <v>3</v>
      </c>
      <c r="B54" s="30"/>
      <c r="C54" s="31"/>
      <c r="D54" s="32">
        <f t="shared" ref="D54:M54" si="12">SUM(D55:D64)</f>
        <v>62436</v>
      </c>
      <c r="E54" s="32">
        <f t="shared" si="12"/>
        <v>0</v>
      </c>
      <c r="F54" s="32">
        <f t="shared" si="12"/>
        <v>-11</v>
      </c>
      <c r="G54" s="32">
        <f t="shared" si="12"/>
        <v>-911</v>
      </c>
      <c r="H54" s="32">
        <f t="shared" si="12"/>
        <v>0</v>
      </c>
      <c r="I54" s="32">
        <f t="shared" si="12"/>
        <v>82686</v>
      </c>
      <c r="J54" s="32">
        <f t="shared" si="12"/>
        <v>0</v>
      </c>
      <c r="K54" s="32">
        <f t="shared" si="12"/>
        <v>60292</v>
      </c>
      <c r="L54" s="32">
        <f t="shared" si="12"/>
        <v>0</v>
      </c>
      <c r="M54" s="32">
        <f t="shared" si="12"/>
        <v>0</v>
      </c>
      <c r="N54" s="32">
        <f t="shared" si="11"/>
        <v>204492</v>
      </c>
      <c r="O54" s="45">
        <f t="shared" si="9"/>
        <v>70.007531667237245</v>
      </c>
      <c r="P54" s="10"/>
    </row>
    <row r="55" spans="1:16">
      <c r="A55" s="12"/>
      <c r="B55" s="25">
        <v>361.1</v>
      </c>
      <c r="C55" s="20" t="s">
        <v>41</v>
      </c>
      <c r="D55" s="46">
        <v>2575</v>
      </c>
      <c r="E55" s="46">
        <v>0</v>
      </c>
      <c r="F55" s="46">
        <v>-11</v>
      </c>
      <c r="G55" s="46">
        <v>-911</v>
      </c>
      <c r="H55" s="46">
        <v>0</v>
      </c>
      <c r="I55" s="46">
        <v>14213</v>
      </c>
      <c r="J55" s="46">
        <v>0</v>
      </c>
      <c r="K55" s="46">
        <v>11450</v>
      </c>
      <c r="L55" s="46">
        <v>0</v>
      </c>
      <c r="M55" s="46">
        <v>0</v>
      </c>
      <c r="N55" s="46">
        <f t="shared" si="11"/>
        <v>27316</v>
      </c>
      <c r="O55" s="47">
        <f t="shared" si="9"/>
        <v>9.3515919205751459</v>
      </c>
      <c r="P55" s="9"/>
    </row>
    <row r="56" spans="1:16">
      <c r="A56" s="12"/>
      <c r="B56" s="25">
        <v>361.3</v>
      </c>
      <c r="C56" s="20" t="s">
        <v>42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44136</v>
      </c>
      <c r="L56" s="46">
        <v>0</v>
      </c>
      <c r="M56" s="46">
        <v>0</v>
      </c>
      <c r="N56" s="46">
        <f t="shared" ref="N56:N64" si="13">SUM(D56:M56)</f>
        <v>44136</v>
      </c>
      <c r="O56" s="47">
        <f t="shared" si="9"/>
        <v>15.109893871961656</v>
      </c>
      <c r="P56" s="9"/>
    </row>
    <row r="57" spans="1:16">
      <c r="A57" s="12"/>
      <c r="B57" s="25">
        <v>361.4</v>
      </c>
      <c r="C57" s="20" t="s">
        <v>123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3"/>
        <v>85</v>
      </c>
      <c r="O57" s="47">
        <f t="shared" si="9"/>
        <v>2.9099623416638139E-2</v>
      </c>
      <c r="P57" s="9"/>
    </row>
    <row r="58" spans="1:16">
      <c r="A58" s="12"/>
      <c r="B58" s="25">
        <v>362</v>
      </c>
      <c r="C58" s="20" t="s">
        <v>114</v>
      </c>
      <c r="D58" s="46">
        <v>16344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3"/>
        <v>16344</v>
      </c>
      <c r="O58" s="47">
        <f t="shared" si="9"/>
        <v>5.5953440602533382</v>
      </c>
      <c r="P58" s="9"/>
    </row>
    <row r="59" spans="1:16">
      <c r="A59" s="12"/>
      <c r="B59" s="25">
        <v>364</v>
      </c>
      <c r="C59" s="20" t="s">
        <v>124</v>
      </c>
      <c r="D59" s="46">
        <v>15184</v>
      </c>
      <c r="E59" s="46">
        <v>0</v>
      </c>
      <c r="F59" s="46">
        <v>0</v>
      </c>
      <c r="G59" s="46">
        <v>0</v>
      </c>
      <c r="H59" s="46">
        <v>0</v>
      </c>
      <c r="I59" s="46">
        <v>26657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3"/>
        <v>41841</v>
      </c>
      <c r="O59" s="47">
        <f t="shared" si="9"/>
        <v>14.324204039712427</v>
      </c>
      <c r="P59" s="9"/>
    </row>
    <row r="60" spans="1:16">
      <c r="A60" s="12"/>
      <c r="B60" s="25">
        <v>365</v>
      </c>
      <c r="C60" s="20" t="s">
        <v>115</v>
      </c>
      <c r="D60" s="46">
        <v>509</v>
      </c>
      <c r="E60" s="46">
        <v>0</v>
      </c>
      <c r="F60" s="46">
        <v>0</v>
      </c>
      <c r="G60" s="46">
        <v>0</v>
      </c>
      <c r="H60" s="46">
        <v>0</v>
      </c>
      <c r="I60" s="46">
        <v>1932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3"/>
        <v>2441</v>
      </c>
      <c r="O60" s="47">
        <f t="shared" si="9"/>
        <v>0.83567271482369054</v>
      </c>
      <c r="P60" s="9"/>
    </row>
    <row r="61" spans="1:16">
      <c r="A61" s="12"/>
      <c r="B61" s="25">
        <v>366</v>
      </c>
      <c r="C61" s="20" t="s">
        <v>116</v>
      </c>
      <c r="D61" s="46">
        <v>20160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3"/>
        <v>20160</v>
      </c>
      <c r="O61" s="47">
        <f t="shared" si="9"/>
        <v>6.9017459774049978</v>
      </c>
      <c r="P61" s="9"/>
    </row>
    <row r="62" spans="1:16">
      <c r="A62" s="12"/>
      <c r="B62" s="25">
        <v>368</v>
      </c>
      <c r="C62" s="20" t="s">
        <v>77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4706</v>
      </c>
      <c r="L62" s="46">
        <v>0</v>
      </c>
      <c r="M62" s="46">
        <v>0</v>
      </c>
      <c r="N62" s="46">
        <f t="shared" si="13"/>
        <v>4706</v>
      </c>
      <c r="O62" s="47">
        <f t="shared" si="9"/>
        <v>1.6110920917494009</v>
      </c>
      <c r="P62" s="9"/>
    </row>
    <row r="63" spans="1:16">
      <c r="A63" s="12"/>
      <c r="B63" s="25">
        <v>369.3</v>
      </c>
      <c r="C63" s="20" t="s">
        <v>125</v>
      </c>
      <c r="D63" s="46">
        <v>2061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2061</v>
      </c>
      <c r="O63" s="47">
        <f t="shared" si="9"/>
        <v>0.70558028072577883</v>
      </c>
      <c r="P63" s="9"/>
    </row>
    <row r="64" spans="1:16">
      <c r="A64" s="12"/>
      <c r="B64" s="25">
        <v>369.9</v>
      </c>
      <c r="C64" s="20" t="s">
        <v>43</v>
      </c>
      <c r="D64" s="46">
        <v>5603</v>
      </c>
      <c r="E64" s="46">
        <v>0</v>
      </c>
      <c r="F64" s="46">
        <v>0</v>
      </c>
      <c r="G64" s="46">
        <v>0</v>
      </c>
      <c r="H64" s="46">
        <v>0</v>
      </c>
      <c r="I64" s="46">
        <v>39799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45402</v>
      </c>
      <c r="O64" s="47">
        <f t="shared" si="9"/>
        <v>15.543307086614174</v>
      </c>
      <c r="P64" s="9"/>
    </row>
    <row r="65" spans="1:119" ht="15.75">
      <c r="A65" s="29" t="s">
        <v>32</v>
      </c>
      <c r="B65" s="30"/>
      <c r="C65" s="31"/>
      <c r="D65" s="32">
        <f t="shared" ref="D65:M65" si="14">SUM(D66:D66)</f>
        <v>206510</v>
      </c>
      <c r="E65" s="32">
        <f t="shared" si="14"/>
        <v>0</v>
      </c>
      <c r="F65" s="32">
        <f t="shared" si="14"/>
        <v>67596</v>
      </c>
      <c r="G65" s="32">
        <f t="shared" si="14"/>
        <v>0</v>
      </c>
      <c r="H65" s="32">
        <f t="shared" si="14"/>
        <v>0</v>
      </c>
      <c r="I65" s="32">
        <f t="shared" si="14"/>
        <v>0</v>
      </c>
      <c r="J65" s="32">
        <f t="shared" si="14"/>
        <v>0</v>
      </c>
      <c r="K65" s="32">
        <f t="shared" si="14"/>
        <v>0</v>
      </c>
      <c r="L65" s="32">
        <f t="shared" si="14"/>
        <v>0</v>
      </c>
      <c r="M65" s="32">
        <f t="shared" si="14"/>
        <v>0</v>
      </c>
      <c r="N65" s="32">
        <f>SUM(D65:M65)</f>
        <v>274106</v>
      </c>
      <c r="O65" s="45">
        <f t="shared" si="9"/>
        <v>93.839780896953101</v>
      </c>
      <c r="P65" s="9"/>
    </row>
    <row r="66" spans="1:119" ht="15.75" thickBot="1">
      <c r="A66" s="12"/>
      <c r="B66" s="25">
        <v>381</v>
      </c>
      <c r="C66" s="20" t="s">
        <v>44</v>
      </c>
      <c r="D66" s="46">
        <v>206510</v>
      </c>
      <c r="E66" s="46">
        <v>0</v>
      </c>
      <c r="F66" s="46">
        <v>67596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>SUM(D66:M66)</f>
        <v>274106</v>
      </c>
      <c r="O66" s="47">
        <f t="shared" si="9"/>
        <v>93.839780896953101</v>
      </c>
      <c r="P66" s="9"/>
    </row>
    <row r="67" spans="1:119" ht="16.5" thickBot="1">
      <c r="A67" s="14" t="s">
        <v>38</v>
      </c>
      <c r="B67" s="23"/>
      <c r="C67" s="22"/>
      <c r="D67" s="15">
        <f t="shared" ref="D67:M67" si="15">SUM(D5,D15,D21,D36,D48,D54,D65)</f>
        <v>3350842</v>
      </c>
      <c r="E67" s="15">
        <f t="shared" si="15"/>
        <v>0</v>
      </c>
      <c r="F67" s="15">
        <f t="shared" si="15"/>
        <v>67585</v>
      </c>
      <c r="G67" s="15">
        <f t="shared" si="15"/>
        <v>97428</v>
      </c>
      <c r="H67" s="15">
        <f t="shared" si="15"/>
        <v>0</v>
      </c>
      <c r="I67" s="15">
        <f t="shared" si="15"/>
        <v>4330972</v>
      </c>
      <c r="J67" s="15">
        <f t="shared" si="15"/>
        <v>0</v>
      </c>
      <c r="K67" s="15">
        <f t="shared" si="15"/>
        <v>72452</v>
      </c>
      <c r="L67" s="15">
        <f t="shared" si="15"/>
        <v>0</v>
      </c>
      <c r="M67" s="15">
        <f t="shared" si="15"/>
        <v>0</v>
      </c>
      <c r="N67" s="15">
        <f>SUM(D67:M67)</f>
        <v>7919279</v>
      </c>
      <c r="O67" s="38">
        <f t="shared" si="9"/>
        <v>2711.153372132831</v>
      </c>
      <c r="P67" s="6"/>
      <c r="Q67" s="2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</row>
    <row r="68" spans="1:119">
      <c r="A68" s="16"/>
      <c r="B68" s="18"/>
      <c r="C68" s="18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9"/>
    </row>
    <row r="69" spans="1:119">
      <c r="A69" s="40"/>
      <c r="B69" s="41"/>
      <c r="C69" s="41"/>
      <c r="D69" s="42"/>
      <c r="E69" s="42"/>
      <c r="F69" s="42"/>
      <c r="G69" s="42"/>
      <c r="H69" s="42"/>
      <c r="I69" s="42"/>
      <c r="J69" s="42"/>
      <c r="K69" s="42"/>
      <c r="L69" s="48" t="s">
        <v>135</v>
      </c>
      <c r="M69" s="48"/>
      <c r="N69" s="48"/>
      <c r="O69" s="43">
        <v>2921</v>
      </c>
    </row>
    <row r="70" spans="1:119">
      <c r="A70" s="49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1"/>
    </row>
    <row r="71" spans="1:119" ht="15.75" customHeight="1" thickBot="1">
      <c r="A71" s="52" t="s">
        <v>61</v>
      </c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4"/>
    </row>
  </sheetData>
  <mergeCells count="10">
    <mergeCell ref="L69:N69"/>
    <mergeCell ref="A70:O70"/>
    <mergeCell ref="A71:O7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SUM(D6:D14)</f>
        <v>1668450</v>
      </c>
      <c r="E5" s="27">
        <f t="shared" si="0"/>
        <v>0</v>
      </c>
      <c r="F5" s="27">
        <f t="shared" si="0"/>
        <v>0</v>
      </c>
      <c r="G5" s="27">
        <f t="shared" si="0"/>
        <v>90712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1759162</v>
      </c>
      <c r="O5" s="33">
        <f t="shared" ref="O5:O36" si="1">(N5/O$64)</f>
        <v>611.8824347826087</v>
      </c>
      <c r="P5" s="6"/>
    </row>
    <row r="6" spans="1:133">
      <c r="A6" s="12"/>
      <c r="B6" s="25">
        <v>311</v>
      </c>
      <c r="C6" s="20" t="s">
        <v>2</v>
      </c>
      <c r="D6" s="46">
        <v>1043734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1043734</v>
      </c>
      <c r="O6" s="47">
        <f t="shared" si="1"/>
        <v>363.03791304347828</v>
      </c>
      <c r="P6" s="9"/>
    </row>
    <row r="7" spans="1:133">
      <c r="A7" s="12"/>
      <c r="B7" s="25">
        <v>312.10000000000002</v>
      </c>
      <c r="C7" s="20" t="s">
        <v>10</v>
      </c>
      <c r="D7" s="46">
        <v>62610</v>
      </c>
      <c r="E7" s="46">
        <v>0</v>
      </c>
      <c r="F7" s="46">
        <v>0</v>
      </c>
      <c r="G7" s="46">
        <v>90712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153322</v>
      </c>
      <c r="O7" s="47">
        <f t="shared" si="1"/>
        <v>53.329391304347823</v>
      </c>
      <c r="P7" s="9"/>
    </row>
    <row r="8" spans="1:133">
      <c r="A8" s="12"/>
      <c r="B8" s="25">
        <v>312.51</v>
      </c>
      <c r="C8" s="20" t="s">
        <v>81</v>
      </c>
      <c r="D8" s="46">
        <v>20587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20587</v>
      </c>
      <c r="O8" s="47">
        <f t="shared" si="1"/>
        <v>7.1606956521739127</v>
      </c>
      <c r="P8" s="9"/>
    </row>
    <row r="9" spans="1:133">
      <c r="A9" s="12"/>
      <c r="B9" s="25">
        <v>314.10000000000002</v>
      </c>
      <c r="C9" s="20" t="s">
        <v>12</v>
      </c>
      <c r="D9" s="46">
        <v>243648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243648</v>
      </c>
      <c r="O9" s="47">
        <f t="shared" si="1"/>
        <v>84.747130434782605</v>
      </c>
      <c r="P9" s="9"/>
    </row>
    <row r="10" spans="1:133">
      <c r="A10" s="12"/>
      <c r="B10" s="25">
        <v>314.3</v>
      </c>
      <c r="C10" s="20" t="s">
        <v>13</v>
      </c>
      <c r="D10" s="46">
        <v>86229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86229</v>
      </c>
      <c r="O10" s="47">
        <f t="shared" si="1"/>
        <v>29.992695652173914</v>
      </c>
      <c r="P10" s="9"/>
    </row>
    <row r="11" spans="1:133">
      <c r="A11" s="12"/>
      <c r="B11" s="25">
        <v>314.39999999999998</v>
      </c>
      <c r="C11" s="20" t="s">
        <v>103</v>
      </c>
      <c r="D11" s="46">
        <v>6598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6598</v>
      </c>
      <c r="O11" s="47">
        <f t="shared" si="1"/>
        <v>2.2949565217391306</v>
      </c>
      <c r="P11" s="9"/>
    </row>
    <row r="12" spans="1:133">
      <c r="A12" s="12"/>
      <c r="B12" s="25">
        <v>314.8</v>
      </c>
      <c r="C12" s="20" t="s">
        <v>14</v>
      </c>
      <c r="D12" s="46">
        <v>7136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7136</v>
      </c>
      <c r="O12" s="47">
        <f t="shared" si="1"/>
        <v>2.4820869565217389</v>
      </c>
      <c r="P12" s="9"/>
    </row>
    <row r="13" spans="1:133">
      <c r="A13" s="12"/>
      <c r="B13" s="25">
        <v>315</v>
      </c>
      <c r="C13" s="20" t="s">
        <v>82</v>
      </c>
      <c r="D13" s="46">
        <v>113708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113708</v>
      </c>
      <c r="O13" s="47">
        <f t="shared" si="1"/>
        <v>39.550608695652173</v>
      </c>
      <c r="P13" s="9"/>
    </row>
    <row r="14" spans="1:133">
      <c r="A14" s="12"/>
      <c r="B14" s="25">
        <v>316</v>
      </c>
      <c r="C14" s="20" t="s">
        <v>83</v>
      </c>
      <c r="D14" s="46">
        <v>84200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84200</v>
      </c>
      <c r="O14" s="47">
        <f t="shared" si="1"/>
        <v>29.286956521739132</v>
      </c>
      <c r="P14" s="9"/>
    </row>
    <row r="15" spans="1:133" ht="15.75">
      <c r="A15" s="29" t="s">
        <v>17</v>
      </c>
      <c r="B15" s="30"/>
      <c r="C15" s="31"/>
      <c r="D15" s="32">
        <f t="shared" ref="D15:M15" si="3">SUM(D16:D19)</f>
        <v>278991</v>
      </c>
      <c r="E15" s="32">
        <f t="shared" si="3"/>
        <v>0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7777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44">
        <f t="shared" ref="N15:N23" si="4">SUM(D15:M15)</f>
        <v>286768</v>
      </c>
      <c r="O15" s="45">
        <f t="shared" si="1"/>
        <v>99.74539130434782</v>
      </c>
      <c r="P15" s="10"/>
    </row>
    <row r="16" spans="1:133">
      <c r="A16" s="12"/>
      <c r="B16" s="25">
        <v>322</v>
      </c>
      <c r="C16" s="20" t="s">
        <v>0</v>
      </c>
      <c r="D16" s="46">
        <v>14219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14219</v>
      </c>
      <c r="O16" s="47">
        <f t="shared" si="1"/>
        <v>4.9457391304347826</v>
      </c>
      <c r="P16" s="9"/>
    </row>
    <row r="17" spans="1:16">
      <c r="A17" s="12"/>
      <c r="B17" s="25">
        <v>323.10000000000002</v>
      </c>
      <c r="C17" s="20" t="s">
        <v>18</v>
      </c>
      <c r="D17" s="46">
        <v>251213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251213</v>
      </c>
      <c r="O17" s="47">
        <f t="shared" si="1"/>
        <v>87.378434782608693</v>
      </c>
      <c r="P17" s="9"/>
    </row>
    <row r="18" spans="1:16">
      <c r="A18" s="12"/>
      <c r="B18" s="25">
        <v>324.20999999999998</v>
      </c>
      <c r="C18" s="20" t="s">
        <v>120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7777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7777</v>
      </c>
      <c r="O18" s="47">
        <f t="shared" si="1"/>
        <v>2.7050434782608694</v>
      </c>
      <c r="P18" s="9"/>
    </row>
    <row r="19" spans="1:16">
      <c r="A19" s="12"/>
      <c r="B19" s="25">
        <v>329</v>
      </c>
      <c r="C19" s="20" t="s">
        <v>19</v>
      </c>
      <c r="D19" s="46">
        <v>13559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13559</v>
      </c>
      <c r="O19" s="47">
        <f t="shared" si="1"/>
        <v>4.7161739130434785</v>
      </c>
      <c r="P19" s="9"/>
    </row>
    <row r="20" spans="1:16" ht="15.75">
      <c r="A20" s="29" t="s">
        <v>21</v>
      </c>
      <c r="B20" s="30"/>
      <c r="C20" s="31"/>
      <c r="D20" s="32">
        <f t="shared" ref="D20:M20" si="5">SUM(D21:D30)</f>
        <v>656429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1492848</v>
      </c>
      <c r="J20" s="32">
        <f t="shared" si="5"/>
        <v>0</v>
      </c>
      <c r="K20" s="32">
        <f t="shared" si="5"/>
        <v>20587</v>
      </c>
      <c r="L20" s="32">
        <f t="shared" si="5"/>
        <v>0</v>
      </c>
      <c r="M20" s="32">
        <f t="shared" si="5"/>
        <v>0</v>
      </c>
      <c r="N20" s="44">
        <f t="shared" si="4"/>
        <v>2169864</v>
      </c>
      <c r="O20" s="45">
        <f t="shared" si="1"/>
        <v>754.73530434782606</v>
      </c>
      <c r="P20" s="10"/>
    </row>
    <row r="21" spans="1:16">
      <c r="A21" s="12"/>
      <c r="B21" s="25">
        <v>331.1</v>
      </c>
      <c r="C21" s="20" t="s">
        <v>56</v>
      </c>
      <c r="D21" s="46">
        <v>37499</v>
      </c>
      <c r="E21" s="46">
        <v>0</v>
      </c>
      <c r="F21" s="46">
        <v>0</v>
      </c>
      <c r="G21" s="46">
        <v>0</v>
      </c>
      <c r="H21" s="46">
        <v>0</v>
      </c>
      <c r="I21" s="46">
        <v>7954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45453</v>
      </c>
      <c r="O21" s="47">
        <f t="shared" si="1"/>
        <v>15.809739130434783</v>
      </c>
      <c r="P21" s="9"/>
    </row>
    <row r="22" spans="1:16">
      <c r="A22" s="12"/>
      <c r="B22" s="25">
        <v>331.31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824728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824728</v>
      </c>
      <c r="O22" s="47">
        <f t="shared" si="1"/>
        <v>286.86191304347824</v>
      </c>
      <c r="P22" s="9"/>
    </row>
    <row r="23" spans="1:16">
      <c r="A23" s="12"/>
      <c r="B23" s="25">
        <v>334.31</v>
      </c>
      <c r="C23" s="20" t="s">
        <v>121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660166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660166</v>
      </c>
      <c r="O23" s="47">
        <f t="shared" si="1"/>
        <v>229.62295652173913</v>
      </c>
      <c r="P23" s="9"/>
    </row>
    <row r="24" spans="1:16">
      <c r="A24" s="12"/>
      <c r="B24" s="25">
        <v>334.49</v>
      </c>
      <c r="C24" s="20" t="s">
        <v>84</v>
      </c>
      <c r="D24" s="46">
        <v>449080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29" si="6">SUM(D24:M24)</f>
        <v>449080</v>
      </c>
      <c r="O24" s="47">
        <f t="shared" si="1"/>
        <v>156.20173913043479</v>
      </c>
      <c r="P24" s="9"/>
    </row>
    <row r="25" spans="1:16">
      <c r="A25" s="12"/>
      <c r="B25" s="25">
        <v>335.12</v>
      </c>
      <c r="C25" s="20" t="s">
        <v>85</v>
      </c>
      <c r="D25" s="46">
        <v>67415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67415</v>
      </c>
      <c r="O25" s="47">
        <f t="shared" si="1"/>
        <v>23.448695652173914</v>
      </c>
      <c r="P25" s="9"/>
    </row>
    <row r="26" spans="1:16">
      <c r="A26" s="12"/>
      <c r="B26" s="25">
        <v>335.14</v>
      </c>
      <c r="C26" s="20" t="s">
        <v>86</v>
      </c>
      <c r="D26" s="46">
        <v>6234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6234</v>
      </c>
      <c r="O26" s="47">
        <f t="shared" si="1"/>
        <v>2.1683478260869564</v>
      </c>
      <c r="P26" s="9"/>
    </row>
    <row r="27" spans="1:16">
      <c r="A27" s="12"/>
      <c r="B27" s="25">
        <v>335.15</v>
      </c>
      <c r="C27" s="20" t="s">
        <v>87</v>
      </c>
      <c r="D27" s="46">
        <v>3125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3125</v>
      </c>
      <c r="O27" s="47">
        <f t="shared" si="1"/>
        <v>1.0869565217391304</v>
      </c>
      <c r="P27" s="9"/>
    </row>
    <row r="28" spans="1:16">
      <c r="A28" s="12"/>
      <c r="B28" s="25">
        <v>335.18</v>
      </c>
      <c r="C28" s="20" t="s">
        <v>88</v>
      </c>
      <c r="D28" s="46">
        <v>88949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88949</v>
      </c>
      <c r="O28" s="47">
        <f t="shared" si="1"/>
        <v>30.938782608695654</v>
      </c>
      <c r="P28" s="9"/>
    </row>
    <row r="29" spans="1:16">
      <c r="A29" s="12"/>
      <c r="B29" s="25">
        <v>335.21</v>
      </c>
      <c r="C29" s="20" t="s">
        <v>104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20587</v>
      </c>
      <c r="L29" s="46">
        <v>0</v>
      </c>
      <c r="M29" s="46">
        <v>0</v>
      </c>
      <c r="N29" s="46">
        <f t="shared" si="6"/>
        <v>20587</v>
      </c>
      <c r="O29" s="47">
        <f t="shared" si="1"/>
        <v>7.1606956521739127</v>
      </c>
      <c r="P29" s="9"/>
    </row>
    <row r="30" spans="1:16">
      <c r="A30" s="12"/>
      <c r="B30" s="25">
        <v>337.2</v>
      </c>
      <c r="C30" s="20" t="s">
        <v>122</v>
      </c>
      <c r="D30" s="46">
        <v>4127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4127</v>
      </c>
      <c r="O30" s="47">
        <f t="shared" si="1"/>
        <v>1.4354782608695653</v>
      </c>
      <c r="P30" s="9"/>
    </row>
    <row r="31" spans="1:16" ht="15.75">
      <c r="A31" s="29" t="s">
        <v>30</v>
      </c>
      <c r="B31" s="30"/>
      <c r="C31" s="31"/>
      <c r="D31" s="32">
        <f t="shared" ref="D31:M31" si="7">SUM(D32:D41)</f>
        <v>292029</v>
      </c>
      <c r="E31" s="32">
        <f t="shared" si="7"/>
        <v>0</v>
      </c>
      <c r="F31" s="32">
        <f t="shared" si="7"/>
        <v>0</v>
      </c>
      <c r="G31" s="32">
        <f t="shared" si="7"/>
        <v>0</v>
      </c>
      <c r="H31" s="32">
        <f t="shared" si="7"/>
        <v>0</v>
      </c>
      <c r="I31" s="32">
        <f t="shared" si="7"/>
        <v>3273136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SUM(D31:M31)</f>
        <v>3565165</v>
      </c>
      <c r="O31" s="45">
        <f t="shared" si="1"/>
        <v>1240.0573913043479</v>
      </c>
      <c r="P31" s="10"/>
    </row>
    <row r="32" spans="1:16">
      <c r="A32" s="12"/>
      <c r="B32" s="25">
        <v>341.3</v>
      </c>
      <c r="C32" s="20" t="s">
        <v>105</v>
      </c>
      <c r="D32" s="46">
        <v>168099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1" si="8">SUM(D32:M32)</f>
        <v>168099</v>
      </c>
      <c r="O32" s="47">
        <f t="shared" si="1"/>
        <v>58.469217391304348</v>
      </c>
      <c r="P32" s="9"/>
    </row>
    <row r="33" spans="1:16">
      <c r="A33" s="12"/>
      <c r="B33" s="25">
        <v>341.9</v>
      </c>
      <c r="C33" s="20" t="s">
        <v>106</v>
      </c>
      <c r="D33" s="46">
        <v>18136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18136</v>
      </c>
      <c r="O33" s="47">
        <f t="shared" si="1"/>
        <v>6.3081739130434782</v>
      </c>
      <c r="P33" s="9"/>
    </row>
    <row r="34" spans="1:16">
      <c r="A34" s="12"/>
      <c r="B34" s="25">
        <v>342.5</v>
      </c>
      <c r="C34" s="20" t="s">
        <v>33</v>
      </c>
      <c r="D34" s="46">
        <v>13920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13920</v>
      </c>
      <c r="O34" s="47">
        <f t="shared" si="1"/>
        <v>4.8417391304347825</v>
      </c>
      <c r="P34" s="9"/>
    </row>
    <row r="35" spans="1:16">
      <c r="A35" s="12"/>
      <c r="B35" s="25">
        <v>343.3</v>
      </c>
      <c r="C35" s="20" t="s">
        <v>107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1127246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1127246</v>
      </c>
      <c r="O35" s="47">
        <f t="shared" si="1"/>
        <v>392.08556521739132</v>
      </c>
      <c r="P35" s="9"/>
    </row>
    <row r="36" spans="1:16">
      <c r="A36" s="12"/>
      <c r="B36" s="25">
        <v>343.4</v>
      </c>
      <c r="C36" s="20" t="s">
        <v>34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740778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740778</v>
      </c>
      <c r="O36" s="47">
        <f t="shared" si="1"/>
        <v>257.66191304347825</v>
      </c>
      <c r="P36" s="9"/>
    </row>
    <row r="37" spans="1:16">
      <c r="A37" s="12"/>
      <c r="B37" s="25">
        <v>343.5</v>
      </c>
      <c r="C37" s="20" t="s">
        <v>108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1352298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1352298</v>
      </c>
      <c r="O37" s="47">
        <f t="shared" ref="O37:O62" si="9">(N37/O$64)</f>
        <v>470.36452173913045</v>
      </c>
      <c r="P37" s="9"/>
    </row>
    <row r="38" spans="1:16">
      <c r="A38" s="12"/>
      <c r="B38" s="25">
        <v>343.6</v>
      </c>
      <c r="C38" s="20" t="s">
        <v>35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52814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52814</v>
      </c>
      <c r="O38" s="47">
        <f t="shared" si="9"/>
        <v>18.370086956521739</v>
      </c>
      <c r="P38" s="9"/>
    </row>
    <row r="39" spans="1:16">
      <c r="A39" s="12"/>
      <c r="B39" s="25">
        <v>344.9</v>
      </c>
      <c r="C39" s="20" t="s">
        <v>109</v>
      </c>
      <c r="D39" s="46">
        <v>89718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89718</v>
      </c>
      <c r="O39" s="47">
        <f t="shared" si="9"/>
        <v>31.206260869565217</v>
      </c>
      <c r="P39" s="9"/>
    </row>
    <row r="40" spans="1:16">
      <c r="A40" s="12"/>
      <c r="B40" s="25">
        <v>347.5</v>
      </c>
      <c r="C40" s="20" t="s">
        <v>37</v>
      </c>
      <c r="D40" s="46">
        <v>1940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1940</v>
      </c>
      <c r="O40" s="47">
        <f t="shared" si="9"/>
        <v>0.67478260869565221</v>
      </c>
      <c r="P40" s="9"/>
    </row>
    <row r="41" spans="1:16">
      <c r="A41" s="12"/>
      <c r="B41" s="25">
        <v>349</v>
      </c>
      <c r="C41" s="20" t="s">
        <v>66</v>
      </c>
      <c r="D41" s="46">
        <v>216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216</v>
      </c>
      <c r="O41" s="47">
        <f t="shared" si="9"/>
        <v>7.5130434782608696E-2</v>
      </c>
      <c r="P41" s="9"/>
    </row>
    <row r="42" spans="1:16" ht="15.75">
      <c r="A42" s="29" t="s">
        <v>31</v>
      </c>
      <c r="B42" s="30"/>
      <c r="C42" s="31"/>
      <c r="D42" s="32">
        <f t="shared" ref="D42:M42" si="10">SUM(D43:D46)</f>
        <v>19736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ref="N42:N48" si="11">SUM(D42:M42)</f>
        <v>19736</v>
      </c>
      <c r="O42" s="45">
        <f t="shared" si="9"/>
        <v>6.8646956521739133</v>
      </c>
      <c r="P42" s="10"/>
    </row>
    <row r="43" spans="1:16">
      <c r="A43" s="13"/>
      <c r="B43" s="39">
        <v>351.3</v>
      </c>
      <c r="C43" s="21" t="s">
        <v>110</v>
      </c>
      <c r="D43" s="46">
        <v>2247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2247</v>
      </c>
      <c r="O43" s="47">
        <f t="shared" si="9"/>
        <v>0.78156521739130436</v>
      </c>
      <c r="P43" s="9"/>
    </row>
    <row r="44" spans="1:16">
      <c r="A44" s="13"/>
      <c r="B44" s="39">
        <v>351.4</v>
      </c>
      <c r="C44" s="21" t="s">
        <v>111</v>
      </c>
      <c r="D44" s="46">
        <v>14857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14857</v>
      </c>
      <c r="O44" s="47">
        <f t="shared" si="9"/>
        <v>5.1676521739130434</v>
      </c>
      <c r="P44" s="9"/>
    </row>
    <row r="45" spans="1:16">
      <c r="A45" s="13"/>
      <c r="B45" s="39">
        <v>351.9</v>
      </c>
      <c r="C45" s="21" t="s">
        <v>113</v>
      </c>
      <c r="D45" s="46">
        <v>982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982</v>
      </c>
      <c r="O45" s="47">
        <f t="shared" si="9"/>
        <v>0.34156521739130435</v>
      </c>
      <c r="P45" s="9"/>
    </row>
    <row r="46" spans="1:16">
      <c r="A46" s="13"/>
      <c r="B46" s="39">
        <v>354</v>
      </c>
      <c r="C46" s="21" t="s">
        <v>67</v>
      </c>
      <c r="D46" s="46">
        <v>1650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1650</v>
      </c>
      <c r="O46" s="47">
        <f t="shared" si="9"/>
        <v>0.57391304347826089</v>
      </c>
      <c r="P46" s="9"/>
    </row>
    <row r="47" spans="1:16" ht="15.75">
      <c r="A47" s="29" t="s">
        <v>3</v>
      </c>
      <c r="B47" s="30"/>
      <c r="C47" s="31"/>
      <c r="D47" s="32">
        <f t="shared" ref="D47:M47" si="12">SUM(D48:D56)</f>
        <v>46111</v>
      </c>
      <c r="E47" s="32">
        <f t="shared" si="12"/>
        <v>0</v>
      </c>
      <c r="F47" s="32">
        <f t="shared" si="12"/>
        <v>0</v>
      </c>
      <c r="G47" s="32">
        <f t="shared" si="12"/>
        <v>0</v>
      </c>
      <c r="H47" s="32">
        <f t="shared" si="12"/>
        <v>0</v>
      </c>
      <c r="I47" s="32">
        <f t="shared" si="12"/>
        <v>-25398</v>
      </c>
      <c r="J47" s="32">
        <f t="shared" si="12"/>
        <v>0</v>
      </c>
      <c r="K47" s="32">
        <f t="shared" si="12"/>
        <v>1654</v>
      </c>
      <c r="L47" s="32">
        <f t="shared" si="12"/>
        <v>0</v>
      </c>
      <c r="M47" s="32">
        <f t="shared" si="12"/>
        <v>0</v>
      </c>
      <c r="N47" s="32">
        <f t="shared" si="11"/>
        <v>22367</v>
      </c>
      <c r="O47" s="45">
        <f t="shared" si="9"/>
        <v>7.7798260869565219</v>
      </c>
      <c r="P47" s="10"/>
    </row>
    <row r="48" spans="1:16">
      <c r="A48" s="12"/>
      <c r="B48" s="25">
        <v>361.1</v>
      </c>
      <c r="C48" s="20" t="s">
        <v>41</v>
      </c>
      <c r="D48" s="46">
        <v>3999</v>
      </c>
      <c r="E48" s="46">
        <v>0</v>
      </c>
      <c r="F48" s="46">
        <v>0</v>
      </c>
      <c r="G48" s="46">
        <v>0</v>
      </c>
      <c r="H48" s="46">
        <v>0</v>
      </c>
      <c r="I48" s="46">
        <v>6378</v>
      </c>
      <c r="J48" s="46">
        <v>0</v>
      </c>
      <c r="K48" s="46">
        <v>11231</v>
      </c>
      <c r="L48" s="46">
        <v>0</v>
      </c>
      <c r="M48" s="46">
        <v>0</v>
      </c>
      <c r="N48" s="46">
        <f t="shared" si="11"/>
        <v>21608</v>
      </c>
      <c r="O48" s="47">
        <f t="shared" si="9"/>
        <v>7.5158260869565217</v>
      </c>
      <c r="P48" s="9"/>
    </row>
    <row r="49" spans="1:119">
      <c r="A49" s="12"/>
      <c r="B49" s="25">
        <v>361.4</v>
      </c>
      <c r="C49" s="20" t="s">
        <v>123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-10499</v>
      </c>
      <c r="L49" s="46">
        <v>0</v>
      </c>
      <c r="M49" s="46">
        <v>0</v>
      </c>
      <c r="N49" s="46">
        <f t="shared" ref="N49:N56" si="13">SUM(D49:M49)</f>
        <v>-10499</v>
      </c>
      <c r="O49" s="47">
        <f t="shared" si="9"/>
        <v>-3.6518260869565218</v>
      </c>
      <c r="P49" s="9"/>
    </row>
    <row r="50" spans="1:119">
      <c r="A50" s="12"/>
      <c r="B50" s="25">
        <v>362</v>
      </c>
      <c r="C50" s="20" t="s">
        <v>114</v>
      </c>
      <c r="D50" s="46">
        <v>16144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16144</v>
      </c>
      <c r="O50" s="47">
        <f t="shared" si="9"/>
        <v>5.6153043478260871</v>
      </c>
      <c r="P50" s="9"/>
    </row>
    <row r="51" spans="1:119">
      <c r="A51" s="12"/>
      <c r="B51" s="25">
        <v>364</v>
      </c>
      <c r="C51" s="20" t="s">
        <v>124</v>
      </c>
      <c r="D51" s="46">
        <v>6190</v>
      </c>
      <c r="E51" s="46">
        <v>0</v>
      </c>
      <c r="F51" s="46">
        <v>0</v>
      </c>
      <c r="G51" s="46">
        <v>0</v>
      </c>
      <c r="H51" s="46">
        <v>0</v>
      </c>
      <c r="I51" s="46">
        <v>-58607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-52417</v>
      </c>
      <c r="O51" s="47">
        <f t="shared" si="9"/>
        <v>-18.231999999999999</v>
      </c>
      <c r="P51" s="9"/>
    </row>
    <row r="52" spans="1:119">
      <c r="A52" s="12"/>
      <c r="B52" s="25">
        <v>365</v>
      </c>
      <c r="C52" s="20" t="s">
        <v>115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1010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3"/>
        <v>1010</v>
      </c>
      <c r="O52" s="47">
        <f t="shared" si="9"/>
        <v>0.35130434782608694</v>
      </c>
      <c r="P52" s="9"/>
    </row>
    <row r="53" spans="1:119">
      <c r="A53" s="12"/>
      <c r="B53" s="25">
        <v>366</v>
      </c>
      <c r="C53" s="20" t="s">
        <v>116</v>
      </c>
      <c r="D53" s="46">
        <v>8336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8336</v>
      </c>
      <c r="O53" s="47">
        <f t="shared" si="9"/>
        <v>2.8994782608695653</v>
      </c>
      <c r="P53" s="9"/>
    </row>
    <row r="54" spans="1:119">
      <c r="A54" s="12"/>
      <c r="B54" s="25">
        <v>368</v>
      </c>
      <c r="C54" s="20" t="s">
        <v>77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922</v>
      </c>
      <c r="L54" s="46">
        <v>0</v>
      </c>
      <c r="M54" s="46">
        <v>0</v>
      </c>
      <c r="N54" s="46">
        <f t="shared" si="13"/>
        <v>922</v>
      </c>
      <c r="O54" s="47">
        <f t="shared" si="9"/>
        <v>0.32069565217391305</v>
      </c>
      <c r="P54" s="9"/>
    </row>
    <row r="55" spans="1:119">
      <c r="A55" s="12"/>
      <c r="B55" s="25">
        <v>369.3</v>
      </c>
      <c r="C55" s="20" t="s">
        <v>125</v>
      </c>
      <c r="D55" s="46">
        <v>459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3"/>
        <v>459</v>
      </c>
      <c r="O55" s="47">
        <f t="shared" si="9"/>
        <v>0.15965217391304348</v>
      </c>
      <c r="P55" s="9"/>
    </row>
    <row r="56" spans="1:119">
      <c r="A56" s="12"/>
      <c r="B56" s="25">
        <v>369.9</v>
      </c>
      <c r="C56" s="20" t="s">
        <v>43</v>
      </c>
      <c r="D56" s="46">
        <v>10983</v>
      </c>
      <c r="E56" s="46">
        <v>0</v>
      </c>
      <c r="F56" s="46">
        <v>0</v>
      </c>
      <c r="G56" s="46">
        <v>0</v>
      </c>
      <c r="H56" s="46">
        <v>0</v>
      </c>
      <c r="I56" s="46">
        <v>25821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3"/>
        <v>36804</v>
      </c>
      <c r="O56" s="47">
        <f t="shared" si="9"/>
        <v>12.801391304347826</v>
      </c>
      <c r="P56" s="9"/>
    </row>
    <row r="57" spans="1:119" ht="15.75">
      <c r="A57" s="29" t="s">
        <v>32</v>
      </c>
      <c r="B57" s="30"/>
      <c r="C57" s="31"/>
      <c r="D57" s="32">
        <f t="shared" ref="D57:M57" si="14">SUM(D58:D61)</f>
        <v>1146571</v>
      </c>
      <c r="E57" s="32">
        <f t="shared" si="14"/>
        <v>0</v>
      </c>
      <c r="F57" s="32">
        <f t="shared" si="14"/>
        <v>49946</v>
      </c>
      <c r="G57" s="32">
        <f t="shared" si="14"/>
        <v>0</v>
      </c>
      <c r="H57" s="32">
        <f t="shared" si="14"/>
        <v>0</v>
      </c>
      <c r="I57" s="32">
        <f t="shared" si="14"/>
        <v>222194</v>
      </c>
      <c r="J57" s="32">
        <f t="shared" si="14"/>
        <v>0</v>
      </c>
      <c r="K57" s="32">
        <f t="shared" si="14"/>
        <v>0</v>
      </c>
      <c r="L57" s="32">
        <f t="shared" si="14"/>
        <v>0</v>
      </c>
      <c r="M57" s="32">
        <f t="shared" si="14"/>
        <v>0</v>
      </c>
      <c r="N57" s="32">
        <f t="shared" ref="N57:N62" si="15">SUM(D57:M57)</f>
        <v>1418711</v>
      </c>
      <c r="O57" s="45">
        <f t="shared" si="9"/>
        <v>493.46469565217393</v>
      </c>
      <c r="P57" s="9"/>
    </row>
    <row r="58" spans="1:119">
      <c r="A58" s="12"/>
      <c r="B58" s="25">
        <v>381</v>
      </c>
      <c r="C58" s="20" t="s">
        <v>44</v>
      </c>
      <c r="D58" s="46">
        <v>321571</v>
      </c>
      <c r="E58" s="46">
        <v>0</v>
      </c>
      <c r="F58" s="46">
        <v>49946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371517</v>
      </c>
      <c r="O58" s="47">
        <f t="shared" si="9"/>
        <v>129.22330434782609</v>
      </c>
      <c r="P58" s="9"/>
    </row>
    <row r="59" spans="1:119">
      <c r="A59" s="12"/>
      <c r="B59" s="25">
        <v>384</v>
      </c>
      <c r="C59" s="20" t="s">
        <v>45</v>
      </c>
      <c r="D59" s="46">
        <v>825000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825000</v>
      </c>
      <c r="O59" s="47">
        <f t="shared" si="9"/>
        <v>286.95652173913044</v>
      </c>
      <c r="P59" s="9"/>
    </row>
    <row r="60" spans="1:119">
      <c r="A60" s="12"/>
      <c r="B60" s="25">
        <v>389.4</v>
      </c>
      <c r="C60" s="20" t="s">
        <v>126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1200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1200</v>
      </c>
      <c r="O60" s="47">
        <f t="shared" si="9"/>
        <v>0.41739130434782606</v>
      </c>
      <c r="P60" s="9"/>
    </row>
    <row r="61" spans="1:119" ht="15.75" thickBot="1">
      <c r="A61" s="12"/>
      <c r="B61" s="25">
        <v>389.9</v>
      </c>
      <c r="C61" s="20" t="s">
        <v>117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220994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220994</v>
      </c>
      <c r="O61" s="47">
        <f t="shared" si="9"/>
        <v>76.867478260869561</v>
      </c>
      <c r="P61" s="9"/>
    </row>
    <row r="62" spans="1:119" ht="16.5" thickBot="1">
      <c r="A62" s="14" t="s">
        <v>38</v>
      </c>
      <c r="B62" s="23"/>
      <c r="C62" s="22"/>
      <c r="D62" s="15">
        <f t="shared" ref="D62:M62" si="16">SUM(D5,D15,D20,D31,D42,D47,D57)</f>
        <v>4108317</v>
      </c>
      <c r="E62" s="15">
        <f t="shared" si="16"/>
        <v>0</v>
      </c>
      <c r="F62" s="15">
        <f t="shared" si="16"/>
        <v>49946</v>
      </c>
      <c r="G62" s="15">
        <f t="shared" si="16"/>
        <v>90712</v>
      </c>
      <c r="H62" s="15">
        <f t="shared" si="16"/>
        <v>0</v>
      </c>
      <c r="I62" s="15">
        <f t="shared" si="16"/>
        <v>4970557</v>
      </c>
      <c r="J62" s="15">
        <f t="shared" si="16"/>
        <v>0</v>
      </c>
      <c r="K62" s="15">
        <f t="shared" si="16"/>
        <v>22241</v>
      </c>
      <c r="L62" s="15">
        <f t="shared" si="16"/>
        <v>0</v>
      </c>
      <c r="M62" s="15">
        <f t="shared" si="16"/>
        <v>0</v>
      </c>
      <c r="N62" s="15">
        <f t="shared" si="15"/>
        <v>9241773</v>
      </c>
      <c r="O62" s="38">
        <f t="shared" si="9"/>
        <v>3214.5297391304348</v>
      </c>
      <c r="P62" s="6"/>
      <c r="Q62" s="2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</row>
    <row r="63" spans="1:119">
      <c r="A63" s="16"/>
      <c r="B63" s="18"/>
      <c r="C63" s="18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9"/>
    </row>
    <row r="64" spans="1:119">
      <c r="A64" s="40"/>
      <c r="B64" s="41"/>
      <c r="C64" s="41"/>
      <c r="D64" s="42"/>
      <c r="E64" s="42"/>
      <c r="F64" s="42"/>
      <c r="G64" s="42"/>
      <c r="H64" s="42"/>
      <c r="I64" s="42"/>
      <c r="J64" s="42"/>
      <c r="K64" s="42"/>
      <c r="L64" s="48" t="s">
        <v>127</v>
      </c>
      <c r="M64" s="48"/>
      <c r="N64" s="48"/>
      <c r="O64" s="43">
        <v>2875</v>
      </c>
    </row>
    <row r="65" spans="1:15">
      <c r="A65" s="49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15.75" customHeight="1" thickBot="1">
      <c r="A66" s="52" t="s">
        <v>61</v>
      </c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4"/>
    </row>
  </sheetData>
  <mergeCells count="10">
    <mergeCell ref="L64:N64"/>
    <mergeCell ref="A65:O65"/>
    <mergeCell ref="A66:O6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53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46</v>
      </c>
      <c r="B3" s="62"/>
      <c r="C3" s="63"/>
      <c r="D3" s="67" t="s">
        <v>26</v>
      </c>
      <c r="E3" s="68"/>
      <c r="F3" s="68"/>
      <c r="G3" s="68"/>
      <c r="H3" s="69"/>
      <c r="I3" s="67" t="s">
        <v>27</v>
      </c>
      <c r="J3" s="69"/>
      <c r="K3" s="67" t="s">
        <v>29</v>
      </c>
      <c r="L3" s="69"/>
      <c r="M3" s="36"/>
      <c r="N3" s="37"/>
      <c r="O3" s="70" t="s">
        <v>51</v>
      </c>
      <c r="P3" s="11"/>
      <c r="Q3"/>
    </row>
    <row r="4" spans="1:133" ht="32.25" customHeight="1" thickBot="1">
      <c r="A4" s="64"/>
      <c r="B4" s="65"/>
      <c r="C4" s="66"/>
      <c r="D4" s="34" t="s">
        <v>4</v>
      </c>
      <c r="E4" s="34" t="s">
        <v>47</v>
      </c>
      <c r="F4" s="34" t="s">
        <v>48</v>
      </c>
      <c r="G4" s="34" t="s">
        <v>49</v>
      </c>
      <c r="H4" s="34" t="s">
        <v>5</v>
      </c>
      <c r="I4" s="34" t="s">
        <v>6</v>
      </c>
      <c r="J4" s="35" t="s">
        <v>50</v>
      </c>
      <c r="K4" s="35" t="s">
        <v>7</v>
      </c>
      <c r="L4" s="35" t="s">
        <v>8</v>
      </c>
      <c r="M4" s="35" t="s">
        <v>9</v>
      </c>
      <c r="N4" s="35" t="s">
        <v>28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1522961</v>
      </c>
      <c r="E5" s="27">
        <f t="shared" si="0"/>
        <v>0</v>
      </c>
      <c r="F5" s="27">
        <f t="shared" si="0"/>
        <v>0</v>
      </c>
      <c r="G5" s="27">
        <f t="shared" si="0"/>
        <v>92052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1615013</v>
      </c>
      <c r="O5" s="33">
        <f t="shared" ref="O5:O36" si="1">(N5/O$60)</f>
        <v>579.4808037316111</v>
      </c>
      <c r="P5" s="6"/>
    </row>
    <row r="6" spans="1:133">
      <c r="A6" s="12"/>
      <c r="B6" s="25">
        <v>311</v>
      </c>
      <c r="C6" s="20" t="s">
        <v>2</v>
      </c>
      <c r="D6" s="46">
        <v>948877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948877</v>
      </c>
      <c r="O6" s="47">
        <f t="shared" si="1"/>
        <v>340.46537495514889</v>
      </c>
      <c r="P6" s="9"/>
    </row>
    <row r="7" spans="1:133">
      <c r="A7" s="12"/>
      <c r="B7" s="25">
        <v>312.41000000000003</v>
      </c>
      <c r="C7" s="20" t="s">
        <v>63</v>
      </c>
      <c r="D7" s="46">
        <v>64302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5" si="2">SUM(D7:M7)</f>
        <v>64302</v>
      </c>
      <c r="O7" s="47">
        <f t="shared" si="1"/>
        <v>23.072120559741659</v>
      </c>
      <c r="P7" s="9"/>
    </row>
    <row r="8" spans="1:133">
      <c r="A8" s="12"/>
      <c r="B8" s="25">
        <v>312.51</v>
      </c>
      <c r="C8" s="20" t="s">
        <v>81</v>
      </c>
      <c r="D8" s="46">
        <v>3964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3964</v>
      </c>
      <c r="O8" s="47">
        <f t="shared" si="1"/>
        <v>1.4223179045568712</v>
      </c>
      <c r="P8" s="9"/>
    </row>
    <row r="9" spans="1:133">
      <c r="A9" s="12"/>
      <c r="B9" s="25">
        <v>312.60000000000002</v>
      </c>
      <c r="C9" s="20" t="s">
        <v>11</v>
      </c>
      <c r="D9" s="46">
        <v>0</v>
      </c>
      <c r="E9" s="46">
        <v>0</v>
      </c>
      <c r="F9" s="46">
        <v>0</v>
      </c>
      <c r="G9" s="46">
        <v>92052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92052</v>
      </c>
      <c r="O9" s="47">
        <f t="shared" si="1"/>
        <v>33.029063509149623</v>
      </c>
      <c r="P9" s="9"/>
    </row>
    <row r="10" spans="1:133">
      <c r="A10" s="12"/>
      <c r="B10" s="25">
        <v>314.10000000000002</v>
      </c>
      <c r="C10" s="20" t="s">
        <v>12</v>
      </c>
      <c r="D10" s="46">
        <v>229350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229350</v>
      </c>
      <c r="O10" s="47">
        <f t="shared" si="1"/>
        <v>82.292787944025832</v>
      </c>
      <c r="P10" s="9"/>
    </row>
    <row r="11" spans="1:133">
      <c r="A11" s="12"/>
      <c r="B11" s="25">
        <v>314.3</v>
      </c>
      <c r="C11" s="20" t="s">
        <v>13</v>
      </c>
      <c r="D11" s="46">
        <v>80958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80958</v>
      </c>
      <c r="O11" s="47">
        <f t="shared" si="1"/>
        <v>29.048439181916038</v>
      </c>
      <c r="P11" s="9"/>
    </row>
    <row r="12" spans="1:133">
      <c r="A12" s="12"/>
      <c r="B12" s="25">
        <v>314.39999999999998</v>
      </c>
      <c r="C12" s="20" t="s">
        <v>103</v>
      </c>
      <c r="D12" s="46">
        <v>5661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5661</v>
      </c>
      <c r="O12" s="47">
        <f t="shared" si="1"/>
        <v>2.0312163616792249</v>
      </c>
      <c r="P12" s="9"/>
    </row>
    <row r="13" spans="1:133">
      <c r="A13" s="12"/>
      <c r="B13" s="25">
        <v>314.8</v>
      </c>
      <c r="C13" s="20" t="s">
        <v>14</v>
      </c>
      <c r="D13" s="46">
        <v>5921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5921</v>
      </c>
      <c r="O13" s="47">
        <f t="shared" si="1"/>
        <v>2.1245066379619661</v>
      </c>
      <c r="P13" s="9"/>
    </row>
    <row r="14" spans="1:133">
      <c r="A14" s="12"/>
      <c r="B14" s="25">
        <v>315</v>
      </c>
      <c r="C14" s="20" t="s">
        <v>82</v>
      </c>
      <c r="D14" s="46">
        <v>124074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124074</v>
      </c>
      <c r="O14" s="47">
        <f t="shared" si="1"/>
        <v>44.518837459634014</v>
      </c>
      <c r="P14" s="9"/>
    </row>
    <row r="15" spans="1:133">
      <c r="A15" s="12"/>
      <c r="B15" s="25">
        <v>316</v>
      </c>
      <c r="C15" s="20" t="s">
        <v>83</v>
      </c>
      <c r="D15" s="46">
        <v>59854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59854</v>
      </c>
      <c r="O15" s="47">
        <f t="shared" si="1"/>
        <v>21.476139217796913</v>
      </c>
      <c r="P15" s="9"/>
    </row>
    <row r="16" spans="1:133" ht="15.75">
      <c r="A16" s="29" t="s">
        <v>17</v>
      </c>
      <c r="B16" s="30"/>
      <c r="C16" s="31"/>
      <c r="D16" s="32">
        <f t="shared" ref="D16:M16" si="3">SUM(D17:D20)</f>
        <v>268544</v>
      </c>
      <c r="E16" s="32">
        <f t="shared" si="3"/>
        <v>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15555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4">
        <f t="shared" ref="N16:N30" si="4">SUM(D16:M16)</f>
        <v>284099</v>
      </c>
      <c r="O16" s="45">
        <f t="shared" si="1"/>
        <v>101.93720846788662</v>
      </c>
      <c r="P16" s="10"/>
    </row>
    <row r="17" spans="1:16">
      <c r="A17" s="12"/>
      <c r="B17" s="25">
        <v>322</v>
      </c>
      <c r="C17" s="20" t="s">
        <v>0</v>
      </c>
      <c r="D17" s="46">
        <v>12539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12539</v>
      </c>
      <c r="O17" s="47">
        <f t="shared" si="1"/>
        <v>4.4991029781126661</v>
      </c>
      <c r="P17" s="9"/>
    </row>
    <row r="18" spans="1:16">
      <c r="A18" s="12"/>
      <c r="B18" s="25">
        <v>323.10000000000002</v>
      </c>
      <c r="C18" s="20" t="s">
        <v>18</v>
      </c>
      <c r="D18" s="46">
        <v>242530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242530</v>
      </c>
      <c r="O18" s="47">
        <f t="shared" si="1"/>
        <v>87.021887334050945</v>
      </c>
      <c r="P18" s="9"/>
    </row>
    <row r="19" spans="1:16">
      <c r="A19" s="12"/>
      <c r="B19" s="25">
        <v>324.22000000000003</v>
      </c>
      <c r="C19" s="20" t="s">
        <v>71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15555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15555</v>
      </c>
      <c r="O19" s="47">
        <f t="shared" si="1"/>
        <v>5.5812701829924647</v>
      </c>
      <c r="P19" s="9"/>
    </row>
    <row r="20" spans="1:16">
      <c r="A20" s="12"/>
      <c r="B20" s="25">
        <v>329</v>
      </c>
      <c r="C20" s="20" t="s">
        <v>19</v>
      </c>
      <c r="D20" s="46">
        <v>13475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13475</v>
      </c>
      <c r="O20" s="47">
        <f t="shared" si="1"/>
        <v>4.8349479727305349</v>
      </c>
      <c r="P20" s="9"/>
    </row>
    <row r="21" spans="1:16" ht="15.75">
      <c r="A21" s="29" t="s">
        <v>21</v>
      </c>
      <c r="B21" s="30"/>
      <c r="C21" s="31"/>
      <c r="D21" s="32">
        <f t="shared" ref="D21:M21" si="5">SUM(D22:D29)</f>
        <v>162549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12664</v>
      </c>
      <c r="J21" s="32">
        <f t="shared" si="5"/>
        <v>0</v>
      </c>
      <c r="K21" s="32">
        <f t="shared" si="5"/>
        <v>3964</v>
      </c>
      <c r="L21" s="32">
        <f t="shared" si="5"/>
        <v>0</v>
      </c>
      <c r="M21" s="32">
        <f t="shared" si="5"/>
        <v>0</v>
      </c>
      <c r="N21" s="44">
        <f t="shared" si="4"/>
        <v>179177</v>
      </c>
      <c r="O21" s="45">
        <f t="shared" si="1"/>
        <v>64.290276282741303</v>
      </c>
      <c r="P21" s="10"/>
    </row>
    <row r="22" spans="1:16">
      <c r="A22" s="12"/>
      <c r="B22" s="25">
        <v>331.1</v>
      </c>
      <c r="C22" s="20" t="s">
        <v>56</v>
      </c>
      <c r="D22" s="46">
        <v>634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634</v>
      </c>
      <c r="O22" s="47">
        <f t="shared" si="1"/>
        <v>0.22748475062791532</v>
      </c>
      <c r="P22" s="9"/>
    </row>
    <row r="23" spans="1:16">
      <c r="A23" s="12"/>
      <c r="B23" s="25">
        <v>331.2</v>
      </c>
      <c r="C23" s="20" t="s">
        <v>20</v>
      </c>
      <c r="D23" s="46">
        <v>5576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5576</v>
      </c>
      <c r="O23" s="47">
        <f t="shared" si="1"/>
        <v>2.0007176175098671</v>
      </c>
      <c r="P23" s="9"/>
    </row>
    <row r="24" spans="1:16">
      <c r="A24" s="12"/>
      <c r="B24" s="25">
        <v>331.31</v>
      </c>
      <c r="C24" s="20" t="s">
        <v>72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12664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12664</v>
      </c>
      <c r="O24" s="47">
        <f t="shared" si="1"/>
        <v>4.5439540724793686</v>
      </c>
      <c r="P24" s="9"/>
    </row>
    <row r="25" spans="1:16">
      <c r="A25" s="12"/>
      <c r="B25" s="25">
        <v>335.12</v>
      </c>
      <c r="C25" s="20" t="s">
        <v>85</v>
      </c>
      <c r="D25" s="46">
        <v>58118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58118</v>
      </c>
      <c r="O25" s="47">
        <f t="shared" si="1"/>
        <v>20.853247219232149</v>
      </c>
      <c r="P25" s="9"/>
    </row>
    <row r="26" spans="1:16">
      <c r="A26" s="12"/>
      <c r="B26" s="25">
        <v>335.14</v>
      </c>
      <c r="C26" s="20" t="s">
        <v>86</v>
      </c>
      <c r="D26" s="46">
        <v>5713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5713</v>
      </c>
      <c r="O26" s="47">
        <f t="shared" si="1"/>
        <v>2.0498744169357734</v>
      </c>
      <c r="P26" s="9"/>
    </row>
    <row r="27" spans="1:16">
      <c r="A27" s="12"/>
      <c r="B27" s="25">
        <v>335.15</v>
      </c>
      <c r="C27" s="20" t="s">
        <v>87</v>
      </c>
      <c r="D27" s="46">
        <v>4297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4297</v>
      </c>
      <c r="O27" s="47">
        <f t="shared" si="1"/>
        <v>1.5418012199497668</v>
      </c>
      <c r="P27" s="9"/>
    </row>
    <row r="28" spans="1:16">
      <c r="A28" s="12"/>
      <c r="B28" s="25">
        <v>335.18</v>
      </c>
      <c r="C28" s="20" t="s">
        <v>88</v>
      </c>
      <c r="D28" s="46">
        <v>88211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88211</v>
      </c>
      <c r="O28" s="47">
        <f t="shared" si="1"/>
        <v>31.650879081449588</v>
      </c>
      <c r="P28" s="9"/>
    </row>
    <row r="29" spans="1:16">
      <c r="A29" s="12"/>
      <c r="B29" s="25">
        <v>335.21</v>
      </c>
      <c r="C29" s="20" t="s">
        <v>104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3964</v>
      </c>
      <c r="L29" s="46">
        <v>0</v>
      </c>
      <c r="M29" s="46">
        <v>0</v>
      </c>
      <c r="N29" s="46">
        <f t="shared" si="4"/>
        <v>3964</v>
      </c>
      <c r="O29" s="47">
        <f t="shared" si="1"/>
        <v>1.4223179045568712</v>
      </c>
      <c r="P29" s="9"/>
    </row>
    <row r="30" spans="1:16" ht="15.75">
      <c r="A30" s="29" t="s">
        <v>30</v>
      </c>
      <c r="B30" s="30"/>
      <c r="C30" s="31"/>
      <c r="D30" s="32">
        <f t="shared" ref="D30:M30" si="6">SUM(D31:D39)</f>
        <v>980125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2965493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3945618</v>
      </c>
      <c r="O30" s="45">
        <f t="shared" si="1"/>
        <v>1415.7222820236814</v>
      </c>
      <c r="P30" s="10"/>
    </row>
    <row r="31" spans="1:16">
      <c r="A31" s="12"/>
      <c r="B31" s="25">
        <v>341.3</v>
      </c>
      <c r="C31" s="20" t="s">
        <v>105</v>
      </c>
      <c r="D31" s="46">
        <v>231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231</v>
      </c>
      <c r="O31" s="47">
        <f t="shared" si="1"/>
        <v>8.288482238966631E-2</v>
      </c>
      <c r="P31" s="9"/>
    </row>
    <row r="32" spans="1:16">
      <c r="A32" s="12"/>
      <c r="B32" s="25">
        <v>341.9</v>
      </c>
      <c r="C32" s="20" t="s">
        <v>106</v>
      </c>
      <c r="D32" s="46">
        <v>81320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81320</v>
      </c>
      <c r="O32" s="47">
        <f t="shared" si="1"/>
        <v>29.178327951202011</v>
      </c>
      <c r="P32" s="9"/>
    </row>
    <row r="33" spans="1:16">
      <c r="A33" s="12"/>
      <c r="B33" s="25">
        <v>342.5</v>
      </c>
      <c r="C33" s="20" t="s">
        <v>33</v>
      </c>
      <c r="D33" s="46">
        <v>17926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17926</v>
      </c>
      <c r="O33" s="47">
        <f t="shared" si="1"/>
        <v>6.4320057409400793</v>
      </c>
      <c r="P33" s="9"/>
    </row>
    <row r="34" spans="1:16">
      <c r="A34" s="12"/>
      <c r="B34" s="25">
        <v>343.3</v>
      </c>
      <c r="C34" s="20" t="s">
        <v>107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1029555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1029555</v>
      </c>
      <c r="O34" s="47">
        <f t="shared" si="1"/>
        <v>369.4133476856835</v>
      </c>
      <c r="P34" s="9"/>
    </row>
    <row r="35" spans="1:16">
      <c r="A35" s="12"/>
      <c r="B35" s="25">
        <v>343.4</v>
      </c>
      <c r="C35" s="20" t="s">
        <v>34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673196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673196</v>
      </c>
      <c r="O35" s="47">
        <f t="shared" si="1"/>
        <v>241.54861858629351</v>
      </c>
      <c r="P35" s="9"/>
    </row>
    <row r="36" spans="1:16">
      <c r="A36" s="12"/>
      <c r="B36" s="25">
        <v>343.5</v>
      </c>
      <c r="C36" s="20" t="s">
        <v>108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1262742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1262742</v>
      </c>
      <c r="O36" s="47">
        <f t="shared" si="1"/>
        <v>453.08288482238964</v>
      </c>
      <c r="P36" s="9"/>
    </row>
    <row r="37" spans="1:16">
      <c r="A37" s="12"/>
      <c r="B37" s="25">
        <v>344.9</v>
      </c>
      <c r="C37" s="20" t="s">
        <v>109</v>
      </c>
      <c r="D37" s="46">
        <v>879257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879257</v>
      </c>
      <c r="O37" s="47">
        <f t="shared" ref="O37:O58" si="8">(N37/O$60)</f>
        <v>315.48510943667026</v>
      </c>
      <c r="P37" s="9"/>
    </row>
    <row r="38" spans="1:16">
      <c r="A38" s="12"/>
      <c r="B38" s="25">
        <v>347.5</v>
      </c>
      <c r="C38" s="20" t="s">
        <v>37</v>
      </c>
      <c r="D38" s="46">
        <v>1175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1175</v>
      </c>
      <c r="O38" s="47">
        <f t="shared" si="8"/>
        <v>0.42160028704700397</v>
      </c>
      <c r="P38" s="9"/>
    </row>
    <row r="39" spans="1:16">
      <c r="A39" s="12"/>
      <c r="B39" s="25">
        <v>349</v>
      </c>
      <c r="C39" s="20" t="s">
        <v>66</v>
      </c>
      <c r="D39" s="46">
        <v>216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216</v>
      </c>
      <c r="O39" s="47">
        <f t="shared" si="8"/>
        <v>7.7502691065662002E-2</v>
      </c>
      <c r="P39" s="9"/>
    </row>
    <row r="40" spans="1:16" ht="15.75">
      <c r="A40" s="29" t="s">
        <v>31</v>
      </c>
      <c r="B40" s="30"/>
      <c r="C40" s="31"/>
      <c r="D40" s="32">
        <f t="shared" ref="D40:M40" si="9">SUM(D41:D45)</f>
        <v>24355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7" si="10">SUM(D40:M40)</f>
        <v>24355</v>
      </c>
      <c r="O40" s="45">
        <f t="shared" si="8"/>
        <v>8.7387872264083235</v>
      </c>
      <c r="P40" s="10"/>
    </row>
    <row r="41" spans="1:16">
      <c r="A41" s="13"/>
      <c r="B41" s="39">
        <v>351.3</v>
      </c>
      <c r="C41" s="21" t="s">
        <v>110</v>
      </c>
      <c r="D41" s="46">
        <v>1704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1704</v>
      </c>
      <c r="O41" s="47">
        <f t="shared" si="8"/>
        <v>0.61141011840688908</v>
      </c>
      <c r="P41" s="9"/>
    </row>
    <row r="42" spans="1:16">
      <c r="A42" s="13"/>
      <c r="B42" s="39">
        <v>351.4</v>
      </c>
      <c r="C42" s="21" t="s">
        <v>111</v>
      </c>
      <c r="D42" s="46">
        <v>14782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14782</v>
      </c>
      <c r="O42" s="47">
        <f t="shared" si="8"/>
        <v>5.3039110154287767</v>
      </c>
      <c r="P42" s="9"/>
    </row>
    <row r="43" spans="1:16">
      <c r="A43" s="13"/>
      <c r="B43" s="39">
        <v>351.7</v>
      </c>
      <c r="C43" s="21" t="s">
        <v>112</v>
      </c>
      <c r="D43" s="46">
        <v>4885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4885</v>
      </c>
      <c r="O43" s="47">
        <f t="shared" si="8"/>
        <v>1.7527807678507357</v>
      </c>
      <c r="P43" s="9"/>
    </row>
    <row r="44" spans="1:16">
      <c r="A44" s="13"/>
      <c r="B44" s="39">
        <v>351.9</v>
      </c>
      <c r="C44" s="21" t="s">
        <v>113</v>
      </c>
      <c r="D44" s="46">
        <v>870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870</v>
      </c>
      <c r="O44" s="47">
        <f t="shared" si="8"/>
        <v>0.31216361679224974</v>
      </c>
      <c r="P44" s="9"/>
    </row>
    <row r="45" spans="1:16">
      <c r="A45" s="13"/>
      <c r="B45" s="39">
        <v>354</v>
      </c>
      <c r="C45" s="21" t="s">
        <v>67</v>
      </c>
      <c r="D45" s="46">
        <v>2114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2114</v>
      </c>
      <c r="O45" s="47">
        <f t="shared" si="8"/>
        <v>0.75852170792967344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SUM(D47:D53)</f>
        <v>60665</v>
      </c>
      <c r="E46" s="32">
        <f t="shared" si="11"/>
        <v>0</v>
      </c>
      <c r="F46" s="32">
        <f t="shared" si="11"/>
        <v>0</v>
      </c>
      <c r="G46" s="32">
        <f t="shared" si="11"/>
        <v>-438</v>
      </c>
      <c r="H46" s="32">
        <f t="shared" si="11"/>
        <v>0</v>
      </c>
      <c r="I46" s="32">
        <f t="shared" si="11"/>
        <v>11866</v>
      </c>
      <c r="J46" s="32">
        <f t="shared" si="11"/>
        <v>0</v>
      </c>
      <c r="K46" s="32">
        <f t="shared" si="11"/>
        <v>40184</v>
      </c>
      <c r="L46" s="32">
        <f t="shared" si="11"/>
        <v>0</v>
      </c>
      <c r="M46" s="32">
        <f t="shared" si="11"/>
        <v>0</v>
      </c>
      <c r="N46" s="32">
        <f t="shared" si="10"/>
        <v>112277</v>
      </c>
      <c r="O46" s="45">
        <f t="shared" si="8"/>
        <v>40.285970577682093</v>
      </c>
      <c r="P46" s="10"/>
    </row>
    <row r="47" spans="1:16">
      <c r="A47" s="12"/>
      <c r="B47" s="25">
        <v>361.1</v>
      </c>
      <c r="C47" s="20" t="s">
        <v>41</v>
      </c>
      <c r="D47" s="46">
        <v>-273</v>
      </c>
      <c r="E47" s="46">
        <v>0</v>
      </c>
      <c r="F47" s="46">
        <v>0</v>
      </c>
      <c r="G47" s="46">
        <v>-438</v>
      </c>
      <c r="H47" s="46">
        <v>0</v>
      </c>
      <c r="I47" s="46">
        <v>1375</v>
      </c>
      <c r="J47" s="46">
        <v>0</v>
      </c>
      <c r="K47" s="46">
        <v>38978</v>
      </c>
      <c r="L47" s="46">
        <v>0</v>
      </c>
      <c r="M47" s="46">
        <v>0</v>
      </c>
      <c r="N47" s="46">
        <f t="shared" si="10"/>
        <v>39642</v>
      </c>
      <c r="O47" s="47">
        <f t="shared" si="8"/>
        <v>14.223896663078579</v>
      </c>
      <c r="P47" s="9"/>
    </row>
    <row r="48" spans="1:16">
      <c r="A48" s="12"/>
      <c r="B48" s="25">
        <v>361.3</v>
      </c>
      <c r="C48" s="20" t="s">
        <v>42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-9976</v>
      </c>
      <c r="L48" s="46">
        <v>0</v>
      </c>
      <c r="M48" s="46">
        <v>0</v>
      </c>
      <c r="N48" s="46">
        <f t="shared" ref="N48:N53" si="12">SUM(D48:M48)</f>
        <v>-9976</v>
      </c>
      <c r="O48" s="47">
        <f t="shared" si="8"/>
        <v>-3.5794761392177969</v>
      </c>
      <c r="P48" s="9"/>
    </row>
    <row r="49" spans="1:119">
      <c r="A49" s="12"/>
      <c r="B49" s="25">
        <v>362</v>
      </c>
      <c r="C49" s="20" t="s">
        <v>114</v>
      </c>
      <c r="D49" s="46">
        <v>9567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9567</v>
      </c>
      <c r="O49" s="47">
        <f t="shared" si="8"/>
        <v>3.4327233584499464</v>
      </c>
      <c r="P49" s="9"/>
    </row>
    <row r="50" spans="1:119">
      <c r="A50" s="12"/>
      <c r="B50" s="25">
        <v>365</v>
      </c>
      <c r="C50" s="20" t="s">
        <v>115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2962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2962</v>
      </c>
      <c r="O50" s="47">
        <f t="shared" si="8"/>
        <v>1.0627915321133836</v>
      </c>
      <c r="P50" s="9"/>
    </row>
    <row r="51" spans="1:119">
      <c r="A51" s="12"/>
      <c r="B51" s="25">
        <v>366</v>
      </c>
      <c r="C51" s="20" t="s">
        <v>116</v>
      </c>
      <c r="D51" s="46">
        <v>36655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36655</v>
      </c>
      <c r="O51" s="47">
        <f t="shared" si="8"/>
        <v>13.152134912091855</v>
      </c>
      <c r="P51" s="9"/>
    </row>
    <row r="52" spans="1:119">
      <c r="A52" s="12"/>
      <c r="B52" s="25">
        <v>368</v>
      </c>
      <c r="C52" s="20" t="s">
        <v>77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11182</v>
      </c>
      <c r="L52" s="46">
        <v>0</v>
      </c>
      <c r="M52" s="46">
        <v>0</v>
      </c>
      <c r="N52" s="46">
        <f t="shared" si="12"/>
        <v>11182</v>
      </c>
      <c r="O52" s="47">
        <f t="shared" si="8"/>
        <v>4.0121994976677433</v>
      </c>
      <c r="P52" s="9"/>
    </row>
    <row r="53" spans="1:119">
      <c r="A53" s="12"/>
      <c r="B53" s="25">
        <v>369.9</v>
      </c>
      <c r="C53" s="20" t="s">
        <v>43</v>
      </c>
      <c r="D53" s="46">
        <v>14716</v>
      </c>
      <c r="E53" s="46">
        <v>0</v>
      </c>
      <c r="F53" s="46">
        <v>0</v>
      </c>
      <c r="G53" s="46">
        <v>0</v>
      </c>
      <c r="H53" s="46">
        <v>0</v>
      </c>
      <c r="I53" s="46">
        <v>7529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22245</v>
      </c>
      <c r="O53" s="47">
        <f t="shared" si="8"/>
        <v>7.9817007534983855</v>
      </c>
      <c r="P53" s="9"/>
    </row>
    <row r="54" spans="1:119" ht="15.75">
      <c r="A54" s="29" t="s">
        <v>32</v>
      </c>
      <c r="B54" s="30"/>
      <c r="C54" s="31"/>
      <c r="D54" s="32">
        <f t="shared" ref="D54:M54" si="13">SUM(D55:D57)</f>
        <v>1210862</v>
      </c>
      <c r="E54" s="32">
        <f t="shared" si="13"/>
        <v>3898</v>
      </c>
      <c r="F54" s="32">
        <f t="shared" si="13"/>
        <v>0</v>
      </c>
      <c r="G54" s="32">
        <f t="shared" si="13"/>
        <v>0</v>
      </c>
      <c r="H54" s="32">
        <f t="shared" si="13"/>
        <v>0</v>
      </c>
      <c r="I54" s="32">
        <f t="shared" si="13"/>
        <v>279227</v>
      </c>
      <c r="J54" s="32">
        <f t="shared" si="13"/>
        <v>0</v>
      </c>
      <c r="K54" s="32">
        <f t="shared" si="13"/>
        <v>0</v>
      </c>
      <c r="L54" s="32">
        <f t="shared" si="13"/>
        <v>0</v>
      </c>
      <c r="M54" s="32">
        <f t="shared" si="13"/>
        <v>0</v>
      </c>
      <c r="N54" s="32">
        <f>SUM(D54:M54)</f>
        <v>1493987</v>
      </c>
      <c r="O54" s="45">
        <f t="shared" si="8"/>
        <v>536.05561535701474</v>
      </c>
      <c r="P54" s="9"/>
    </row>
    <row r="55" spans="1:119">
      <c r="A55" s="12"/>
      <c r="B55" s="25">
        <v>381</v>
      </c>
      <c r="C55" s="20" t="s">
        <v>44</v>
      </c>
      <c r="D55" s="46">
        <v>150000</v>
      </c>
      <c r="E55" s="46">
        <v>3898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153898</v>
      </c>
      <c r="O55" s="47">
        <f t="shared" si="8"/>
        <v>55.219949766774306</v>
      </c>
      <c r="P55" s="9"/>
    </row>
    <row r="56" spans="1:119">
      <c r="A56" s="12"/>
      <c r="B56" s="25">
        <v>384</v>
      </c>
      <c r="C56" s="20" t="s">
        <v>45</v>
      </c>
      <c r="D56" s="46">
        <v>1060862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1060862</v>
      </c>
      <c r="O56" s="47">
        <f t="shared" si="8"/>
        <v>380.64657337639039</v>
      </c>
      <c r="P56" s="9"/>
    </row>
    <row r="57" spans="1:119" ht="15.75" thickBot="1">
      <c r="A57" s="12"/>
      <c r="B57" s="25">
        <v>389.9</v>
      </c>
      <c r="C57" s="20" t="s">
        <v>117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279227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279227</v>
      </c>
      <c r="O57" s="47">
        <f t="shared" si="8"/>
        <v>100.18909221385002</v>
      </c>
      <c r="P57" s="9"/>
    </row>
    <row r="58" spans="1:119" ht="16.5" thickBot="1">
      <c r="A58" s="14" t="s">
        <v>38</v>
      </c>
      <c r="B58" s="23"/>
      <c r="C58" s="22"/>
      <c r="D58" s="15">
        <f t="shared" ref="D58:M58" si="14">SUM(D5,D16,D21,D30,D40,D46,D54)</f>
        <v>4230061</v>
      </c>
      <c r="E58" s="15">
        <f t="shared" si="14"/>
        <v>3898</v>
      </c>
      <c r="F58" s="15">
        <f t="shared" si="14"/>
        <v>0</v>
      </c>
      <c r="G58" s="15">
        <f t="shared" si="14"/>
        <v>91614</v>
      </c>
      <c r="H58" s="15">
        <f t="shared" si="14"/>
        <v>0</v>
      </c>
      <c r="I58" s="15">
        <f t="shared" si="14"/>
        <v>3284805</v>
      </c>
      <c r="J58" s="15">
        <f t="shared" si="14"/>
        <v>0</v>
      </c>
      <c r="K58" s="15">
        <f t="shared" si="14"/>
        <v>44148</v>
      </c>
      <c r="L58" s="15">
        <f t="shared" si="14"/>
        <v>0</v>
      </c>
      <c r="M58" s="15">
        <f t="shared" si="14"/>
        <v>0</v>
      </c>
      <c r="N58" s="15">
        <f>SUM(D58:M58)</f>
        <v>7654526</v>
      </c>
      <c r="O58" s="38">
        <f t="shared" si="8"/>
        <v>2746.5109436670255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48" t="s">
        <v>118</v>
      </c>
      <c r="M60" s="48"/>
      <c r="N60" s="48"/>
      <c r="O60" s="43">
        <v>2787</v>
      </c>
    </row>
    <row r="61" spans="1:119">
      <c r="A61" s="49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1"/>
    </row>
    <row r="62" spans="1:119" ht="15.75" customHeight="1" thickBot="1">
      <c r="A62" s="52" t="s">
        <v>61</v>
      </c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4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30</vt:i4>
      </vt:variant>
    </vt:vector>
  </HeadingPairs>
  <TitlesOfParts>
    <vt:vector size="45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2024-02-22T18:13:16Z</cp:lastPrinted>
  <dcterms:created xsi:type="dcterms:W3CDTF">2000-08-31T21:26:31Z</dcterms:created>
  <dcterms:modified xsi:type="dcterms:W3CDTF">2024-02-22T18:13:20Z</dcterms:modified>
</cp:coreProperties>
</file>