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'2008'!$A$1:$O$61</definedName>
    <definedName name="_xlnm.Print_Area" localSheetId="13">'2009'!$A$1:$O$62</definedName>
    <definedName name="_xlnm.Print_Area" localSheetId="12">'2010'!$A$1:$O$64</definedName>
    <definedName name="_xlnm.Print_Area" localSheetId="11">'2011'!$A$1:$O$65</definedName>
    <definedName name="_xlnm.Print_Area" localSheetId="10">'2012'!$A$1:$O$58</definedName>
    <definedName name="_xlnm.Print_Area" localSheetId="9">'2013'!$A$1:$O$62</definedName>
    <definedName name="_xlnm.Print_Area" localSheetId="8">'2014'!$A$1:$O$62</definedName>
    <definedName name="_xlnm.Print_Area" localSheetId="7">'2015'!$A$1:$O$64</definedName>
    <definedName name="_xlnm.Print_Area" localSheetId="6">'2016'!$A$1:$O$67</definedName>
    <definedName name="_xlnm.Print_Area" localSheetId="5">'2017'!$A$1:$O$66</definedName>
    <definedName name="_xlnm.Print_Area" localSheetId="4">'2018'!$A$1:$O$68</definedName>
    <definedName name="_xlnm.Print_Area" localSheetId="3">'2019'!$A$1:$O$63</definedName>
    <definedName name="_xlnm.Print_Area" localSheetId="2">'2020'!$A$1:$O$64</definedName>
    <definedName name="_xlnm.Print_Area" localSheetId="1">'2021'!$A$1:$P$65</definedName>
    <definedName name="_xlnm.Print_Area" localSheetId="0">'2022'!$A$1:$P$60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5" i="47" l="1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2" i="47" l="1"/>
  <c r="P52" i="47" s="1"/>
  <c r="O44" i="47"/>
  <c r="P44" i="47" s="1"/>
  <c r="O41" i="47"/>
  <c r="P41" i="47" s="1"/>
  <c r="O31" i="47"/>
  <c r="P31" i="47" s="1"/>
  <c r="L56" i="47"/>
  <c r="O20" i="47"/>
  <c r="P20" i="47" s="1"/>
  <c r="J56" i="47"/>
  <c r="I56" i="47"/>
  <c r="M56" i="47"/>
  <c r="N56" i="47"/>
  <c r="D56" i="47"/>
  <c r="F56" i="47"/>
  <c r="E56" i="47"/>
  <c r="K56" i="47"/>
  <c r="G56" i="47"/>
  <c r="H56" i="47"/>
  <c r="O12" i="47"/>
  <c r="P12" i="47" s="1"/>
  <c r="O5" i="47"/>
  <c r="P5" i="47" s="1"/>
  <c r="O56" i="47" l="1"/>
  <c r="P56" i="47" s="1"/>
  <c r="L34" i="46"/>
  <c r="F34" i="46"/>
  <c r="O36" i="46"/>
  <c r="P36" i="46"/>
  <c r="O60" i="46"/>
  <c r="P60" i="46" s="1"/>
  <c r="O59" i="46"/>
  <c r="P59" i="46"/>
  <c r="O58" i="46"/>
  <c r="P58" i="46" s="1"/>
  <c r="N57" i="46"/>
  <c r="O57" i="46" s="1"/>
  <c r="P57" i="46" s="1"/>
  <c r="M57" i="46"/>
  <c r="L57" i="46"/>
  <c r="K57" i="46"/>
  <c r="J57" i="46"/>
  <c r="I57" i="46"/>
  <c r="H57" i="46"/>
  <c r="G57" i="46"/>
  <c r="F57" i="46"/>
  <c r="E57" i="46"/>
  <c r="D57" i="46"/>
  <c r="O56" i="46"/>
  <c r="P56" i="46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E61" i="46" s="1"/>
  <c r="D48" i="46"/>
  <c r="O47" i="46"/>
  <c r="P47" i="46"/>
  <c r="O46" i="46"/>
  <c r="P46" i="46"/>
  <c r="O45" i="46"/>
  <c r="P45" i="46" s="1"/>
  <c r="N44" i="46"/>
  <c r="M44" i="46"/>
  <c r="L44" i="46"/>
  <c r="K44" i="46"/>
  <c r="J44" i="46"/>
  <c r="O44" i="46" s="1"/>
  <c r="P44" i="46" s="1"/>
  <c r="I44" i="46"/>
  <c r="H44" i="46"/>
  <c r="G44" i="46"/>
  <c r="F44" i="46"/>
  <c r="E44" i="46"/>
  <c r="D44" i="46"/>
  <c r="O43" i="46"/>
  <c r="P43" i="46" s="1"/>
  <c r="O42" i="46"/>
  <c r="P42" i="46" s="1"/>
  <c r="O41" i="46"/>
  <c r="P41" i="46"/>
  <c r="O40" i="46"/>
  <c r="P40" i="46" s="1"/>
  <c r="O39" i="46"/>
  <c r="P39" i="46" s="1"/>
  <c r="O38" i="46"/>
  <c r="P38" i="46"/>
  <c r="O37" i="46"/>
  <c r="P37" i="46" s="1"/>
  <c r="O35" i="46"/>
  <c r="P35" i="46" s="1"/>
  <c r="N34" i="46"/>
  <c r="M34" i="46"/>
  <c r="K34" i="46"/>
  <c r="J34" i="46"/>
  <c r="I34" i="46"/>
  <c r="H34" i="46"/>
  <c r="G34" i="46"/>
  <c r="E34" i="46"/>
  <c r="D34" i="46"/>
  <c r="O33" i="46"/>
  <c r="P33" i="46"/>
  <c r="O32" i="46"/>
  <c r="P32" i="46" s="1"/>
  <c r="O31" i="46"/>
  <c r="P31" i="46" s="1"/>
  <c r="O30" i="46"/>
  <c r="P30" i="46"/>
  <c r="O29" i="46"/>
  <c r="P29" i="46"/>
  <c r="O28" i="46"/>
  <c r="P28" i="46" s="1"/>
  <c r="O27" i="46"/>
  <c r="P27" i="46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D61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/>
  <c r="O17" i="46"/>
  <c r="P17" i="46" s="1"/>
  <c r="O16" i="46"/>
  <c r="P16" i="46" s="1"/>
  <c r="O15" i="46"/>
  <c r="P15" i="46"/>
  <c r="O14" i="46"/>
  <c r="P14" i="46" s="1"/>
  <c r="O13" i="46"/>
  <c r="P13" i="46" s="1"/>
  <c r="O12" i="46"/>
  <c r="P12" i="46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/>
  <c r="O8" i="46"/>
  <c r="P8" i="46"/>
  <c r="O7" i="46"/>
  <c r="P7" i="46" s="1"/>
  <c r="O6" i="46"/>
  <c r="P6" i="46"/>
  <c r="N5" i="46"/>
  <c r="M5" i="46"/>
  <c r="L5" i="46"/>
  <c r="L61" i="46" s="1"/>
  <c r="K5" i="46"/>
  <c r="J5" i="46"/>
  <c r="I5" i="46"/>
  <c r="H5" i="46"/>
  <c r="G5" i="46"/>
  <c r="F5" i="46"/>
  <c r="E5" i="46"/>
  <c r="D5" i="46"/>
  <c r="N59" i="45"/>
  <c r="O59" i="45" s="1"/>
  <c r="N58" i="45"/>
  <c r="O58" i="45"/>
  <c r="M57" i="45"/>
  <c r="L57" i="45"/>
  <c r="K57" i="45"/>
  <c r="J57" i="45"/>
  <c r="I57" i="45"/>
  <c r="H57" i="45"/>
  <c r="G57" i="45"/>
  <c r="F57" i="45"/>
  <c r="E57" i="45"/>
  <c r="D57" i="45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F60" i="45" s="1"/>
  <c r="E47" i="45"/>
  <c r="D47" i="45"/>
  <c r="N46" i="45"/>
  <c r="O46" i="45" s="1"/>
  <c r="N45" i="45"/>
  <c r="O45" i="45"/>
  <c r="M44" i="45"/>
  <c r="L44" i="45"/>
  <c r="K44" i="45"/>
  <c r="J44" i="45"/>
  <c r="I44" i="45"/>
  <c r="H44" i="45"/>
  <c r="H60" i="45" s="1"/>
  <c r="G44" i="45"/>
  <c r="F44" i="45"/>
  <c r="E44" i="45"/>
  <c r="D44" i="45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J60" i="45" s="1"/>
  <c r="I5" i="45"/>
  <c r="H5" i="45"/>
  <c r="G5" i="45"/>
  <c r="F5" i="45"/>
  <c r="E5" i="45"/>
  <c r="D5" i="45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M25" i="44"/>
  <c r="L25" i="44"/>
  <c r="K25" i="44"/>
  <c r="J25" i="44"/>
  <c r="N25" i="44" s="1"/>
  <c r="O25" i="44" s="1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/>
  <c r="N15" i="44"/>
  <c r="O15" i="44" s="1"/>
  <c r="N14" i="44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3" i="43"/>
  <c r="O63" i="43" s="1"/>
  <c r="N62" i="43"/>
  <c r="O62" i="43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/>
  <c r="N37" i="43"/>
  <c r="O37" i="43" s="1"/>
  <c r="M36" i="43"/>
  <c r="L36" i="43"/>
  <c r="K36" i="43"/>
  <c r="J36" i="43"/>
  <c r="N36" i="43" s="1"/>
  <c r="O36" i="43" s="1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N5" i="43" s="1"/>
  <c r="O5" i="43" s="1"/>
  <c r="K5" i="43"/>
  <c r="J5" i="43"/>
  <c r="I5" i="43"/>
  <c r="H5" i="43"/>
  <c r="G5" i="43"/>
  <c r="F5" i="43"/>
  <c r="E5" i="43"/>
  <c r="D5" i="43"/>
  <c r="N61" i="42"/>
  <c r="O61" i="42" s="1"/>
  <c r="N60" i="42"/>
  <c r="O60" i="42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/>
  <c r="N48" i="42"/>
  <c r="O48" i="42" s="1"/>
  <c r="M47" i="42"/>
  <c r="L47" i="42"/>
  <c r="K47" i="42"/>
  <c r="J47" i="42"/>
  <c r="N47" i="42" s="1"/>
  <c r="O47" i="42" s="1"/>
  <c r="I47" i="42"/>
  <c r="H47" i="42"/>
  <c r="G47" i="42"/>
  <c r="F47" i="42"/>
  <c r="E47" i="42"/>
  <c r="D47" i="42"/>
  <c r="N46" i="42"/>
  <c r="O46" i="42" s="1"/>
  <c r="N45" i="42"/>
  <c r="O45" i="42" s="1"/>
  <c r="N44" i="42"/>
  <c r="O44" i="42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N41" i="42" s="1"/>
  <c r="O41" i="42" s="1"/>
  <c r="E41" i="42"/>
  <c r="D41" i="42"/>
  <c r="N40" i="42"/>
  <c r="O40" i="42" s="1"/>
  <c r="N39" i="42"/>
  <c r="O39" i="42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H62" i="42" s="1"/>
  <c r="G32" i="42"/>
  <c r="F32" i="42"/>
  <c r="E32" i="42"/>
  <c r="D32" i="42"/>
  <c r="N31" i="42"/>
  <c r="O31" i="42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/>
  <c r="N13" i="42"/>
  <c r="O13" i="42" s="1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2" i="41"/>
  <c r="O62" i="4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F63" i="41" s="1"/>
  <c r="E59" i="41"/>
  <c r="D59" i="41"/>
  <c r="N58" i="41"/>
  <c r="O58" i="41" s="1"/>
  <c r="N57" i="41"/>
  <c r="O57" i="41"/>
  <c r="N56" i="41"/>
  <c r="O56" i="41" s="1"/>
  <c r="N55" i="41"/>
  <c r="O55" i="41" s="1"/>
  <c r="N54" i="41"/>
  <c r="O54" i="41"/>
  <c r="N53" i="41"/>
  <c r="O53" i="41" s="1"/>
  <c r="N52" i="41"/>
  <c r="O52" i="41" s="1"/>
  <c r="N51" i="41"/>
  <c r="O51" i="41"/>
  <c r="N50" i="41"/>
  <c r="O50" i="41" s="1"/>
  <c r="M49" i="41"/>
  <c r="L49" i="41"/>
  <c r="K49" i="41"/>
  <c r="J49" i="41"/>
  <c r="N49" i="41" s="1"/>
  <c r="O49" i="41" s="1"/>
  <c r="I49" i="41"/>
  <c r="H49" i="41"/>
  <c r="G49" i="41"/>
  <c r="F49" i="41"/>
  <c r="E49" i="41"/>
  <c r="D49" i="41"/>
  <c r="N48" i="41"/>
  <c r="O48" i="41" s="1"/>
  <c r="N47" i="41"/>
  <c r="O47" i="41" s="1"/>
  <c r="N46" i="41"/>
  <c r="O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/>
  <c r="N15" i="41"/>
  <c r="O15" i="41" s="1"/>
  <c r="N14" i="41"/>
  <c r="O14" i="41" s="1"/>
  <c r="N13" i="41"/>
  <c r="O13" i="41"/>
  <c r="N12" i="41"/>
  <c r="O12" i="41" s="1"/>
  <c r="M11" i="41"/>
  <c r="L11" i="41"/>
  <c r="K11" i="41"/>
  <c r="J11" i="41"/>
  <c r="J63" i="41" s="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9" i="40"/>
  <c r="O59" i="40" s="1"/>
  <c r="N58" i="40"/>
  <c r="O58" i="40"/>
  <c r="M57" i="40"/>
  <c r="L57" i="40"/>
  <c r="K57" i="40"/>
  <c r="J57" i="40"/>
  <c r="I57" i="40"/>
  <c r="H57" i="40"/>
  <c r="G57" i="40"/>
  <c r="F57" i="40"/>
  <c r="E57" i="40"/>
  <c r="D57" i="40"/>
  <c r="N56" i="40"/>
  <c r="O56" i="40"/>
  <c r="N55" i="40"/>
  <c r="O55" i="40"/>
  <c r="N54" i="40"/>
  <c r="O54" i="40" s="1"/>
  <c r="N53" i="40"/>
  <c r="O53" i="40"/>
  <c r="N52" i="40"/>
  <c r="O52" i="40"/>
  <c r="N51" i="40"/>
  <c r="O51" i="40" s="1"/>
  <c r="N50" i="40"/>
  <c r="O50" i="40"/>
  <c r="N49" i="40"/>
  <c r="O49" i="40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/>
  <c r="N42" i="40"/>
  <c r="O42" i="40"/>
  <c r="N41" i="40"/>
  <c r="O41" i="40" s="1"/>
  <c r="M40" i="40"/>
  <c r="L40" i="40"/>
  <c r="K40" i="40"/>
  <c r="J40" i="40"/>
  <c r="I40" i="40"/>
  <c r="N40" i="40" s="1"/>
  <c r="O40" i="40" s="1"/>
  <c r="H40" i="40"/>
  <c r="G40" i="40"/>
  <c r="F40" i="40"/>
  <c r="E40" i="40"/>
  <c r="D40" i="40"/>
  <c r="N39" i="40"/>
  <c r="O39" i="40" s="1"/>
  <c r="N38" i="40"/>
  <c r="O38" i="40"/>
  <c r="N37" i="40"/>
  <c r="O37" i="40"/>
  <c r="N36" i="40"/>
  <c r="O36" i="40" s="1"/>
  <c r="N35" i="40"/>
  <c r="O35" i="40"/>
  <c r="N34" i="40"/>
  <c r="O34" i="40"/>
  <c r="N33" i="40"/>
  <c r="O33" i="40" s="1"/>
  <c r="N32" i="40"/>
  <c r="O32" i="40"/>
  <c r="M31" i="40"/>
  <c r="L31" i="40"/>
  <c r="K31" i="40"/>
  <c r="K60" i="40" s="1"/>
  <c r="J31" i="40"/>
  <c r="I31" i="40"/>
  <c r="H31" i="40"/>
  <c r="G31" i="40"/>
  <c r="F31" i="40"/>
  <c r="E31" i="40"/>
  <c r="D31" i="40"/>
  <c r="N30" i="40"/>
  <c r="O30" i="40"/>
  <c r="N29" i="40"/>
  <c r="O29" i="40"/>
  <c r="N28" i="40"/>
  <c r="O28" i="40" s="1"/>
  <c r="N27" i="40"/>
  <c r="O27" i="40"/>
  <c r="N26" i="40"/>
  <c r="O26" i="40"/>
  <c r="N25" i="40"/>
  <c r="O25" i="40" s="1"/>
  <c r="N24" i="40"/>
  <c r="O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/>
  <c r="N18" i="40"/>
  <c r="O18" i="40"/>
  <c r="N17" i="40"/>
  <c r="O17" i="40" s="1"/>
  <c r="N16" i="40"/>
  <c r="O16" i="40"/>
  <c r="N15" i="40"/>
  <c r="O15" i="40"/>
  <c r="N14" i="40"/>
  <c r="O14" i="40" s="1"/>
  <c r="N13" i="40"/>
  <c r="O13" i="40"/>
  <c r="N12" i="40"/>
  <c r="O12" i="40"/>
  <c r="N11" i="40"/>
  <c r="O11" i="40" s="1"/>
  <c r="M10" i="40"/>
  <c r="L10" i="40"/>
  <c r="K10" i="40"/>
  <c r="J10" i="40"/>
  <c r="I10" i="40"/>
  <c r="H10" i="40"/>
  <c r="H60" i="40"/>
  <c r="G10" i="40"/>
  <c r="F10" i="40"/>
  <c r="E10" i="40"/>
  <c r="D10" i="40"/>
  <c r="N10" i="40" s="1"/>
  <c r="O10" i="40" s="1"/>
  <c r="N9" i="40"/>
  <c r="O9" i="40"/>
  <c r="N8" i="40"/>
  <c r="O8" i="40" s="1"/>
  <c r="N7" i="40"/>
  <c r="O7" i="40"/>
  <c r="N6" i="40"/>
  <c r="O6" i="40"/>
  <c r="M5" i="40"/>
  <c r="M60" i="40" s="1"/>
  <c r="L5" i="40"/>
  <c r="L60" i="40" s="1"/>
  <c r="K5" i="40"/>
  <c r="J5" i="40"/>
  <c r="J60" i="40" s="1"/>
  <c r="I5" i="40"/>
  <c r="H5" i="40"/>
  <c r="G5" i="40"/>
  <c r="N5" i="40" s="1"/>
  <c r="O5" i="40" s="1"/>
  <c r="F5" i="40"/>
  <c r="F60" i="40" s="1"/>
  <c r="E5" i="40"/>
  <c r="D5" i="40"/>
  <c r="N57" i="39"/>
  <c r="O57" i="39"/>
  <c r="M56" i="39"/>
  <c r="L56" i="39"/>
  <c r="K56" i="39"/>
  <c r="J56" i="39"/>
  <c r="I56" i="39"/>
  <c r="H56" i="39"/>
  <c r="G56" i="39"/>
  <c r="N56" i="39" s="1"/>
  <c r="O56" i="39" s="1"/>
  <c r="F56" i="39"/>
  <c r="E56" i="39"/>
  <c r="D56" i="39"/>
  <c r="N55" i="39"/>
  <c r="O55" i="39"/>
  <c r="N54" i="39"/>
  <c r="O54" i="39" s="1"/>
  <c r="N53" i="39"/>
  <c r="O53" i="39"/>
  <c r="N52" i="39"/>
  <c r="O52" i="39"/>
  <c r="N51" i="39"/>
  <c r="O51" i="39" s="1"/>
  <c r="N50" i="39"/>
  <c r="O50" i="39"/>
  <c r="N49" i="39"/>
  <c r="O49" i="39"/>
  <c r="N48" i="39"/>
  <c r="O48" i="39" s="1"/>
  <c r="N47" i="39"/>
  <c r="O47" i="39"/>
  <c r="M46" i="39"/>
  <c r="L46" i="39"/>
  <c r="K46" i="39"/>
  <c r="N46" i="39" s="1"/>
  <c r="O46" i="39" s="1"/>
  <c r="J46" i="39"/>
  <c r="I46" i="39"/>
  <c r="H46" i="39"/>
  <c r="H58" i="39" s="1"/>
  <c r="G46" i="39"/>
  <c r="F46" i="39"/>
  <c r="E46" i="39"/>
  <c r="D46" i="39"/>
  <c r="N45" i="39"/>
  <c r="O45" i="39"/>
  <c r="N44" i="39"/>
  <c r="O44" i="39"/>
  <c r="N43" i="39"/>
  <c r="O43" i="39" s="1"/>
  <c r="N42" i="39"/>
  <c r="O42" i="39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N37" i="39"/>
  <c r="O37" i="39"/>
  <c r="N36" i="39"/>
  <c r="O36" i="39"/>
  <c r="N35" i="39"/>
  <c r="O35" i="39" s="1"/>
  <c r="N34" i="39"/>
  <c r="O34" i="39"/>
  <c r="N33" i="39"/>
  <c r="O33" i="39"/>
  <c r="N32" i="39"/>
  <c r="O32" i="39" s="1"/>
  <c r="M31" i="39"/>
  <c r="L31" i="39"/>
  <c r="L58" i="39" s="1"/>
  <c r="K31" i="39"/>
  <c r="J31" i="39"/>
  <c r="I31" i="39"/>
  <c r="H31" i="39"/>
  <c r="G31" i="39"/>
  <c r="F31" i="39"/>
  <c r="E31" i="39"/>
  <c r="E58" i="39"/>
  <c r="D31" i="39"/>
  <c r="N30" i="39"/>
  <c r="O30" i="39"/>
  <c r="N29" i="39"/>
  <c r="O29" i="39"/>
  <c r="N28" i="39"/>
  <c r="O28" i="39" s="1"/>
  <c r="N27" i="39"/>
  <c r="O27" i="39"/>
  <c r="N26" i="39"/>
  <c r="O26" i="39"/>
  <c r="N25" i="39"/>
  <c r="O25" i="39" s="1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N16" i="39"/>
  <c r="O16" i="39"/>
  <c r="N15" i="39"/>
  <c r="O15" i="39" s="1"/>
  <c r="N14" i="39"/>
  <c r="O14" i="39" s="1"/>
  <c r="N13" i="39"/>
  <c r="O13" i="39"/>
  <c r="N12" i="39"/>
  <c r="O12" i="39" s="1"/>
  <c r="M11" i="39"/>
  <c r="M58" i="39" s="1"/>
  <c r="L11" i="39"/>
  <c r="K11" i="39"/>
  <c r="J11" i="39"/>
  <c r="I11" i="39"/>
  <c r="H11" i="39"/>
  <c r="G11" i="39"/>
  <c r="N11" i="39" s="1"/>
  <c r="O11" i="39" s="1"/>
  <c r="F11" i="39"/>
  <c r="E11" i="39"/>
  <c r="D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F58" i="39" s="1"/>
  <c r="E5" i="39"/>
  <c r="D5" i="39"/>
  <c r="N56" i="38"/>
  <c r="O56" i="38" s="1"/>
  <c r="M55" i="38"/>
  <c r="L55" i="38"/>
  <c r="K55" i="38"/>
  <c r="J55" i="38"/>
  <c r="I55" i="38"/>
  <c r="N55" i="38" s="1"/>
  <c r="O55" i="38" s="1"/>
  <c r="H55" i="38"/>
  <c r="G55" i="38"/>
  <c r="F55" i="38"/>
  <c r="E55" i="38"/>
  <c r="D55" i="38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M41" i="38"/>
  <c r="L41" i="38"/>
  <c r="K41" i="38"/>
  <c r="J41" i="38"/>
  <c r="I41" i="38"/>
  <c r="H41" i="38"/>
  <c r="G41" i="38"/>
  <c r="G57" i="38" s="1"/>
  <c r="F41" i="38"/>
  <c r="E41" i="38"/>
  <c r="D41" i="38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 s="1"/>
  <c r="N35" i="38"/>
  <c r="O35" i="38"/>
  <c r="N34" i="38"/>
  <c r="O34" i="38"/>
  <c r="N33" i="38"/>
  <c r="O33" i="38" s="1"/>
  <c r="N32" i="38"/>
  <c r="O32" i="38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/>
  <c r="N25" i="38"/>
  <c r="O25" i="38" s="1"/>
  <c r="N24" i="38"/>
  <c r="O24" i="38"/>
  <c r="N23" i="38"/>
  <c r="O23" i="38"/>
  <c r="N22" i="38"/>
  <c r="O22" i="38" s="1"/>
  <c r="N21" i="38"/>
  <c r="O21" i="38"/>
  <c r="N20" i="38"/>
  <c r="O20" i="38"/>
  <c r="N19" i="38"/>
  <c r="O19" i="38" s="1"/>
  <c r="N18" i="38"/>
  <c r="O18" i="38"/>
  <c r="M17" i="38"/>
  <c r="L17" i="38"/>
  <c r="K17" i="38"/>
  <c r="N17" i="38" s="1"/>
  <c r="O17" i="38" s="1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N13" i="38"/>
  <c r="O13" i="38" s="1"/>
  <c r="N12" i="38"/>
  <c r="O12" i="38"/>
  <c r="M11" i="38"/>
  <c r="M57" i="38" s="1"/>
  <c r="L11" i="38"/>
  <c r="K11" i="38"/>
  <c r="J11" i="38"/>
  <c r="I11" i="38"/>
  <c r="H11" i="38"/>
  <c r="G11" i="38"/>
  <c r="F11" i="38"/>
  <c r="N11" i="38" s="1"/>
  <c r="O11" i="38" s="1"/>
  <c r="E11" i="38"/>
  <c r="D11" i="38"/>
  <c r="N10" i="38"/>
  <c r="O10" i="38" s="1"/>
  <c r="N9" i="38"/>
  <c r="O9" i="38"/>
  <c r="N8" i="38"/>
  <c r="O8" i="38"/>
  <c r="N7" i="38"/>
  <c r="O7" i="38" s="1"/>
  <c r="N6" i="38"/>
  <c r="O6" i="38"/>
  <c r="M5" i="38"/>
  <c r="L5" i="38"/>
  <c r="L57" i="38" s="1"/>
  <c r="K5" i="38"/>
  <c r="J5" i="38"/>
  <c r="J57" i="38" s="1"/>
  <c r="I5" i="38"/>
  <c r="H5" i="38"/>
  <c r="G5" i="38"/>
  <c r="F5" i="38"/>
  <c r="E5" i="38"/>
  <c r="D5" i="38"/>
  <c r="N57" i="37"/>
  <c r="O57" i="37"/>
  <c r="M56" i="37"/>
  <c r="L56" i="37"/>
  <c r="K56" i="37"/>
  <c r="J56" i="37"/>
  <c r="N56" i="37" s="1"/>
  <c r="O56" i="37" s="1"/>
  <c r="I56" i="37"/>
  <c r="H56" i="37"/>
  <c r="G56" i="37"/>
  <c r="F56" i="37"/>
  <c r="E56" i="37"/>
  <c r="D56" i="37"/>
  <c r="N55" i="37"/>
  <c r="O55" i="37" s="1"/>
  <c r="N54" i="37"/>
  <c r="O54" i="37"/>
  <c r="N53" i="37"/>
  <c r="O53" i="37"/>
  <c r="N52" i="37"/>
  <c r="O52" i="37" s="1"/>
  <c r="N51" i="37"/>
  <c r="O51" i="37"/>
  <c r="N50" i="37"/>
  <c r="O50" i="37"/>
  <c r="N49" i="37"/>
  <c r="O49" i="37" s="1"/>
  <c r="N48" i="37"/>
  <c r="O48" i="37"/>
  <c r="N47" i="37"/>
  <c r="O47" i="37"/>
  <c r="M46" i="37"/>
  <c r="L46" i="37"/>
  <c r="K46" i="37"/>
  <c r="J46" i="37"/>
  <c r="I46" i="37"/>
  <c r="H46" i="37"/>
  <c r="G46" i="37"/>
  <c r="N46" i="37" s="1"/>
  <c r="O46" i="37" s="1"/>
  <c r="F46" i="37"/>
  <c r="E46" i="37"/>
  <c r="D46" i="37"/>
  <c r="N45" i="37"/>
  <c r="O45" i="37"/>
  <c r="N44" i="37"/>
  <c r="O44" i="37" s="1"/>
  <c r="N43" i="37"/>
  <c r="O43" i="37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M31" i="37"/>
  <c r="L31" i="37"/>
  <c r="L58" i="37" s="1"/>
  <c r="K31" i="37"/>
  <c r="J31" i="37"/>
  <c r="I31" i="37"/>
  <c r="I58" i="37" s="1"/>
  <c r="H31" i="37"/>
  <c r="G31" i="37"/>
  <c r="F31" i="37"/>
  <c r="E31" i="37"/>
  <c r="D31" i="37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M21" i="37"/>
  <c r="N21" i="37" s="1"/>
  <c r="O21" i="37" s="1"/>
  <c r="L21" i="37"/>
  <c r="K21" i="37"/>
  <c r="J21" i="37"/>
  <c r="J58" i="37" s="1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 s="1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N5" i="37" s="1"/>
  <c r="O5" i="37" s="1"/>
  <c r="F5" i="37"/>
  <c r="E5" i="37"/>
  <c r="D5" i="37"/>
  <c r="D58" i="37" s="1"/>
  <c r="D5" i="36"/>
  <c r="N53" i="36"/>
  <c r="O53" i="36"/>
  <c r="M52" i="36"/>
  <c r="L52" i="36"/>
  <c r="K52" i="36"/>
  <c r="K54" i="36" s="1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/>
  <c r="N45" i="36"/>
  <c r="O45" i="36" s="1"/>
  <c r="N44" i="36"/>
  <c r="O44" i="36" s="1"/>
  <c r="N43" i="36"/>
  <c r="O43" i="36"/>
  <c r="M42" i="36"/>
  <c r="L42" i="36"/>
  <c r="K42" i="36"/>
  <c r="J42" i="36"/>
  <c r="I42" i="36"/>
  <c r="H42" i="36"/>
  <c r="H54" i="36" s="1"/>
  <c r="G42" i="36"/>
  <c r="F42" i="36"/>
  <c r="E42" i="36"/>
  <c r="D42" i="36"/>
  <c r="N41" i="36"/>
  <c r="O41" i="36" s="1"/>
  <c r="N40" i="36"/>
  <c r="O40" i="36" s="1"/>
  <c r="N39" i="36"/>
  <c r="O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N27" i="36" s="1"/>
  <c r="O27" i="36" s="1"/>
  <c r="E27" i="36"/>
  <c r="D27" i="36"/>
  <c r="D54" i="36"/>
  <c r="N54" i="36" s="1"/>
  <c r="O54" i="36" s="1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J54" i="36" s="1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N12" i="36"/>
  <c r="O12" i="36" s="1"/>
  <c r="M11" i="36"/>
  <c r="L11" i="36"/>
  <c r="K11" i="36"/>
  <c r="J11" i="36"/>
  <c r="I11" i="36"/>
  <c r="H11" i="36"/>
  <c r="G11" i="36"/>
  <c r="N11" i="36" s="1"/>
  <c r="O11" i="36" s="1"/>
  <c r="F11" i="36"/>
  <c r="E11" i="36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54" i="36" s="1"/>
  <c r="K5" i="36"/>
  <c r="J5" i="36"/>
  <c r="I5" i="36"/>
  <c r="H5" i="36"/>
  <c r="G5" i="36"/>
  <c r="F5" i="36"/>
  <c r="F54" i="36" s="1"/>
  <c r="E5" i="36"/>
  <c r="N5" i="36" s="1"/>
  <c r="O5" i="36" s="1"/>
  <c r="N60" i="35"/>
  <c r="O60" i="35" s="1"/>
  <c r="N59" i="35"/>
  <c r="O59" i="35"/>
  <c r="M58" i="35"/>
  <c r="L58" i="35"/>
  <c r="K58" i="35"/>
  <c r="J58" i="35"/>
  <c r="I58" i="35"/>
  <c r="H58" i="35"/>
  <c r="G58" i="35"/>
  <c r="F58" i="35"/>
  <c r="E58" i="35"/>
  <c r="E61" i="35" s="1"/>
  <c r="D58" i="35"/>
  <c r="N57" i="35"/>
  <c r="O57" i="35" s="1"/>
  <c r="N56" i="35"/>
  <c r="O56" i="35"/>
  <c r="N55" i="35"/>
  <c r="O55" i="35"/>
  <c r="N54" i="35"/>
  <c r="O54" i="35" s="1"/>
  <c r="N53" i="35"/>
  <c r="O53" i="35"/>
  <c r="N52" i="35"/>
  <c r="O52" i="35"/>
  <c r="N51" i="35"/>
  <c r="O51" i="35" s="1"/>
  <c r="N50" i="35"/>
  <c r="O50" i="35"/>
  <c r="N49" i="35"/>
  <c r="O49" i="35"/>
  <c r="N48" i="35"/>
  <c r="O48" i="35" s="1"/>
  <c r="M47" i="35"/>
  <c r="L47" i="35"/>
  <c r="N47" i="35" s="1"/>
  <c r="O47" i="35" s="1"/>
  <c r="K47" i="35"/>
  <c r="J47" i="35"/>
  <c r="I47" i="35"/>
  <c r="H47" i="35"/>
  <c r="G47" i="35"/>
  <c r="F47" i="35"/>
  <c r="E47" i="35"/>
  <c r="D47" i="35"/>
  <c r="N46" i="35"/>
  <c r="O46" i="35" s="1"/>
  <c r="N45" i="35"/>
  <c r="O45" i="35"/>
  <c r="N44" i="35"/>
  <c r="O44" i="35"/>
  <c r="N43" i="35"/>
  <c r="O43" i="35" s="1"/>
  <c r="N42" i="35"/>
  <c r="O42" i="35"/>
  <c r="M41" i="35"/>
  <c r="L41" i="35"/>
  <c r="K41" i="35"/>
  <c r="J41" i="35"/>
  <c r="I41" i="35"/>
  <c r="H41" i="35"/>
  <c r="N41" i="35" s="1"/>
  <c r="O41" i="35" s="1"/>
  <c r="G41" i="35"/>
  <c r="F41" i="35"/>
  <c r="E41" i="35"/>
  <c r="D41" i="35"/>
  <c r="N40" i="35"/>
  <c r="O40" i="35"/>
  <c r="N39" i="35"/>
  <c r="O39" i="35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N31" i="35" s="1"/>
  <c r="O31" i="35" s="1"/>
  <c r="E31" i="35"/>
  <c r="D31" i="35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M22" i="35"/>
  <c r="L22" i="35"/>
  <c r="K22" i="35"/>
  <c r="J22" i="35"/>
  <c r="I22" i="35"/>
  <c r="N22" i="35" s="1"/>
  <c r="O22" i="35" s="1"/>
  <c r="H22" i="35"/>
  <c r="G22" i="35"/>
  <c r="F22" i="35"/>
  <c r="E22" i="35"/>
  <c r="D22" i="35"/>
  <c r="N21" i="35"/>
  <c r="O21" i="35" s="1"/>
  <c r="N20" i="35"/>
  <c r="O20" i="35"/>
  <c r="N19" i="35"/>
  <c r="O19" i="35" s="1"/>
  <c r="N18" i="35"/>
  <c r="O18" i="35" s="1"/>
  <c r="N17" i="35"/>
  <c r="O17" i="35"/>
  <c r="N16" i="35"/>
  <c r="O16" i="35" s="1"/>
  <c r="N15" i="35"/>
  <c r="O15" i="35" s="1"/>
  <c r="N14" i="35"/>
  <c r="O14" i="35"/>
  <c r="N13" i="35"/>
  <c r="O13" i="35" s="1"/>
  <c r="N12" i="35"/>
  <c r="O12" i="35" s="1"/>
  <c r="M11" i="35"/>
  <c r="L11" i="35"/>
  <c r="K11" i="35"/>
  <c r="J11" i="35"/>
  <c r="I11" i="35"/>
  <c r="I61" i="35" s="1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/>
  <c r="M5" i="35"/>
  <c r="M61" i="35" s="1"/>
  <c r="L5" i="35"/>
  <c r="K5" i="35"/>
  <c r="J5" i="35"/>
  <c r="I5" i="35"/>
  <c r="H5" i="35"/>
  <c r="G5" i="35"/>
  <c r="O5" i="35"/>
  <c r="F5" i="35"/>
  <c r="E5" i="35"/>
  <c r="D5" i="35"/>
  <c r="N5" i="35" s="1"/>
  <c r="N59" i="34"/>
  <c r="O59" i="34"/>
  <c r="M58" i="34"/>
  <c r="L58" i="34"/>
  <c r="K58" i="34"/>
  <c r="J58" i="34"/>
  <c r="I58" i="34"/>
  <c r="H58" i="34"/>
  <c r="G58" i="34"/>
  <c r="F58" i="34"/>
  <c r="E58" i="34"/>
  <c r="D58" i="34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/>
  <c r="N51" i="34"/>
  <c r="O51" i="34" s="1"/>
  <c r="N50" i="34"/>
  <c r="O50" i="34" s="1"/>
  <c r="N49" i="34"/>
  <c r="O49" i="34"/>
  <c r="M48" i="34"/>
  <c r="L48" i="34"/>
  <c r="K48" i="34"/>
  <c r="K60" i="34" s="1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/>
  <c r="N44" i="34"/>
  <c r="O44" i="34" s="1"/>
  <c r="N43" i="34"/>
  <c r="O43" i="34" s="1"/>
  <c r="M42" i="34"/>
  <c r="M60" i="34"/>
  <c r="L42" i="34"/>
  <c r="K42" i="34"/>
  <c r="J42" i="34"/>
  <c r="I42" i="34"/>
  <c r="H42" i="34"/>
  <c r="G42" i="34"/>
  <c r="N42" i="34" s="1"/>
  <c r="O42" i="34" s="1"/>
  <c r="F42" i="34"/>
  <c r="E42" i="34"/>
  <c r="D42" i="34"/>
  <c r="N41" i="34"/>
  <c r="O41" i="34" s="1"/>
  <c r="N40" i="34"/>
  <c r="O40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/>
  <c r="M23" i="34"/>
  <c r="L23" i="34"/>
  <c r="K23" i="34"/>
  <c r="J23" i="34"/>
  <c r="I23" i="34"/>
  <c r="H23" i="34"/>
  <c r="H60" i="34" s="1"/>
  <c r="G23" i="34"/>
  <c r="F23" i="34"/>
  <c r="E23" i="34"/>
  <c r="D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/>
  <c r="N13" i="34"/>
  <c r="O13" i="34" s="1"/>
  <c r="N12" i="34"/>
  <c r="O12" i="34" s="1"/>
  <c r="N11" i="34"/>
  <c r="O11" i="34"/>
  <c r="M10" i="34"/>
  <c r="L10" i="34"/>
  <c r="L60" i="34"/>
  <c r="K10" i="34"/>
  <c r="J10" i="34"/>
  <c r="J60" i="34"/>
  <c r="I10" i="34"/>
  <c r="H10" i="34"/>
  <c r="G10" i="34"/>
  <c r="F10" i="34"/>
  <c r="E10" i="34"/>
  <c r="D10" i="34"/>
  <c r="N9" i="34"/>
  <c r="O9" i="34"/>
  <c r="N8" i="34"/>
  <c r="O8" i="34" s="1"/>
  <c r="N7" i="34"/>
  <c r="O7" i="34"/>
  <c r="N6" i="34"/>
  <c r="O6" i="34"/>
  <c r="M5" i="34"/>
  <c r="L5" i="34"/>
  <c r="K5" i="34"/>
  <c r="J5" i="34"/>
  <c r="I5" i="34"/>
  <c r="I60" i="34" s="1"/>
  <c r="H5" i="34"/>
  <c r="G5" i="34"/>
  <c r="F5" i="34"/>
  <c r="F60" i="34" s="1"/>
  <c r="E5" i="34"/>
  <c r="E60" i="34" s="1"/>
  <c r="N60" i="34" s="1"/>
  <c r="O60" i="34" s="1"/>
  <c r="D5" i="34"/>
  <c r="N32" i="33"/>
  <c r="O32" i="33"/>
  <c r="N57" i="33"/>
  <c r="O57" i="33" s="1"/>
  <c r="N33" i="33"/>
  <c r="O33" i="33" s="1"/>
  <c r="N34" i="33"/>
  <c r="O34" i="33"/>
  <c r="N35" i="33"/>
  <c r="O35" i="33" s="1"/>
  <c r="N36" i="33"/>
  <c r="O36" i="33" s="1"/>
  <c r="N37" i="33"/>
  <c r="O37" i="33"/>
  <c r="N38" i="33"/>
  <c r="O38" i="33" s="1"/>
  <c r="N39" i="33"/>
  <c r="O39" i="33" s="1"/>
  <c r="N21" i="33"/>
  <c r="O21" i="33"/>
  <c r="N22" i="33"/>
  <c r="O22" i="33" s="1"/>
  <c r="N23" i="33"/>
  <c r="O23" i="33" s="1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/>
  <c r="E31" i="33"/>
  <c r="N31" i="33" s="1"/>
  <c r="O31" i="33" s="1"/>
  <c r="F31" i="33"/>
  <c r="G31" i="33"/>
  <c r="H31" i="33"/>
  <c r="I31" i="33"/>
  <c r="J31" i="33"/>
  <c r="K31" i="33"/>
  <c r="L31" i="33"/>
  <c r="M31" i="33"/>
  <c r="D31" i="33"/>
  <c r="E20" i="33"/>
  <c r="F20" i="33"/>
  <c r="N20" i="33" s="1"/>
  <c r="O20" i="33" s="1"/>
  <c r="G20" i="33"/>
  <c r="H20" i="33"/>
  <c r="I20" i="33"/>
  <c r="I58" i="33" s="1"/>
  <c r="J20" i="33"/>
  <c r="K20" i="33"/>
  <c r="L20" i="33"/>
  <c r="M20" i="33"/>
  <c r="D20" i="33"/>
  <c r="E10" i="33"/>
  <c r="F10" i="33"/>
  <c r="G10" i="33"/>
  <c r="H10" i="33"/>
  <c r="H58" i="33" s="1"/>
  <c r="I10" i="33"/>
  <c r="J10" i="33"/>
  <c r="K10" i="33"/>
  <c r="L10" i="33"/>
  <c r="L58" i="33" s="1"/>
  <c r="M10" i="33"/>
  <c r="D10" i="33"/>
  <c r="N10" i="33" s="1"/>
  <c r="O10" i="33" s="1"/>
  <c r="E5" i="33"/>
  <c r="F5" i="33"/>
  <c r="G5" i="33"/>
  <c r="G58" i="33" s="1"/>
  <c r="H5" i="33"/>
  <c r="I5" i="33"/>
  <c r="J5" i="33"/>
  <c r="J58" i="33" s="1"/>
  <c r="K5" i="33"/>
  <c r="N5" i="33" s="1"/>
  <c r="O5" i="33" s="1"/>
  <c r="L5" i="33"/>
  <c r="M5" i="33"/>
  <c r="D5" i="33"/>
  <c r="D58" i="33" s="1"/>
  <c r="E55" i="33"/>
  <c r="N55" i="33" s="1"/>
  <c r="O55" i="33" s="1"/>
  <c r="F55" i="33"/>
  <c r="G55" i="33"/>
  <c r="H55" i="33"/>
  <c r="I55" i="33"/>
  <c r="J55" i="33"/>
  <c r="K55" i="33"/>
  <c r="L55" i="33"/>
  <c r="M55" i="33"/>
  <c r="D55" i="33"/>
  <c r="N56" i="33"/>
  <c r="O56" i="33"/>
  <c r="N47" i="33"/>
  <c r="O47" i="33"/>
  <c r="N48" i="33"/>
  <c r="N49" i="33"/>
  <c r="O49" i="33" s="1"/>
  <c r="N50" i="33"/>
  <c r="O50" i="33" s="1"/>
  <c r="N51" i="33"/>
  <c r="O51" i="33" s="1"/>
  <c r="N52" i="33"/>
  <c r="N53" i="33"/>
  <c r="O53" i="33" s="1"/>
  <c r="N54" i="33"/>
  <c r="O54" i="33"/>
  <c r="N46" i="33"/>
  <c r="O46" i="33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E41" i="33"/>
  <c r="F41" i="33"/>
  <c r="F58" i="33" s="1"/>
  <c r="G41" i="33"/>
  <c r="H41" i="33"/>
  <c r="I41" i="33"/>
  <c r="J41" i="33"/>
  <c r="K41" i="33"/>
  <c r="L41" i="33"/>
  <c r="M41" i="33"/>
  <c r="M58" i="33" s="1"/>
  <c r="D41" i="33"/>
  <c r="N41" i="33" s="1"/>
  <c r="O41" i="33" s="1"/>
  <c r="N43" i="33"/>
  <c r="O43" i="33"/>
  <c r="N44" i="33"/>
  <c r="O44" i="33" s="1"/>
  <c r="N42" i="33"/>
  <c r="O42" i="33" s="1"/>
  <c r="N15" i="33"/>
  <c r="O15" i="33"/>
  <c r="N16" i="33"/>
  <c r="O16" i="33"/>
  <c r="N40" i="33"/>
  <c r="O40" i="33"/>
  <c r="O48" i="33"/>
  <c r="O52" i="33"/>
  <c r="N12" i="33"/>
  <c r="O12" i="33" s="1"/>
  <c r="N13" i="33"/>
  <c r="O13" i="33"/>
  <c r="N14" i="33"/>
  <c r="O14" i="33"/>
  <c r="N17" i="33"/>
  <c r="O17" i="33"/>
  <c r="N18" i="33"/>
  <c r="O18" i="33"/>
  <c r="N19" i="33"/>
  <c r="O19" i="33" s="1"/>
  <c r="N7" i="33"/>
  <c r="O7" i="33" s="1"/>
  <c r="N8" i="33"/>
  <c r="O8" i="33"/>
  <c r="N9" i="33"/>
  <c r="O9" i="33"/>
  <c r="N6" i="33"/>
  <c r="O6" i="33"/>
  <c r="N11" i="33"/>
  <c r="O11" i="33"/>
  <c r="G61" i="35"/>
  <c r="J61" i="35"/>
  <c r="M54" i="36"/>
  <c r="G54" i="36"/>
  <c r="I54" i="36"/>
  <c r="E54" i="36"/>
  <c r="N16" i="36"/>
  <c r="O16" i="36" s="1"/>
  <c r="H58" i="37"/>
  <c r="F58" i="37"/>
  <c r="N40" i="37"/>
  <c r="O40" i="37" s="1"/>
  <c r="N31" i="37"/>
  <c r="O31" i="37"/>
  <c r="E57" i="38"/>
  <c r="N5" i="38"/>
  <c r="O5" i="38" s="1"/>
  <c r="G58" i="39"/>
  <c r="N40" i="39"/>
  <c r="O40" i="39" s="1"/>
  <c r="D58" i="39"/>
  <c r="N5" i="39"/>
  <c r="O5" i="39"/>
  <c r="I60" i="40"/>
  <c r="N57" i="40"/>
  <c r="O57" i="40" s="1"/>
  <c r="E60" i="40"/>
  <c r="N22" i="40"/>
  <c r="O22" i="40" s="1"/>
  <c r="D60" i="40"/>
  <c r="N22" i="39"/>
  <c r="O22" i="39"/>
  <c r="G60" i="34"/>
  <c r="E58" i="37"/>
  <c r="M58" i="37"/>
  <c r="N31" i="39"/>
  <c r="O31" i="39"/>
  <c r="D57" i="38"/>
  <c r="N10" i="34"/>
  <c r="O10" i="34"/>
  <c r="D60" i="34"/>
  <c r="N11" i="35"/>
  <c r="O11" i="35" s="1"/>
  <c r="N29" i="38"/>
  <c r="O29" i="38" s="1"/>
  <c r="M63" i="41"/>
  <c r="H63" i="41"/>
  <c r="L63" i="41"/>
  <c r="I63" i="41"/>
  <c r="K63" i="41"/>
  <c r="N43" i="41"/>
  <c r="O43" i="41"/>
  <c r="E63" i="41"/>
  <c r="N34" i="41"/>
  <c r="O34" i="41" s="1"/>
  <c r="N25" i="41"/>
  <c r="O25" i="41"/>
  <c r="G63" i="41"/>
  <c r="N5" i="41"/>
  <c r="O5" i="41"/>
  <c r="D63" i="41"/>
  <c r="N10" i="42"/>
  <c r="O10" i="42"/>
  <c r="K62" i="42"/>
  <c r="L62" i="42"/>
  <c r="G62" i="42"/>
  <c r="N57" i="42"/>
  <c r="O57" i="42"/>
  <c r="F62" i="42"/>
  <c r="M62" i="42"/>
  <c r="E62" i="42"/>
  <c r="I62" i="42"/>
  <c r="N32" i="42"/>
  <c r="O32" i="42"/>
  <c r="J62" i="42"/>
  <c r="D62" i="42"/>
  <c r="N5" i="42"/>
  <c r="O5" i="42"/>
  <c r="G64" i="43"/>
  <c r="K64" i="43"/>
  <c r="N45" i="43"/>
  <c r="O45" i="43" s="1"/>
  <c r="M64" i="43"/>
  <c r="N60" i="43"/>
  <c r="O60" i="43"/>
  <c r="H64" i="43"/>
  <c r="N50" i="43"/>
  <c r="O50" i="43"/>
  <c r="F64" i="43"/>
  <c r="I64" i="43"/>
  <c r="N25" i="43"/>
  <c r="O25" i="43" s="1"/>
  <c r="E64" i="43"/>
  <c r="N11" i="43"/>
  <c r="O11" i="43"/>
  <c r="D64" i="43"/>
  <c r="L59" i="44"/>
  <c r="M59" i="44"/>
  <c r="N43" i="44"/>
  <c r="O43" i="44" s="1"/>
  <c r="K59" i="44"/>
  <c r="N56" i="44"/>
  <c r="O56" i="44"/>
  <c r="G59" i="44"/>
  <c r="H59" i="44"/>
  <c r="N46" i="44"/>
  <c r="O46" i="44" s="1"/>
  <c r="I59" i="44"/>
  <c r="N34" i="44"/>
  <c r="O34" i="44"/>
  <c r="J59" i="44"/>
  <c r="F59" i="44"/>
  <c r="E59" i="44"/>
  <c r="N59" i="44" s="1"/>
  <c r="O59" i="44" s="1"/>
  <c r="N11" i="44"/>
  <c r="O11" i="44" s="1"/>
  <c r="N5" i="44"/>
  <c r="O5" i="44" s="1"/>
  <c r="D59" i="44"/>
  <c r="L60" i="45"/>
  <c r="M60" i="45"/>
  <c r="N57" i="45"/>
  <c r="O57" i="45"/>
  <c r="N44" i="45"/>
  <c r="O44" i="45" s="1"/>
  <c r="K60" i="45"/>
  <c r="G60" i="45"/>
  <c r="N35" i="45"/>
  <c r="O35" i="45"/>
  <c r="I60" i="45"/>
  <c r="N24" i="45"/>
  <c r="O24" i="45"/>
  <c r="E60" i="45"/>
  <c r="N11" i="45"/>
  <c r="O11" i="45" s="1"/>
  <c r="D60" i="45"/>
  <c r="O48" i="46"/>
  <c r="P48" i="46"/>
  <c r="O34" i="46"/>
  <c r="P34" i="46"/>
  <c r="G61" i="46"/>
  <c r="O24" i="46"/>
  <c r="P24" i="46"/>
  <c r="O11" i="46"/>
  <c r="P11" i="46"/>
  <c r="K61" i="46"/>
  <c r="N61" i="46"/>
  <c r="M61" i="46"/>
  <c r="F61" i="46"/>
  <c r="H61" i="46"/>
  <c r="I61" i="46"/>
  <c r="O5" i="46"/>
  <c r="P5" i="46" s="1"/>
  <c r="N60" i="45" l="1"/>
  <c r="O60" i="45" s="1"/>
  <c r="N63" i="41"/>
  <c r="O63" i="41" s="1"/>
  <c r="N62" i="42"/>
  <c r="O62" i="42" s="1"/>
  <c r="L61" i="35"/>
  <c r="K58" i="33"/>
  <c r="N58" i="33" s="1"/>
  <c r="O58" i="33" s="1"/>
  <c r="N5" i="34"/>
  <c r="O5" i="34" s="1"/>
  <c r="F61" i="35"/>
  <c r="D61" i="35"/>
  <c r="N48" i="34"/>
  <c r="O48" i="34" s="1"/>
  <c r="J61" i="46"/>
  <c r="O61" i="46" s="1"/>
  <c r="P61" i="46" s="1"/>
  <c r="F57" i="38"/>
  <c r="N57" i="38" s="1"/>
  <c r="O57" i="38" s="1"/>
  <c r="K58" i="37"/>
  <c r="N11" i="37"/>
  <c r="O11" i="37" s="1"/>
  <c r="I58" i="39"/>
  <c r="N47" i="45"/>
  <c r="O47" i="45" s="1"/>
  <c r="N31" i="40"/>
  <c r="O31" i="40" s="1"/>
  <c r="G58" i="37"/>
  <c r="N58" i="37" s="1"/>
  <c r="O58" i="37" s="1"/>
  <c r="N11" i="41"/>
  <c r="O11" i="41" s="1"/>
  <c r="J64" i="43"/>
  <c r="N64" i="43" s="1"/>
  <c r="O64" i="43" s="1"/>
  <c r="N52" i="36"/>
  <c r="O52" i="36" s="1"/>
  <c r="L64" i="43"/>
  <c r="H61" i="35"/>
  <c r="E58" i="33"/>
  <c r="N42" i="36"/>
  <c r="O42" i="36" s="1"/>
  <c r="N38" i="38"/>
  <c r="O38" i="38" s="1"/>
  <c r="N59" i="41"/>
  <c r="O59" i="41" s="1"/>
  <c r="N41" i="38"/>
  <c r="O41" i="38" s="1"/>
  <c r="J58" i="39"/>
  <c r="N58" i="39" s="1"/>
  <c r="O58" i="39" s="1"/>
  <c r="K58" i="39"/>
  <c r="N5" i="45"/>
  <c r="O5" i="45" s="1"/>
  <c r="N32" i="34"/>
  <c r="O32" i="34" s="1"/>
  <c r="K61" i="35"/>
  <c r="H57" i="38"/>
  <c r="N58" i="35"/>
  <c r="O58" i="35" s="1"/>
  <c r="I57" i="38"/>
  <c r="N23" i="34"/>
  <c r="O23" i="34" s="1"/>
  <c r="K57" i="38"/>
  <c r="N58" i="34"/>
  <c r="O58" i="34" s="1"/>
  <c r="G60" i="40"/>
  <c r="N60" i="40" s="1"/>
  <c r="O60" i="40" s="1"/>
  <c r="N46" i="40"/>
  <c r="O46" i="40" s="1"/>
  <c r="N61" i="35" l="1"/>
  <c r="O61" i="35" s="1"/>
</calcChain>
</file>

<file path=xl/sharedStrings.xml><?xml version="1.0" encoding="utf-8"?>
<sst xmlns="http://schemas.openxmlformats.org/spreadsheetml/2006/main" count="1133" uniqueCount="157">
  <si>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</si>
  <si>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</si>
  <si>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</si>
  <si>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</si>
  <si>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</si>
  <si>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</si>
  <si>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</si>
  <si>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</si>
  <si>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</si>
  <si>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</si>
  <si>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</si>
  <si>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</si>
  <si>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</si>
  <si>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Propane</t>
  </si>
  <si>
    <t>Permits, Fees, and Special Assessments</t>
  </si>
  <si>
    <t>Franchise Fee - Electricity</t>
  </si>
  <si>
    <t>Franchise Fee - Telecommunications</t>
  </si>
  <si>
    <t>Franchise Fee - Gas</t>
  </si>
  <si>
    <t>Impact Fees - Commercial - Public Safety</t>
  </si>
  <si>
    <t>Impact Fees - Commercial - Physical Environment</t>
  </si>
  <si>
    <t>Impact Fees - Commercial - Transportation</t>
  </si>
  <si>
    <t>Impact Fees - Commercial - Culture / Recreation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</si>
  <si>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</si>
  <si>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</si>
  <si>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</si>
  <si>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</si>
  <si>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</si>
  <si>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</si>
  <si>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</si>
  <si>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</si>
  <si>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</si>
  <si>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</si>
  <si>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</si>
  <si>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</si>
  <si>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</si>
  <si>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</si>
  <si>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</si>
  <si>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</si>
  <si>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</si>
  <si>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</si>
  <si>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</si>
  <si>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</si>
  <si>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Fire Protection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</si>
  <si>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</si>
  <si>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</si>
  <si>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</si>
  <si>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Cemetary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</si>
  <si>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</si>
  <si>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</si>
  <si>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</si>
  <si>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</si>
  <si>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</si>
  <si>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</si>
  <si>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State Fines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</si>
  <si>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</si>
  <si>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</si>
  <si>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</si>
  <si>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</si>
  <si>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</si>
  <si>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</si>
  <si>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</si>
  <si>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</si>
  <si>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</si>
  <si>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</si>
  <si>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</si>
  <si>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</si>
  <si>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</si>
  <si>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</si>
  <si>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</si>
  <si>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</si>
  <si>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</si>
  <si>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</si>
  <si>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Brooksville Revenues Reported by Account Code and Fund Type</t>
  </si>
  <si>
    <t>Local Fiscal Year Ended September 30, 2010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</si>
  <si>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</si>
  <si>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</si>
  <si>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</si>
  <si>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</si>
  <si>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Shared Revenue from Other Local Units</t>
  </si>
  <si>
    <t>Court-Ordered Judgments and Fines - As Decided by Circuit Court Criminal</t>
  </si>
  <si>
    <t>Court-Ordered Judgments and Fines - As Decided by Traffic Court</t>
  </si>
  <si>
    <t>Other Judgments, Fines, and Forfeits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</si>
  <si>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</si>
  <si>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</si>
  <si>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</si>
  <si>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</si>
  <si>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Physical Environment - Sewer / Wastewater Utility</t>
  </si>
  <si>
    <t>Other Miscellaneous Revenues - Settlements</t>
  </si>
  <si>
    <t>Proceeds - Debt Proceeds</t>
  </si>
  <si>
    <t>2011 Municipal Population:</t>
  </si>
  <si>
    <t>Local Fiscal Year Ended September 30, 2012</t>
  </si>
  <si>
    <t>Federal Grant - Economic Environment</t>
  </si>
  <si>
    <t>2012 Municipal Population:</t>
  </si>
  <si>
    <t>Local Fiscal Year Ended September 30, 2013</t>
  </si>
  <si>
    <t>Communications Services Taxes (Chapter 202, F.S.)</t>
  </si>
  <si>
    <t>Special Assessments - Charges for Public Services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</si>
  <si>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</si>
  <si>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</si>
  <si>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</si>
  <si>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</si>
  <si>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</si>
  <si>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</si>
  <si>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</si>
  <si>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</si>
  <si>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</si>
  <si>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</si>
  <si>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Local Option Taxes</t>
  </si>
  <si>
    <t>Local Business Tax</t>
  </si>
  <si>
    <t>Permits and Franchise Fees</t>
  </si>
  <si>
    <t>Other Permits and Fees</t>
  </si>
  <si>
    <t>State Grant - Transportation - Other Transportation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</si>
  <si>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</si>
  <si>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</si>
  <si>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</si>
  <si>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</si>
  <si>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</si>
  <si>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</si>
  <si>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</si>
  <si>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</si>
  <si>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Proceeds - Installment Purchases and Capital Lease Proceeds</t>
  </si>
  <si>
    <t>2015 Municipal Population:</t>
  </si>
  <si>
    <t>Local Fiscal Year Ended September 30, 2016</t>
  </si>
  <si>
    <t>Proprietary Non-Operating - Other Grants and Donations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</si>
  <si>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</si>
  <si>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</si>
  <si>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</si>
  <si>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</si>
  <si>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</si>
  <si>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</si>
  <si>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</si>
  <si>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</si>
  <si>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</si>
  <si>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</si>
  <si>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</si>
  <si>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</si>
  <si>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</si>
  <si>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</si>
  <si>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</si>
  <si>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</si>
  <si>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</si>
  <si>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</si>
  <si>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</si>
  <si>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</si>
  <si>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</si>
  <si>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</si>
  <si>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Other General Government Charges and Fees</t>
  </si>
  <si>
    <t>2021 Municipal Population:</t>
  </si>
  <si>
    <t>Local Fiscal Year Ended September 30, 2022</t>
  </si>
  <si>
    <t>Utility Service Tax - Gas</t>
  </si>
  <si>
    <t>State Communications Services Taxes</t>
  </si>
  <si>
    <t>Permits - Other</t>
  </si>
  <si>
    <t>Other Fees and Special Assessments</t>
  </si>
  <si>
    <t>Federal Grant - General Government</t>
  </si>
  <si>
    <t>Federal Grant - Physical Environment - Other Physical Environment</t>
  </si>
  <si>
    <t>Physical Environment - Water Utility</t>
  </si>
  <si>
    <t>Physical Environment - Other Physical Environment Charges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</si>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</sst>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135</v>
      </c>
      <c r="N4" s="35" t="s">
        <v>10</v>
      </c>
      <c r="O4" s="35" t="s">
        <v>136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SUM(D6:D11)</f>
        <v>4611425</v>
      </c>
      <c r="E5" s="27">
        <f t="shared" si="0"/>
        <v>534982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5146430</v>
      </c>
      <c r="P5" s="33">
        <f t="shared" ref="P5:P36" si="1">(O5/P$58)</f>
        <v>542.81510389199457</v>
      </c>
      <c r="Q5" s="6"/>
    </row>
    <row r="6" spans="1:134">
      <c r="A6" s="12"/>
      <c r="B6" s="25">
        <v>311</v>
      </c>
      <c r="C6" s="20" t="s">
        <v>3</v>
      </c>
      <c r="D6" s="46">
        <v>2926988</v>
      </c>
      <c r="E6" s="46">
        <v>104786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3031774</v>
      </c>
      <c r="P6" s="47">
        <f t="shared" si="1"/>
        <v>319.77365256829449</v>
      </c>
      <c r="Q6" s="9"/>
    </row>
    <row r="7" spans="1:134">
      <c r="A7" s="12"/>
      <c r="B7" s="25">
        <v>312.41000000000003</v>
      </c>
      <c r="C7" s="20" t="s">
        <v>138</v>
      </c>
      <c r="D7" s="46">
        <v>0</v>
      </c>
      <c r="E7" s="46">
        <v>430196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430196</v>
      </c>
      <c r="P7" s="47">
        <f t="shared" si="1"/>
        <v>45.374538550785779</v>
      </c>
      <c r="Q7" s="9"/>
    </row>
    <row r="8" spans="1:134">
      <c r="A8" s="12"/>
      <c r="B8" s="25">
        <v>314.10000000000002</v>
      </c>
      <c r="C8" s="20" t="s">
        <v>12</v>
      </c>
      <c r="D8" s="46">
        <v>1033407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1033407</v>
      </c>
      <c r="P8" s="47">
        <f t="shared" si="1"/>
        <v>108.99767956966565</v>
      </c>
      <c r="Q8" s="9"/>
    </row>
    <row r="9" spans="1:134">
      <c r="A9" s="12"/>
      <c r="B9" s="25">
        <v>314.39999999999998</v>
      </c>
      <c r="C9" s="20" t="s">
        <v>148</v>
      </c>
      <c r="D9" s="46">
        <v>62504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62504</v>
      </c>
      <c r="P9" s="47">
        <f t="shared" si="1"/>
        <v>6.5925535281088496</v>
      </c>
      <c r="Q9" s="9"/>
    </row>
    <row r="10" spans="1:134">
      <c r="A10" s="12"/>
      <c r="B10" s="25">
        <v>314.8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23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</v>
      </c>
      <c r="P10" s="47">
        <f t="shared" si="1"/>
        <v>2.4259044404598669E-3</v>
      </c>
      <c r="Q10" s="9"/>
    </row>
    <row r="11" spans="1:134">
      <c r="A11" s="12"/>
      <c r="B11" s="25">
        <v>315.10000000000002</v>
      </c>
      <c r="C11" s="20" t="s">
        <v>149</v>
      </c>
      <c r="D11" s="46">
        <v>588526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588526</v>
      </c>
      <c r="P11" s="47">
        <f t="shared" si="1"/>
        <v>62.074253770699293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SUM(D13:D19)</f>
        <v>1553882</v>
      </c>
      <c r="E12" s="32">
        <f t="shared" si="3"/>
        <v>1036338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2590220</v>
      </c>
      <c r="P12" s="45">
        <f t="shared" si="1"/>
        <v>273.20113912034594</v>
      </c>
      <c r="Q12" s="10"/>
    </row>
    <row r="13" spans="1:134">
      <c r="A13" s="12"/>
      <c r="B13" s="25">
        <v>322</v>
      </c>
      <c r="C13" s="20" t="s">
        <v>140</v>
      </c>
      <c r="D13" s="46">
        <v>609232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609232</v>
      </c>
      <c r="P13" s="47">
        <f t="shared" si="1"/>
        <v>64.258200611749814</v>
      </c>
      <c r="Q13" s="9"/>
    </row>
    <row r="14" spans="1:134">
      <c r="A14" s="12"/>
      <c r="B14" s="25">
        <v>322.89999999999998</v>
      </c>
      <c r="C14" s="20" t="s">
        <v>150</v>
      </c>
      <c r="D14" s="46">
        <v>275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275</v>
      </c>
      <c r="P14" s="47">
        <f t="shared" si="1"/>
        <v>2.9005379179411456E-2</v>
      </c>
      <c r="Q14" s="9"/>
    </row>
    <row r="15" spans="1:134">
      <c r="A15" s="12"/>
      <c r="B15" s="25">
        <v>323.10000000000002</v>
      </c>
      <c r="C15" s="20" t="s">
        <v>15</v>
      </c>
      <c r="D15" s="46">
        <v>828230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828230</v>
      </c>
      <c r="P15" s="47">
        <f t="shared" si="1"/>
        <v>87.356818900959809</v>
      </c>
      <c r="Q15" s="9"/>
    </row>
    <row r="16" spans="1:134">
      <c r="A16" s="12"/>
      <c r="B16" s="25">
        <v>323.39999999999998</v>
      </c>
      <c r="C16" s="20" t="s">
        <v>17</v>
      </c>
      <c r="D16" s="46">
        <v>29104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29104</v>
      </c>
      <c r="P16" s="47">
        <f t="shared" si="1"/>
        <v>3.0697183841366944</v>
      </c>
      <c r="Q16" s="9"/>
    </row>
    <row r="17" spans="1:17">
      <c r="A17" s="12"/>
      <c r="B17" s="25">
        <v>325.2</v>
      </c>
      <c r="C17" s="20" t="s">
        <v>95</v>
      </c>
      <c r="D17" s="46">
        <v>0</v>
      </c>
      <c r="E17" s="46">
        <v>1018457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1018457</v>
      </c>
      <c r="P17" s="47">
        <f t="shared" si="1"/>
        <v>107.42084168336673</v>
      </c>
      <c r="Q17" s="9"/>
    </row>
    <row r="18" spans="1:17">
      <c r="A18" s="12"/>
      <c r="B18" s="25">
        <v>329.1</v>
      </c>
      <c r="C18" s="20" t="s">
        <v>141</v>
      </c>
      <c r="D18" s="46">
        <v>0</v>
      </c>
      <c r="E18" s="46">
        <v>17881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17881</v>
      </c>
      <c r="P18" s="47">
        <f t="shared" si="1"/>
        <v>1.8859824912983862</v>
      </c>
      <c r="Q18" s="9"/>
    </row>
    <row r="19" spans="1:17">
      <c r="A19" s="12"/>
      <c r="B19" s="25">
        <v>329.5</v>
      </c>
      <c r="C19" s="20" t="s">
        <v>151</v>
      </c>
      <c r="D19" s="46">
        <v>87041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87041</v>
      </c>
      <c r="P19" s="47">
        <f t="shared" si="1"/>
        <v>9.1805716696550999</v>
      </c>
      <c r="Q19" s="9"/>
    </row>
    <row r="20" spans="1:17" ht="15.75">
      <c r="A20" s="29" t="s">
        <v>142</v>
      </c>
      <c r="B20" s="30"/>
      <c r="C20" s="31"/>
      <c r="D20" s="32">
        <f t="shared" ref="D20:N20" si="5">SUM(D21:D30)</f>
        <v>1440977</v>
      </c>
      <c r="E20" s="32">
        <f t="shared" si="5"/>
        <v>245063</v>
      </c>
      <c r="F20" s="32">
        <f t="shared" si="5"/>
        <v>0</v>
      </c>
      <c r="G20" s="32">
        <f t="shared" si="5"/>
        <v>33630</v>
      </c>
      <c r="H20" s="32">
        <f t="shared" si="5"/>
        <v>0</v>
      </c>
      <c r="I20" s="32">
        <f t="shared" si="5"/>
        <v>324456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2044126</v>
      </c>
      <c r="P20" s="45">
        <f t="shared" si="1"/>
        <v>215.60236261997679</v>
      </c>
      <c r="Q20" s="10"/>
    </row>
    <row r="21" spans="1:17">
      <c r="A21" s="12"/>
      <c r="B21" s="25">
        <v>331.1</v>
      </c>
      <c r="C21" s="20" t="s">
        <v>152</v>
      </c>
      <c r="D21" s="46">
        <v>40234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40234</v>
      </c>
      <c r="P21" s="47">
        <f t="shared" si="1"/>
        <v>4.2436451851070558</v>
      </c>
      <c r="Q21" s="9"/>
    </row>
    <row r="22" spans="1:17">
      <c r="A22" s="12"/>
      <c r="B22" s="25">
        <v>331.2</v>
      </c>
      <c r="C22" s="20" t="s">
        <v>23</v>
      </c>
      <c r="D22" s="46">
        <v>0</v>
      </c>
      <c r="E22" s="46">
        <v>40677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40677</v>
      </c>
      <c r="P22" s="47">
        <f t="shared" si="1"/>
        <v>4.2903702141124356</v>
      </c>
      <c r="Q22" s="9"/>
    </row>
    <row r="23" spans="1:17">
      <c r="A23" s="12"/>
      <c r="B23" s="25">
        <v>331.39</v>
      </c>
      <c r="C23" s="20" t="s">
        <v>153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-1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-1</v>
      </c>
      <c r="P23" s="47">
        <f t="shared" si="1"/>
        <v>-1.0547410610695074E-4</v>
      </c>
      <c r="Q23" s="9"/>
    </row>
    <row r="24" spans="1:17">
      <c r="A24" s="12"/>
      <c r="B24" s="25">
        <v>331.9</v>
      </c>
      <c r="C24" s="20" t="s">
        <v>25</v>
      </c>
      <c r="D24" s="46">
        <v>158552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158552</v>
      </c>
      <c r="P24" s="47">
        <f t="shared" si="1"/>
        <v>16.723130471469254</v>
      </c>
      <c r="Q24" s="9"/>
    </row>
    <row r="25" spans="1:17">
      <c r="A25" s="12"/>
      <c r="B25" s="25">
        <v>334.9</v>
      </c>
      <c r="C25" s="20" t="s">
        <v>27</v>
      </c>
      <c r="D25" s="46">
        <v>150473</v>
      </c>
      <c r="E25" s="46">
        <v>198535</v>
      </c>
      <c r="F25" s="46">
        <v>0</v>
      </c>
      <c r="G25" s="46">
        <v>0</v>
      </c>
      <c r="H25" s="46">
        <v>0</v>
      </c>
      <c r="I25" s="46">
        <v>324457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673465</v>
      </c>
      <c r="P25" s="47">
        <f t="shared" si="1"/>
        <v>71.033118869317576</v>
      </c>
      <c r="Q25" s="9"/>
    </row>
    <row r="26" spans="1:17">
      <c r="A26" s="12"/>
      <c r="B26" s="25">
        <v>335.125</v>
      </c>
      <c r="C26" s="20" t="s">
        <v>143</v>
      </c>
      <c r="D26" s="46">
        <v>437474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437474</v>
      </c>
      <c r="P26" s="47">
        <f t="shared" si="1"/>
        <v>46.142179095032169</v>
      </c>
      <c r="Q26" s="9"/>
    </row>
    <row r="27" spans="1:17">
      <c r="A27" s="12"/>
      <c r="B27" s="25">
        <v>335.14</v>
      </c>
      <c r="C27" s="20" t="s">
        <v>97</v>
      </c>
      <c r="D27" s="46">
        <v>0</v>
      </c>
      <c r="E27" s="46">
        <v>0</v>
      </c>
      <c r="F27" s="46">
        <v>0</v>
      </c>
      <c r="G27" s="46">
        <v>33630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33630</v>
      </c>
      <c r="P27" s="47">
        <f t="shared" si="1"/>
        <v>3.5470941883767537</v>
      </c>
      <c r="Q27" s="9"/>
    </row>
    <row r="28" spans="1:17">
      <c r="A28" s="12"/>
      <c r="B28" s="25">
        <v>335.15</v>
      </c>
      <c r="C28" s="20" t="s">
        <v>98</v>
      </c>
      <c r="D28" s="46">
        <v>8455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8455</v>
      </c>
      <c r="P28" s="47">
        <f t="shared" si="1"/>
        <v>0.89178356713426854</v>
      </c>
      <c r="Q28" s="9"/>
    </row>
    <row r="29" spans="1:17">
      <c r="A29" s="12"/>
      <c r="B29" s="25">
        <v>335.18</v>
      </c>
      <c r="C29" s="20" t="s">
        <v>144</v>
      </c>
      <c r="D29" s="46">
        <v>645789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645789</v>
      </c>
      <c r="P29" s="47">
        <f t="shared" si="1"/>
        <v>68.114017508701608</v>
      </c>
      <c r="Q29" s="9"/>
    </row>
    <row r="30" spans="1:17">
      <c r="A30" s="12"/>
      <c r="B30" s="25">
        <v>335.21</v>
      </c>
      <c r="C30" s="20" t="s">
        <v>32</v>
      </c>
      <c r="D30" s="46">
        <v>0</v>
      </c>
      <c r="E30" s="46">
        <v>5851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5851</v>
      </c>
      <c r="P30" s="47">
        <f t="shared" si="1"/>
        <v>0.61712899483176875</v>
      </c>
      <c r="Q30" s="9"/>
    </row>
    <row r="31" spans="1:17" ht="15.75">
      <c r="A31" s="29" t="s">
        <v>38</v>
      </c>
      <c r="B31" s="30"/>
      <c r="C31" s="31"/>
      <c r="D31" s="32">
        <f t="shared" ref="D31:N31" si="7">SUM(D32:D40)</f>
        <v>184038</v>
      </c>
      <c r="E31" s="32">
        <f t="shared" si="7"/>
        <v>9007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7812144</v>
      </c>
      <c r="J31" s="32">
        <f t="shared" si="7"/>
        <v>1258496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9263685</v>
      </c>
      <c r="P31" s="45">
        <f t="shared" si="1"/>
        <v>977.07889463136803</v>
      </c>
      <c r="Q31" s="10"/>
    </row>
    <row r="32" spans="1:17">
      <c r="A32" s="12"/>
      <c r="B32" s="25">
        <v>341.2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1258496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0" si="8">SUM(D32:N32)</f>
        <v>1258496</v>
      </c>
      <c r="P32" s="47">
        <f t="shared" si="1"/>
        <v>132.73874063917307</v>
      </c>
      <c r="Q32" s="9"/>
    </row>
    <row r="33" spans="1:17">
      <c r="A33" s="12"/>
      <c r="B33" s="25">
        <v>341.9</v>
      </c>
      <c r="C33" s="20" t="s">
        <v>145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-15565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-15565</v>
      </c>
      <c r="P33" s="47">
        <f t="shared" si="1"/>
        <v>-1.6417044615546883</v>
      </c>
      <c r="Q33" s="9"/>
    </row>
    <row r="34" spans="1:17">
      <c r="A34" s="12"/>
      <c r="B34" s="25">
        <v>342.9</v>
      </c>
      <c r="C34" s="20" t="s">
        <v>43</v>
      </c>
      <c r="D34" s="46">
        <v>0</v>
      </c>
      <c r="E34" s="46">
        <v>9007</v>
      </c>
      <c r="F34" s="46">
        <v>0</v>
      </c>
      <c r="G34" s="46">
        <v>0</v>
      </c>
      <c r="H34" s="46">
        <v>0</v>
      </c>
      <c r="I34" s="46">
        <v>4269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13276</v>
      </c>
      <c r="P34" s="47">
        <f t="shared" si="1"/>
        <v>1.4002742326758781</v>
      </c>
      <c r="Q34" s="9"/>
    </row>
    <row r="35" spans="1:17">
      <c r="A35" s="12"/>
      <c r="B35" s="25">
        <v>343.3</v>
      </c>
      <c r="C35" s="20" t="s">
        <v>154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1106307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1106307</v>
      </c>
      <c r="P35" s="47">
        <f t="shared" si="1"/>
        <v>116.68674190486236</v>
      </c>
      <c r="Q35" s="9"/>
    </row>
    <row r="36" spans="1:17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6717133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6717133</v>
      </c>
      <c r="P36" s="47">
        <f t="shared" si="1"/>
        <v>708.48359877650034</v>
      </c>
      <c r="Q36" s="9"/>
    </row>
    <row r="37" spans="1:17">
      <c r="A37" s="12"/>
      <c r="B37" s="25">
        <v>343.8</v>
      </c>
      <c r="C37" s="20" t="s">
        <v>46</v>
      </c>
      <c r="D37" s="46">
        <v>148905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148905</v>
      </c>
      <c r="P37" s="47">
        <f t="shared" ref="P37:P56" si="9">(O37/P$58)</f>
        <v>15.705621769855501</v>
      </c>
      <c r="Q37" s="9"/>
    </row>
    <row r="38" spans="1:17">
      <c r="A38" s="12"/>
      <c r="B38" s="25">
        <v>343.9</v>
      </c>
      <c r="C38" s="20" t="s">
        <v>155</v>
      </c>
      <c r="D38" s="46">
        <v>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12</v>
      </c>
      <c r="P38" s="47">
        <f t="shared" si="9"/>
        <v>1.2656892732834089E-3</v>
      </c>
      <c r="Q38" s="9"/>
    </row>
    <row r="39" spans="1:17">
      <c r="A39" s="12"/>
      <c r="B39" s="25">
        <v>347.2</v>
      </c>
      <c r="C39" s="20" t="s">
        <v>47</v>
      </c>
      <c r="D39" s="46">
        <v>16074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16074</v>
      </c>
      <c r="P39" s="47">
        <f t="shared" si="9"/>
        <v>1.6953907815631262</v>
      </c>
      <c r="Q39" s="9"/>
    </row>
    <row r="40" spans="1:17">
      <c r="A40" s="12"/>
      <c r="B40" s="25">
        <v>347.5</v>
      </c>
      <c r="C40" s="20" t="s">
        <v>48</v>
      </c>
      <c r="D40" s="46">
        <v>19047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19047</v>
      </c>
      <c r="P40" s="47">
        <f t="shared" si="9"/>
        <v>2.0089652990190907</v>
      </c>
      <c r="Q40" s="9"/>
    </row>
    <row r="41" spans="1:17" ht="15.75">
      <c r="A41" s="29" t="s">
        <v>39</v>
      </c>
      <c r="B41" s="30"/>
      <c r="C41" s="31"/>
      <c r="D41" s="32">
        <f t="shared" ref="D41:N41" si="10">SUM(D42:D43)</f>
        <v>28717</v>
      </c>
      <c r="E41" s="32">
        <f t="shared" si="10"/>
        <v>5743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>SUM(D41:N41)</f>
        <v>34460</v>
      </c>
      <c r="P41" s="45">
        <f t="shared" si="9"/>
        <v>3.6346376964455227</v>
      </c>
      <c r="Q41" s="10"/>
    </row>
    <row r="42" spans="1:17">
      <c r="A42" s="13"/>
      <c r="B42" s="39">
        <v>351.5</v>
      </c>
      <c r="C42" s="21" t="s">
        <v>80</v>
      </c>
      <c r="D42" s="46">
        <v>28291</v>
      </c>
      <c r="E42" s="46">
        <v>5743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11">SUM(D42:N42)</f>
        <v>34034</v>
      </c>
      <c r="P42" s="47">
        <f t="shared" si="9"/>
        <v>3.5897057272439614</v>
      </c>
      <c r="Q42" s="9"/>
    </row>
    <row r="43" spans="1:17">
      <c r="A43" s="13"/>
      <c r="B43" s="39">
        <v>354</v>
      </c>
      <c r="C43" s="21" t="s">
        <v>52</v>
      </c>
      <c r="D43" s="46">
        <v>426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426</v>
      </c>
      <c r="P43" s="47">
        <f t="shared" si="9"/>
        <v>4.493196920156102E-2</v>
      </c>
      <c r="Q43" s="9"/>
    </row>
    <row r="44" spans="1:17" ht="15.75">
      <c r="A44" s="29" t="s">
        <v>4</v>
      </c>
      <c r="B44" s="30"/>
      <c r="C44" s="31"/>
      <c r="D44" s="32">
        <f t="shared" ref="D44:N44" si="12">SUM(D45:D51)</f>
        <v>344822</v>
      </c>
      <c r="E44" s="32">
        <f t="shared" si="12"/>
        <v>148170</v>
      </c>
      <c r="F44" s="32">
        <f t="shared" si="12"/>
        <v>0</v>
      </c>
      <c r="G44" s="32">
        <f t="shared" si="12"/>
        <v>-481</v>
      </c>
      <c r="H44" s="32">
        <f t="shared" si="12"/>
        <v>1108</v>
      </c>
      <c r="I44" s="32">
        <f t="shared" si="12"/>
        <v>-10187</v>
      </c>
      <c r="J44" s="32">
        <f t="shared" si="12"/>
        <v>-29582</v>
      </c>
      <c r="K44" s="32">
        <f t="shared" si="12"/>
        <v>-949381</v>
      </c>
      <c r="L44" s="32">
        <f t="shared" si="12"/>
        <v>0</v>
      </c>
      <c r="M44" s="32">
        <f t="shared" si="12"/>
        <v>0</v>
      </c>
      <c r="N44" s="32">
        <f t="shared" si="12"/>
        <v>0</v>
      </c>
      <c r="O44" s="32">
        <f>SUM(D44:N44)</f>
        <v>-495531</v>
      </c>
      <c r="P44" s="45">
        <f t="shared" si="9"/>
        <v>-52.265689273283407</v>
      </c>
      <c r="Q44" s="10"/>
    </row>
    <row r="45" spans="1:17">
      <c r="A45" s="12"/>
      <c r="B45" s="25">
        <v>361.1</v>
      </c>
      <c r="C45" s="20" t="s">
        <v>54</v>
      </c>
      <c r="D45" s="46">
        <v>-32777</v>
      </c>
      <c r="E45" s="46">
        <v>-2131</v>
      </c>
      <c r="F45" s="46">
        <v>0</v>
      </c>
      <c r="G45" s="46">
        <v>-481</v>
      </c>
      <c r="H45" s="46">
        <v>1108</v>
      </c>
      <c r="I45" s="46">
        <v>-44722</v>
      </c>
      <c r="J45" s="46">
        <v>-29582</v>
      </c>
      <c r="K45" s="46">
        <v>-1278005</v>
      </c>
      <c r="L45" s="46">
        <v>0</v>
      </c>
      <c r="M45" s="46">
        <v>0</v>
      </c>
      <c r="N45" s="46">
        <v>0</v>
      </c>
      <c r="O45" s="46">
        <f>SUM(D45:N45)</f>
        <v>-1386590</v>
      </c>
      <c r="P45" s="47">
        <f t="shared" si="9"/>
        <v>-146.24934078683683</v>
      </c>
      <c r="Q45" s="9"/>
    </row>
    <row r="46" spans="1:17">
      <c r="A46" s="12"/>
      <c r="B46" s="25">
        <v>362</v>
      </c>
      <c r="C46" s="20" t="s">
        <v>57</v>
      </c>
      <c r="D46" s="46">
        <v>215642</v>
      </c>
      <c r="E46" s="46">
        <v>7582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5" si="13">SUM(D46:N46)</f>
        <v>223224</v>
      </c>
      <c r="P46" s="47">
        <f t="shared" si="9"/>
        <v>23.544351861617972</v>
      </c>
      <c r="Q46" s="9"/>
    </row>
    <row r="47" spans="1:17">
      <c r="A47" s="12"/>
      <c r="B47" s="25">
        <v>365</v>
      </c>
      <c r="C47" s="20" t="s">
        <v>103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2358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2358</v>
      </c>
      <c r="P47" s="47">
        <f t="shared" si="9"/>
        <v>0.24870794220018985</v>
      </c>
      <c r="Q47" s="9"/>
    </row>
    <row r="48" spans="1:17">
      <c r="A48" s="12"/>
      <c r="B48" s="25">
        <v>366</v>
      </c>
      <c r="C48" s="20" t="s">
        <v>60</v>
      </c>
      <c r="D48" s="46">
        <v>0</v>
      </c>
      <c r="E48" s="46">
        <v>3855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3855</v>
      </c>
      <c r="P48" s="47">
        <f t="shared" si="9"/>
        <v>0.40660267904229513</v>
      </c>
      <c r="Q48" s="9"/>
    </row>
    <row r="49" spans="1:120">
      <c r="A49" s="12"/>
      <c r="B49" s="25">
        <v>368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325885</v>
      </c>
      <c r="L49" s="46">
        <v>0</v>
      </c>
      <c r="M49" s="46">
        <v>0</v>
      </c>
      <c r="N49" s="46">
        <v>0</v>
      </c>
      <c r="O49" s="46">
        <f t="shared" si="13"/>
        <v>325885</v>
      </c>
      <c r="P49" s="47">
        <f t="shared" si="9"/>
        <v>34.372429068663642</v>
      </c>
      <c r="Q49" s="9"/>
    </row>
    <row r="50" spans="1:120">
      <c r="A50" s="12"/>
      <c r="B50" s="25">
        <v>369.3</v>
      </c>
      <c r="C50" s="20" t="s">
        <v>87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2522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2522</v>
      </c>
      <c r="P50" s="47">
        <f t="shared" si="9"/>
        <v>0.26600569560172976</v>
      </c>
      <c r="Q50" s="9"/>
    </row>
    <row r="51" spans="1:120">
      <c r="A51" s="12"/>
      <c r="B51" s="25">
        <v>369.9</v>
      </c>
      <c r="C51" s="20" t="s">
        <v>62</v>
      </c>
      <c r="D51" s="46">
        <v>161957</v>
      </c>
      <c r="E51" s="46">
        <v>138864</v>
      </c>
      <c r="F51" s="46">
        <v>0</v>
      </c>
      <c r="G51" s="46">
        <v>0</v>
      </c>
      <c r="H51" s="46">
        <v>0</v>
      </c>
      <c r="I51" s="46">
        <v>29655</v>
      </c>
      <c r="J51" s="46">
        <v>0</v>
      </c>
      <c r="K51" s="46">
        <v>2739</v>
      </c>
      <c r="L51" s="46">
        <v>0</v>
      </c>
      <c r="M51" s="46">
        <v>0</v>
      </c>
      <c r="N51" s="46">
        <v>0</v>
      </c>
      <c r="O51" s="46">
        <f t="shared" si="13"/>
        <v>333215</v>
      </c>
      <c r="P51" s="47">
        <f t="shared" si="9"/>
        <v>35.145554266427595</v>
      </c>
      <c r="Q51" s="9"/>
    </row>
    <row r="52" spans="1:120" ht="15.75">
      <c r="A52" s="29" t="s">
        <v>40</v>
      </c>
      <c r="B52" s="30"/>
      <c r="C52" s="31"/>
      <c r="D52" s="32">
        <f t="shared" ref="D52:N52" si="14">SUM(D53:D55)</f>
        <v>3616380</v>
      </c>
      <c r="E52" s="32">
        <f t="shared" si="14"/>
        <v>2399950</v>
      </c>
      <c r="F52" s="32">
        <f t="shared" si="14"/>
        <v>324963</v>
      </c>
      <c r="G52" s="32">
        <f t="shared" si="14"/>
        <v>314099</v>
      </c>
      <c r="H52" s="32">
        <f t="shared" si="14"/>
        <v>10000</v>
      </c>
      <c r="I52" s="32">
        <f t="shared" si="14"/>
        <v>0</v>
      </c>
      <c r="J52" s="32">
        <f t="shared" si="14"/>
        <v>24101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 t="shared" si="14"/>
        <v>0</v>
      </c>
      <c r="O52" s="32">
        <f t="shared" si="13"/>
        <v>6689493</v>
      </c>
      <c r="P52" s="45">
        <f t="shared" si="9"/>
        <v>705.56829448370422</v>
      </c>
      <c r="Q52" s="9"/>
    </row>
    <row r="53" spans="1:120">
      <c r="A53" s="12"/>
      <c r="B53" s="25">
        <v>381</v>
      </c>
      <c r="C53" s="20" t="s">
        <v>63</v>
      </c>
      <c r="D53" s="46">
        <v>116380</v>
      </c>
      <c r="E53" s="46">
        <v>2399950</v>
      </c>
      <c r="F53" s="46">
        <v>324963</v>
      </c>
      <c r="G53" s="46">
        <v>314099</v>
      </c>
      <c r="H53" s="46">
        <v>10000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3165392</v>
      </c>
      <c r="P53" s="47">
        <f t="shared" si="9"/>
        <v>333.86689167809305</v>
      </c>
      <c r="Q53" s="9"/>
    </row>
    <row r="54" spans="1:120">
      <c r="A54" s="12"/>
      <c r="B54" s="25">
        <v>384</v>
      </c>
      <c r="C54" s="20" t="s">
        <v>88</v>
      </c>
      <c r="D54" s="46">
        <v>3500000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3500000</v>
      </c>
      <c r="P54" s="47">
        <f t="shared" si="9"/>
        <v>369.15937137432758</v>
      </c>
      <c r="Q54" s="9"/>
    </row>
    <row r="55" spans="1:120" ht="15.75" thickBot="1">
      <c r="A55" s="12"/>
      <c r="B55" s="25">
        <v>389.4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24101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24101</v>
      </c>
      <c r="P55" s="47">
        <f t="shared" si="9"/>
        <v>2.5420314312836201</v>
      </c>
      <c r="Q55" s="9"/>
    </row>
    <row r="56" spans="1:120" ht="16.5" thickBot="1">
      <c r="A56" s="14" t="s">
        <v>49</v>
      </c>
      <c r="B56" s="23"/>
      <c r="C56" s="22"/>
      <c r="D56" s="15">
        <f t="shared" ref="D56:N56" si="15">SUM(D5,D12,D20,D31,D41,D44,D52)</f>
        <v>11780241</v>
      </c>
      <c r="E56" s="15">
        <f t="shared" si="15"/>
        <v>4379253</v>
      </c>
      <c r="F56" s="15">
        <f t="shared" si="15"/>
        <v>324963</v>
      </c>
      <c r="G56" s="15">
        <f t="shared" si="15"/>
        <v>347248</v>
      </c>
      <c r="H56" s="15">
        <f t="shared" si="15"/>
        <v>11108</v>
      </c>
      <c r="I56" s="15">
        <f t="shared" si="15"/>
        <v>8126436</v>
      </c>
      <c r="J56" s="15">
        <f t="shared" si="15"/>
        <v>1253015</v>
      </c>
      <c r="K56" s="15">
        <f t="shared" si="15"/>
        <v>-949381</v>
      </c>
      <c r="L56" s="15">
        <f t="shared" si="15"/>
        <v>0</v>
      </c>
      <c r="M56" s="15">
        <f t="shared" si="15"/>
        <v>0</v>
      </c>
      <c r="N56" s="15">
        <f t="shared" si="15"/>
        <v>0</v>
      </c>
      <c r="O56" s="15">
        <f>SUM(D56:N56)</f>
        <v>25272883</v>
      </c>
      <c r="P56" s="38">
        <f t="shared" si="9"/>
        <v>2665.6347431705517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156</v>
      </c>
      <c r="N58" s="48"/>
      <c r="O58" s="48"/>
      <c r="P58" s="43">
        <v>9481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3638233</v>
      </c>
      <c r="E5" s="27">
        <f t="shared" si="0"/>
        <v>247184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77577</v>
      </c>
      <c r="N5" s="28">
        <f t="shared" ref="N5:N12" si="1">SUM(D5:M5)</f>
        <v>3962994</v>
      </c>
      <c r="O5" s="33">
        <f t="shared" ref="O5:O36" si="2">(N5/O$60)</f>
        <v>518.51288760957743</v>
      </c>
      <c r="P5" s="6"/>
    </row>
    <row r="6" spans="1:133">
      <c r="A6" s="12"/>
      <c r="B6" s="25">
        <v>311</v>
      </c>
      <c r="C6" s="20" t="s">
        <v>3</v>
      </c>
      <c r="D6" s="46">
        <v>2399500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77577</v>
      </c>
      <c r="N6" s="46">
        <f t="shared" si="1"/>
        <v>2477077</v>
      </c>
      <c r="O6" s="47">
        <f t="shared" si="2"/>
        <v>324.09747481355487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247184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247184</v>
      </c>
      <c r="O7" s="47">
        <f t="shared" si="2"/>
        <v>32.341227266780059</v>
      </c>
      <c r="P7" s="9"/>
    </row>
    <row r="8" spans="1:133">
      <c r="A8" s="12"/>
      <c r="B8" s="25">
        <v>314.10000000000002</v>
      </c>
      <c r="C8" s="20" t="s">
        <v>12</v>
      </c>
      <c r="D8" s="46">
        <v>705080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705080</v>
      </c>
      <c r="O8" s="47">
        <f t="shared" si="2"/>
        <v>92.251733612455837</v>
      </c>
      <c r="P8" s="9"/>
    </row>
    <row r="9" spans="1:133">
      <c r="A9" s="12"/>
      <c r="B9" s="25">
        <v>314.8</v>
      </c>
      <c r="C9" s="20" t="s">
        <v>13</v>
      </c>
      <c r="D9" s="46">
        <v>36976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36976</v>
      </c>
      <c r="O9" s="47">
        <f t="shared" si="2"/>
        <v>4.8378908805442888</v>
      </c>
      <c r="P9" s="9"/>
    </row>
    <row r="10" spans="1:133">
      <c r="A10" s="12"/>
      <c r="B10" s="25">
        <v>315</v>
      </c>
      <c r="C10" s="20" t="s">
        <v>94</v>
      </c>
      <c r="D10" s="46">
        <v>496677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496677</v>
      </c>
      <c r="O10" s="47">
        <f t="shared" si="2"/>
        <v>64.984561036242312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745146</v>
      </c>
      <c r="E11" s="32">
        <f t="shared" si="3"/>
        <v>300842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1045988</v>
      </c>
      <c r="O11" s="45">
        <f t="shared" si="2"/>
        <v>136.85568494046839</v>
      </c>
      <c r="P11" s="10"/>
    </row>
    <row r="12" spans="1:133">
      <c r="A12" s="12"/>
      <c r="B12" s="25">
        <v>322</v>
      </c>
      <c r="C12" s="20" t="s">
        <v>0</v>
      </c>
      <c r="D12" s="46">
        <v>97211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97211</v>
      </c>
      <c r="O12" s="47">
        <f t="shared" si="2"/>
        <v>12.718958524139735</v>
      </c>
      <c r="P12" s="9"/>
    </row>
    <row r="13" spans="1:133">
      <c r="A13" s="12"/>
      <c r="B13" s="25">
        <v>323.10000000000002</v>
      </c>
      <c r="C13" s="20" t="s">
        <v>15</v>
      </c>
      <c r="D13" s="46">
        <v>603249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603249</v>
      </c>
      <c r="O13" s="47">
        <f t="shared" si="2"/>
        <v>78.928300405599899</v>
      </c>
      <c r="P13" s="9"/>
    </row>
    <row r="14" spans="1:133">
      <c r="A14" s="12"/>
      <c r="B14" s="25">
        <v>323.39999999999998</v>
      </c>
      <c r="C14" s="20" t="s">
        <v>17</v>
      </c>
      <c r="D14" s="46">
        <v>6052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6052</v>
      </c>
      <c r="O14" s="47">
        <f t="shared" si="2"/>
        <v>0.79183566662305382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594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594</v>
      </c>
      <c r="O15" s="47">
        <f t="shared" si="2"/>
        <v>7.7718173492084264E-2</v>
      </c>
      <c r="P15" s="9"/>
    </row>
    <row r="16" spans="1:133">
      <c r="A16" s="12"/>
      <c r="B16" s="25">
        <v>324.20999999999998</v>
      </c>
      <c r="C16" s="20" t="s">
        <v>75</v>
      </c>
      <c r="D16" s="46">
        <v>0</v>
      </c>
      <c r="E16" s="46">
        <v>1047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1047</v>
      </c>
      <c r="O16" s="47">
        <f t="shared" si="2"/>
        <v>0.13698809368049195</v>
      </c>
      <c r="P16" s="9"/>
    </row>
    <row r="17" spans="1:16">
      <c r="A17" s="12"/>
      <c r="B17" s="25">
        <v>324.31</v>
      </c>
      <c r="C17" s="20" t="s">
        <v>76</v>
      </c>
      <c r="D17" s="46">
        <v>0</v>
      </c>
      <c r="E17" s="46">
        <v>-3518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-3518</v>
      </c>
      <c r="O17" s="47">
        <f t="shared" si="2"/>
        <v>-0.46029046186052597</v>
      </c>
      <c r="P17" s="9"/>
    </row>
    <row r="18" spans="1:16">
      <c r="A18" s="12"/>
      <c r="B18" s="25">
        <v>324.61</v>
      </c>
      <c r="C18" s="20" t="s">
        <v>77</v>
      </c>
      <c r="D18" s="46">
        <v>0</v>
      </c>
      <c r="E18" s="46">
        <v>747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747</v>
      </c>
      <c r="O18" s="47">
        <f t="shared" si="2"/>
        <v>9.773649090671202E-2</v>
      </c>
      <c r="P18" s="9"/>
    </row>
    <row r="19" spans="1:16">
      <c r="A19" s="12"/>
      <c r="B19" s="25">
        <v>325.2</v>
      </c>
      <c r="C19" s="20" t="s">
        <v>95</v>
      </c>
      <c r="D19" s="46">
        <v>0</v>
      </c>
      <c r="E19" s="46">
        <v>301972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301972</v>
      </c>
      <c r="O19" s="47">
        <f t="shared" si="2"/>
        <v>39.509616642679575</v>
      </c>
      <c r="P19" s="9"/>
    </row>
    <row r="20" spans="1:16">
      <c r="A20" s="12"/>
      <c r="B20" s="25">
        <v>329</v>
      </c>
      <c r="C20" s="20" t="s">
        <v>22</v>
      </c>
      <c r="D20" s="46">
        <v>38634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38634</v>
      </c>
      <c r="O20" s="47">
        <f t="shared" si="2"/>
        <v>5.0548214052073792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754718</v>
      </c>
      <c r="E21" s="32">
        <f t="shared" si="5"/>
        <v>109107</v>
      </c>
      <c r="F21" s="32">
        <f t="shared" si="5"/>
        <v>0</v>
      </c>
      <c r="G21" s="32">
        <f t="shared" si="5"/>
        <v>32693</v>
      </c>
      <c r="H21" s="32">
        <f t="shared" si="5"/>
        <v>0</v>
      </c>
      <c r="I21" s="32">
        <f t="shared" si="5"/>
        <v>127434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1023952</v>
      </c>
      <c r="O21" s="45">
        <f t="shared" si="2"/>
        <v>133.97252387805835</v>
      </c>
      <c r="P21" s="10"/>
    </row>
    <row r="22" spans="1:16">
      <c r="A22" s="12"/>
      <c r="B22" s="25">
        <v>331.2</v>
      </c>
      <c r="C22" s="20" t="s">
        <v>23</v>
      </c>
      <c r="D22" s="46">
        <v>0</v>
      </c>
      <c r="E22" s="46">
        <v>28775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28775</v>
      </c>
      <c r="O22" s="47">
        <f t="shared" si="2"/>
        <v>3.764882899385058</v>
      </c>
      <c r="P22" s="9"/>
    </row>
    <row r="23" spans="1:16">
      <c r="A23" s="12"/>
      <c r="B23" s="25">
        <v>331.5</v>
      </c>
      <c r="C23" s="20" t="s">
        <v>91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</v>
      </c>
      <c r="O23" s="47">
        <f t="shared" si="2"/>
        <v>5.2335470365039907E-3</v>
      </c>
      <c r="P23" s="9"/>
    </row>
    <row r="24" spans="1:16">
      <c r="A24" s="12"/>
      <c r="B24" s="25">
        <v>331.9</v>
      </c>
      <c r="C24" s="20" t="s">
        <v>25</v>
      </c>
      <c r="D24" s="46">
        <v>1809</v>
      </c>
      <c r="E24" s="46">
        <v>77082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78891</v>
      </c>
      <c r="O24" s="47">
        <f t="shared" si="2"/>
        <v>10.321993981420908</v>
      </c>
      <c r="P24" s="9"/>
    </row>
    <row r="25" spans="1:16">
      <c r="A25" s="12"/>
      <c r="B25" s="25">
        <v>334.9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127394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127394</v>
      </c>
      <c r="O25" s="47">
        <f t="shared" si="2"/>
        <v>16.668062279209735</v>
      </c>
      <c r="P25" s="9"/>
    </row>
    <row r="26" spans="1:16">
      <c r="A26" s="12"/>
      <c r="B26" s="25">
        <v>335.12</v>
      </c>
      <c r="C26" s="20" t="s">
        <v>96</v>
      </c>
      <c r="D26" s="46">
        <v>402485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402485</v>
      </c>
      <c r="O26" s="47">
        <f t="shared" si="2"/>
        <v>52.660604474682714</v>
      </c>
      <c r="P26" s="9"/>
    </row>
    <row r="27" spans="1:16">
      <c r="A27" s="12"/>
      <c r="B27" s="25">
        <v>335.14</v>
      </c>
      <c r="C27" s="20" t="s">
        <v>97</v>
      </c>
      <c r="D27" s="46">
        <v>0</v>
      </c>
      <c r="E27" s="46">
        <v>0</v>
      </c>
      <c r="F27" s="46">
        <v>0</v>
      </c>
      <c r="G27" s="46">
        <v>32693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32693</v>
      </c>
      <c r="O27" s="47">
        <f t="shared" si="2"/>
        <v>4.277508831610624</v>
      </c>
      <c r="P27" s="9"/>
    </row>
    <row r="28" spans="1:16">
      <c r="A28" s="12"/>
      <c r="B28" s="25">
        <v>335.15</v>
      </c>
      <c r="C28" s="20" t="s">
        <v>98</v>
      </c>
      <c r="D28" s="46">
        <v>5476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5476</v>
      </c>
      <c r="O28" s="47">
        <f t="shared" si="2"/>
        <v>0.71647258929739632</v>
      </c>
      <c r="P28" s="9"/>
    </row>
    <row r="29" spans="1:16">
      <c r="A29" s="12"/>
      <c r="B29" s="25">
        <v>335.18</v>
      </c>
      <c r="C29" s="20" t="s">
        <v>99</v>
      </c>
      <c r="D29" s="46">
        <v>344948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344948</v>
      </c>
      <c r="O29" s="47">
        <f t="shared" si="2"/>
        <v>45.132539578699465</v>
      </c>
      <c r="P29" s="9"/>
    </row>
    <row r="30" spans="1:16">
      <c r="A30" s="12"/>
      <c r="B30" s="25">
        <v>335.21</v>
      </c>
      <c r="C30" s="20" t="s">
        <v>32</v>
      </c>
      <c r="D30" s="46">
        <v>0</v>
      </c>
      <c r="E30" s="46">
        <v>3250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3250</v>
      </c>
      <c r="O30" s="47">
        <f t="shared" si="2"/>
        <v>0.42522569671594923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SUM(D32:D39)</f>
        <v>131166</v>
      </c>
      <c r="E31" s="32">
        <f t="shared" si="7"/>
        <v>23005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4850852</v>
      </c>
      <c r="J31" s="32">
        <f t="shared" si="7"/>
        <v>273384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5278407</v>
      </c>
      <c r="O31" s="45">
        <f t="shared" si="2"/>
        <v>690.61978280779795</v>
      </c>
      <c r="P31" s="10"/>
    </row>
    <row r="32" spans="1:16">
      <c r="A32" s="12"/>
      <c r="B32" s="25">
        <v>341.2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273384</v>
      </c>
      <c r="K32" s="46">
        <v>0</v>
      </c>
      <c r="L32" s="46">
        <v>0</v>
      </c>
      <c r="M32" s="46">
        <v>0</v>
      </c>
      <c r="N32" s="46">
        <f t="shared" ref="N32:N39" si="8">SUM(D32:M32)</f>
        <v>273384</v>
      </c>
      <c r="O32" s="47">
        <f t="shared" si="2"/>
        <v>35.769200575690171</v>
      </c>
      <c r="P32" s="9"/>
    </row>
    <row r="33" spans="1:16">
      <c r="A33" s="12"/>
      <c r="B33" s="25">
        <v>342.2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4194</v>
      </c>
      <c r="O33" s="47">
        <f t="shared" si="2"/>
        <v>0.54873740677744343</v>
      </c>
      <c r="P33" s="9"/>
    </row>
    <row r="34" spans="1:16">
      <c r="A34" s="12"/>
      <c r="B34" s="25">
        <v>342.9</v>
      </c>
      <c r="C34" s="20" t="s">
        <v>43</v>
      </c>
      <c r="D34" s="46">
        <v>9821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9821</v>
      </c>
      <c r="O34" s="47">
        <f t="shared" si="2"/>
        <v>1.2849666361376424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1303021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1303021</v>
      </c>
      <c r="O35" s="47">
        <f t="shared" si="2"/>
        <v>170.48554232631164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3543637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3543637</v>
      </c>
      <c r="O36" s="47">
        <f t="shared" si="2"/>
        <v>463.64477299489727</v>
      </c>
      <c r="P36" s="9"/>
    </row>
    <row r="37" spans="1:16">
      <c r="A37" s="12"/>
      <c r="B37" s="25">
        <v>343.8</v>
      </c>
      <c r="C37" s="20" t="s">
        <v>46</v>
      </c>
      <c r="D37" s="46">
        <v>45779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45779</v>
      </c>
      <c r="O37" s="47">
        <f t="shared" ref="O37:O58" si="9">(N37/O$60)</f>
        <v>5.9896637446029048</v>
      </c>
      <c r="P37" s="9"/>
    </row>
    <row r="38" spans="1:16">
      <c r="A38" s="12"/>
      <c r="B38" s="25">
        <v>347.2</v>
      </c>
      <c r="C38" s="20" t="s">
        <v>47</v>
      </c>
      <c r="D38" s="46">
        <v>50368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50368</v>
      </c>
      <c r="O38" s="47">
        <f t="shared" si="9"/>
        <v>6.5900824283658253</v>
      </c>
      <c r="P38" s="9"/>
    </row>
    <row r="39" spans="1:16">
      <c r="A39" s="12"/>
      <c r="B39" s="25">
        <v>347.5</v>
      </c>
      <c r="C39" s="20" t="s">
        <v>48</v>
      </c>
      <c r="D39" s="46">
        <v>25198</v>
      </c>
      <c r="E39" s="46">
        <v>23005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48203</v>
      </c>
      <c r="O39" s="47">
        <f t="shared" si="9"/>
        <v>6.3068166950150468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SUM(D41:D45)</f>
        <v>63156</v>
      </c>
      <c r="E40" s="32">
        <f t="shared" si="10"/>
        <v>2761361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7" si="11">SUM(D40:M40)</f>
        <v>2824517</v>
      </c>
      <c r="O40" s="45">
        <f t="shared" si="9"/>
        <v>369.55606437262855</v>
      </c>
      <c r="P40" s="10"/>
    </row>
    <row r="41" spans="1:16">
      <c r="A41" s="13"/>
      <c r="B41" s="39">
        <v>351.1</v>
      </c>
      <c r="C41" s="21" t="s">
        <v>51</v>
      </c>
      <c r="D41" s="46">
        <v>570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570</v>
      </c>
      <c r="O41" s="47">
        <f t="shared" si="9"/>
        <v>7.4578045270181872E-2</v>
      </c>
      <c r="P41" s="9"/>
    </row>
    <row r="42" spans="1:16">
      <c r="A42" s="13"/>
      <c r="B42" s="39">
        <v>351.2</v>
      </c>
      <c r="C42" s="21" t="s">
        <v>79</v>
      </c>
      <c r="D42" s="46">
        <v>160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160</v>
      </c>
      <c r="O42" s="47">
        <f t="shared" si="9"/>
        <v>2.0934188146015963E-2</v>
      </c>
      <c r="P42" s="9"/>
    </row>
    <row r="43" spans="1:16">
      <c r="A43" s="13"/>
      <c r="B43" s="39">
        <v>351.5</v>
      </c>
      <c r="C43" s="21" t="s">
        <v>80</v>
      </c>
      <c r="D43" s="46">
        <v>60538</v>
      </c>
      <c r="E43" s="46">
        <v>7894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68432</v>
      </c>
      <c r="O43" s="47">
        <f t="shared" si="9"/>
        <v>8.9535522700510271</v>
      </c>
      <c r="P43" s="9"/>
    </row>
    <row r="44" spans="1:16">
      <c r="A44" s="13"/>
      <c r="B44" s="39">
        <v>354</v>
      </c>
      <c r="C44" s="21" t="s">
        <v>52</v>
      </c>
      <c r="D44" s="46">
        <v>1888</v>
      </c>
      <c r="E44" s="46">
        <v>2713342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2715230</v>
      </c>
      <c r="O44" s="47">
        <f t="shared" si="9"/>
        <v>355.25709799816826</v>
      </c>
      <c r="P44" s="9"/>
    </row>
    <row r="45" spans="1:16">
      <c r="A45" s="13"/>
      <c r="B45" s="39">
        <v>359</v>
      </c>
      <c r="C45" s="21" t="s">
        <v>81</v>
      </c>
      <c r="D45" s="46">
        <v>0</v>
      </c>
      <c r="E45" s="46">
        <v>40125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40125</v>
      </c>
      <c r="O45" s="47">
        <f t="shared" si="9"/>
        <v>5.2499018709930656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SUM(D47:D55)</f>
        <v>202758</v>
      </c>
      <c r="E46" s="32">
        <f t="shared" si="12"/>
        <v>26274</v>
      </c>
      <c r="F46" s="32">
        <f t="shared" si="12"/>
        <v>29</v>
      </c>
      <c r="G46" s="32">
        <f t="shared" si="12"/>
        <v>2273</v>
      </c>
      <c r="H46" s="32">
        <f t="shared" si="12"/>
        <v>1271</v>
      </c>
      <c r="I46" s="32">
        <f t="shared" si="12"/>
        <v>36642</v>
      </c>
      <c r="J46" s="32">
        <f t="shared" si="12"/>
        <v>8550</v>
      </c>
      <c r="K46" s="32">
        <f t="shared" si="12"/>
        <v>1560801</v>
      </c>
      <c r="L46" s="32">
        <f t="shared" si="12"/>
        <v>24470</v>
      </c>
      <c r="M46" s="32">
        <f t="shared" si="12"/>
        <v>563</v>
      </c>
      <c r="N46" s="32">
        <f t="shared" si="11"/>
        <v>1863631</v>
      </c>
      <c r="O46" s="45">
        <f t="shared" si="9"/>
        <v>243.83501242967421</v>
      </c>
      <c r="P46" s="10"/>
    </row>
    <row r="47" spans="1:16">
      <c r="A47" s="12"/>
      <c r="B47" s="25">
        <v>361.1</v>
      </c>
      <c r="C47" s="20" t="s">
        <v>54</v>
      </c>
      <c r="D47" s="46">
        <v>847</v>
      </c>
      <c r="E47" s="46">
        <v>609</v>
      </c>
      <c r="F47" s="46">
        <v>0</v>
      </c>
      <c r="G47" s="46">
        <v>1632</v>
      </c>
      <c r="H47" s="46">
        <v>603</v>
      </c>
      <c r="I47" s="46">
        <v>2450</v>
      </c>
      <c r="J47" s="46">
        <v>-687</v>
      </c>
      <c r="K47" s="46">
        <v>235220</v>
      </c>
      <c r="L47" s="46">
        <v>7</v>
      </c>
      <c r="M47" s="46">
        <v>563</v>
      </c>
      <c r="N47" s="46">
        <f t="shared" si="11"/>
        <v>241244</v>
      </c>
      <c r="O47" s="47">
        <f t="shared" si="9"/>
        <v>31.564045531859218</v>
      </c>
      <c r="P47" s="9"/>
    </row>
    <row r="48" spans="1:16">
      <c r="A48" s="12"/>
      <c r="B48" s="25">
        <v>361.3</v>
      </c>
      <c r="C48" s="20" t="s">
        <v>55</v>
      </c>
      <c r="D48" s="46">
        <v>460</v>
      </c>
      <c r="E48" s="46">
        <v>2650</v>
      </c>
      <c r="F48" s="46">
        <v>29</v>
      </c>
      <c r="G48" s="46">
        <v>641</v>
      </c>
      <c r="H48" s="46">
        <v>668</v>
      </c>
      <c r="I48" s="46">
        <v>3131</v>
      </c>
      <c r="J48" s="46">
        <v>354</v>
      </c>
      <c r="K48" s="46">
        <v>267398</v>
      </c>
      <c r="L48" s="46">
        <v>23</v>
      </c>
      <c r="M48" s="46">
        <v>0</v>
      </c>
      <c r="N48" s="46">
        <f t="shared" ref="N48:N55" si="13">SUM(D48:M48)</f>
        <v>275354</v>
      </c>
      <c r="O48" s="47">
        <f t="shared" si="9"/>
        <v>36.026952767237994</v>
      </c>
      <c r="P48" s="9"/>
    </row>
    <row r="49" spans="1:119">
      <c r="A49" s="12"/>
      <c r="B49" s="25">
        <v>361.4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509973</v>
      </c>
      <c r="L49" s="46">
        <v>0</v>
      </c>
      <c r="M49" s="46">
        <v>0</v>
      </c>
      <c r="N49" s="46">
        <f t="shared" si="13"/>
        <v>509973</v>
      </c>
      <c r="O49" s="47">
        <f t="shared" si="9"/>
        <v>66.724192071176233</v>
      </c>
      <c r="P49" s="9"/>
    </row>
    <row r="50" spans="1:119">
      <c r="A50" s="12"/>
      <c r="B50" s="25">
        <v>362</v>
      </c>
      <c r="C50" s="20" t="s">
        <v>57</v>
      </c>
      <c r="D50" s="46">
        <v>71318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71318</v>
      </c>
      <c r="O50" s="47">
        <f t="shared" si="9"/>
        <v>9.3311526887347895</v>
      </c>
      <c r="P50" s="9"/>
    </row>
    <row r="51" spans="1:119">
      <c r="A51" s="12"/>
      <c r="B51" s="25">
        <v>364</v>
      </c>
      <c r="C51" s="20" t="s">
        <v>102</v>
      </c>
      <c r="D51" s="46">
        <v>0</v>
      </c>
      <c r="E51" s="46">
        <v>4804</v>
      </c>
      <c r="F51" s="46">
        <v>0</v>
      </c>
      <c r="G51" s="46">
        <v>0</v>
      </c>
      <c r="H51" s="46">
        <v>0</v>
      </c>
      <c r="I51" s="46">
        <v>0</v>
      </c>
      <c r="J51" s="46">
        <v>8497</v>
      </c>
      <c r="K51" s="46">
        <v>0</v>
      </c>
      <c r="L51" s="46">
        <v>0</v>
      </c>
      <c r="M51" s="46">
        <v>0</v>
      </c>
      <c r="N51" s="46">
        <f t="shared" si="13"/>
        <v>13301</v>
      </c>
      <c r="O51" s="47">
        <f t="shared" si="9"/>
        <v>1.7402852283134895</v>
      </c>
      <c r="P51" s="9"/>
    </row>
    <row r="52" spans="1:119">
      <c r="A52" s="12"/>
      <c r="B52" s="25">
        <v>365</v>
      </c>
      <c r="C52" s="20" t="s">
        <v>103</v>
      </c>
      <c r="D52" s="46">
        <v>0</v>
      </c>
      <c r="E52" s="46">
        <v>761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761</v>
      </c>
      <c r="O52" s="47">
        <f t="shared" si="9"/>
        <v>9.9568232369488419E-2</v>
      </c>
      <c r="P52" s="9"/>
    </row>
    <row r="53" spans="1:119">
      <c r="A53" s="12"/>
      <c r="B53" s="25">
        <v>366</v>
      </c>
      <c r="C53" s="20" t="s">
        <v>60</v>
      </c>
      <c r="D53" s="46">
        <v>264</v>
      </c>
      <c r="E53" s="46">
        <v>2000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2264</v>
      </c>
      <c r="O53" s="47">
        <f t="shared" si="9"/>
        <v>0.29621876226612587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547969</v>
      </c>
      <c r="L54" s="46">
        <v>0</v>
      </c>
      <c r="M54" s="46">
        <v>0</v>
      </c>
      <c r="N54" s="46">
        <f t="shared" si="13"/>
        <v>547969</v>
      </c>
      <c r="O54" s="47">
        <f t="shared" si="9"/>
        <v>71.695538401151381</v>
      </c>
      <c r="P54" s="9"/>
    </row>
    <row r="55" spans="1:119">
      <c r="A55" s="12"/>
      <c r="B55" s="25">
        <v>369.9</v>
      </c>
      <c r="C55" s="20" t="s">
        <v>62</v>
      </c>
      <c r="D55" s="46">
        <v>129869</v>
      </c>
      <c r="E55" s="46">
        <v>15450</v>
      </c>
      <c r="F55" s="46">
        <v>0</v>
      </c>
      <c r="G55" s="46">
        <v>0</v>
      </c>
      <c r="H55" s="46">
        <v>0</v>
      </c>
      <c r="I55" s="46">
        <v>31061</v>
      </c>
      <c r="J55" s="46">
        <v>386</v>
      </c>
      <c r="K55" s="46">
        <v>241</v>
      </c>
      <c r="L55" s="46">
        <v>24440</v>
      </c>
      <c r="M55" s="46">
        <v>0</v>
      </c>
      <c r="N55" s="46">
        <f t="shared" si="13"/>
        <v>201447</v>
      </c>
      <c r="O55" s="47">
        <f t="shared" si="9"/>
        <v>26.357058746565485</v>
      </c>
      <c r="P55" s="9"/>
    </row>
    <row r="56" spans="1:119" ht="15.75">
      <c r="A56" s="29" t="s">
        <v>40</v>
      </c>
      <c r="B56" s="30"/>
      <c r="C56" s="31"/>
      <c r="D56" s="32">
        <f t="shared" ref="D56:M56" si="14">SUM(D57:D57)</f>
        <v>1062064</v>
      </c>
      <c r="E56" s="32">
        <f t="shared" si="14"/>
        <v>1248989</v>
      </c>
      <c r="F56" s="32">
        <f t="shared" si="14"/>
        <v>316215</v>
      </c>
      <c r="G56" s="32">
        <f t="shared" si="14"/>
        <v>403780</v>
      </c>
      <c r="H56" s="32">
        <f t="shared" si="14"/>
        <v>10009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31925</v>
      </c>
      <c r="M56" s="32">
        <f t="shared" si="14"/>
        <v>0</v>
      </c>
      <c r="N56" s="32">
        <f>SUM(D56:M56)</f>
        <v>3072982</v>
      </c>
      <c r="O56" s="45">
        <f t="shared" si="9"/>
        <v>402.06489598325265</v>
      </c>
      <c r="P56" s="9"/>
    </row>
    <row r="57" spans="1:119" ht="15.75" thickBot="1">
      <c r="A57" s="12"/>
      <c r="B57" s="25">
        <v>381</v>
      </c>
      <c r="C57" s="20" t="s">
        <v>63</v>
      </c>
      <c r="D57" s="46">
        <v>1062064</v>
      </c>
      <c r="E57" s="46">
        <v>1248989</v>
      </c>
      <c r="F57" s="46">
        <v>316215</v>
      </c>
      <c r="G57" s="46">
        <v>403780</v>
      </c>
      <c r="H57" s="46">
        <v>10009</v>
      </c>
      <c r="I57" s="46">
        <v>0</v>
      </c>
      <c r="J57" s="46">
        <v>0</v>
      </c>
      <c r="K57" s="46">
        <v>0</v>
      </c>
      <c r="L57" s="46">
        <v>31925</v>
      </c>
      <c r="M57" s="46">
        <v>0</v>
      </c>
      <c r="N57" s="46">
        <f>SUM(D57:M57)</f>
        <v>3072982</v>
      </c>
      <c r="O57" s="47">
        <f t="shared" si="9"/>
        <v>402.06489598325265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5">SUM(D5,D11,D21,D31,D40,D46,D56)</f>
        <v>6597241</v>
      </c>
      <c r="E58" s="15">
        <f t="shared" si="15"/>
        <v>4716762</v>
      </c>
      <c r="F58" s="15">
        <f t="shared" si="15"/>
        <v>316244</v>
      </c>
      <c r="G58" s="15">
        <f t="shared" si="15"/>
        <v>438746</v>
      </c>
      <c r="H58" s="15">
        <f t="shared" si="15"/>
        <v>11280</v>
      </c>
      <c r="I58" s="15">
        <f t="shared" si="15"/>
        <v>5014928</v>
      </c>
      <c r="J58" s="15">
        <f t="shared" si="15"/>
        <v>281934</v>
      </c>
      <c r="K58" s="15">
        <f t="shared" si="15"/>
        <v>1560801</v>
      </c>
      <c r="L58" s="15">
        <f t="shared" si="15"/>
        <v>56395</v>
      </c>
      <c r="M58" s="15">
        <f t="shared" si="15"/>
        <v>78140</v>
      </c>
      <c r="N58" s="15">
        <f>SUM(D58:M58)</f>
        <v>19072471</v>
      </c>
      <c r="O58" s="38">
        <f t="shared" si="9"/>
        <v>2495.4168520214575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104</v>
      </c>
      <c r="M60" s="48"/>
      <c r="N60" s="48"/>
      <c r="O60" s="43">
        <v>7643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3843346</v>
      </c>
      <c r="E5" s="27">
        <f t="shared" si="0"/>
        <v>256284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90860</v>
      </c>
      <c r="N5" s="28">
        <f t="shared" ref="N5:N19" si="1">SUM(D5:M5)</f>
        <v>4190490</v>
      </c>
      <c r="O5" s="33">
        <f t="shared" ref="O5:O36" si="2">(N5/O$56)</f>
        <v>544.07816151648922</v>
      </c>
      <c r="P5" s="6"/>
    </row>
    <row r="6" spans="1:133">
      <c r="A6" s="12"/>
      <c r="B6" s="25">
        <v>311</v>
      </c>
      <c r="C6" s="20" t="s">
        <v>3</v>
      </c>
      <c r="D6" s="46">
        <v>2651741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90860</v>
      </c>
      <c r="N6" s="46">
        <f t="shared" si="1"/>
        <v>2742601</v>
      </c>
      <c r="O6" s="47">
        <f t="shared" si="2"/>
        <v>356.08945728382241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256284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256284</v>
      </c>
      <c r="O7" s="47">
        <f t="shared" si="2"/>
        <v>33.274993508179691</v>
      </c>
      <c r="P7" s="9"/>
    </row>
    <row r="8" spans="1:133">
      <c r="A8" s="12"/>
      <c r="B8" s="25">
        <v>314.10000000000002</v>
      </c>
      <c r="C8" s="20" t="s">
        <v>12</v>
      </c>
      <c r="D8" s="46">
        <v>749992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749992</v>
      </c>
      <c r="O8" s="47">
        <f t="shared" si="2"/>
        <v>97.376265904959752</v>
      </c>
      <c r="P8" s="9"/>
    </row>
    <row r="9" spans="1:133">
      <c r="A9" s="12"/>
      <c r="B9" s="25">
        <v>314.8</v>
      </c>
      <c r="C9" s="20" t="s">
        <v>13</v>
      </c>
      <c r="D9" s="46">
        <v>31126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31126</v>
      </c>
      <c r="O9" s="47">
        <f t="shared" si="2"/>
        <v>4.0412879771487926</v>
      </c>
      <c r="P9" s="9"/>
    </row>
    <row r="10" spans="1:133">
      <c r="A10" s="12"/>
      <c r="B10" s="25">
        <v>315</v>
      </c>
      <c r="C10" s="20" t="s">
        <v>85</v>
      </c>
      <c r="D10" s="46">
        <v>410487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410487</v>
      </c>
      <c r="O10" s="47">
        <f t="shared" si="2"/>
        <v>53.296156842378601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860771</v>
      </c>
      <c r="E11" s="32">
        <f t="shared" si="3"/>
        <v>2916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863687</v>
      </c>
      <c r="O11" s="45">
        <f t="shared" si="2"/>
        <v>112.13801609971436</v>
      </c>
      <c r="P11" s="10"/>
    </row>
    <row r="12" spans="1:133">
      <c r="A12" s="12"/>
      <c r="B12" s="25">
        <v>322</v>
      </c>
      <c r="C12" s="20" t="s">
        <v>0</v>
      </c>
      <c r="D12" s="46">
        <v>97583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97583</v>
      </c>
      <c r="O12" s="47">
        <f t="shared" si="2"/>
        <v>12.669826019215789</v>
      </c>
      <c r="P12" s="9"/>
    </row>
    <row r="13" spans="1:133">
      <c r="A13" s="12"/>
      <c r="B13" s="25">
        <v>323.10000000000002</v>
      </c>
      <c r="C13" s="20" t="s">
        <v>15</v>
      </c>
      <c r="D13" s="46">
        <v>726801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726801</v>
      </c>
      <c r="O13" s="47">
        <f t="shared" si="2"/>
        <v>94.365229810438848</v>
      </c>
      <c r="P13" s="9"/>
    </row>
    <row r="14" spans="1:133">
      <c r="A14" s="12"/>
      <c r="B14" s="25">
        <v>323.39999999999998</v>
      </c>
      <c r="C14" s="20" t="s">
        <v>17</v>
      </c>
      <c r="D14" s="46">
        <v>7655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7655</v>
      </c>
      <c r="O14" s="47">
        <f t="shared" si="2"/>
        <v>0.99389768891197094</v>
      </c>
      <c r="P14" s="9"/>
    </row>
    <row r="15" spans="1:133">
      <c r="A15" s="12"/>
      <c r="B15" s="25">
        <v>329</v>
      </c>
      <c r="C15" s="20" t="s">
        <v>22</v>
      </c>
      <c r="D15" s="46">
        <v>28732</v>
      </c>
      <c r="E15" s="46">
        <v>2916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31648</v>
      </c>
      <c r="O15" s="47">
        <f t="shared" si="2"/>
        <v>4.1090625811477537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SUM(D17:D26)</f>
        <v>817417</v>
      </c>
      <c r="E16" s="32">
        <f t="shared" si="4"/>
        <v>50540</v>
      </c>
      <c r="F16" s="32">
        <f t="shared" si="4"/>
        <v>0</v>
      </c>
      <c r="G16" s="32">
        <f t="shared" si="4"/>
        <v>47511</v>
      </c>
      <c r="H16" s="32">
        <f t="shared" si="4"/>
        <v>0</v>
      </c>
      <c r="I16" s="32">
        <f t="shared" si="4"/>
        <v>2266180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3181648</v>
      </c>
      <c r="O16" s="45">
        <f t="shared" si="2"/>
        <v>413.09374188522463</v>
      </c>
      <c r="P16" s="10"/>
    </row>
    <row r="17" spans="1:16">
      <c r="A17" s="12"/>
      <c r="B17" s="25">
        <v>331.2</v>
      </c>
      <c r="C17" s="20" t="s">
        <v>23</v>
      </c>
      <c r="D17" s="46">
        <v>44267</v>
      </c>
      <c r="E17" s="46">
        <v>47421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91688</v>
      </c>
      <c r="O17" s="47">
        <f t="shared" si="2"/>
        <v>11.904440405089588</v>
      </c>
      <c r="P17" s="9"/>
    </row>
    <row r="18" spans="1:16">
      <c r="A18" s="12"/>
      <c r="B18" s="25">
        <v>331.5</v>
      </c>
      <c r="C18" s="20" t="s">
        <v>91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1341</v>
      </c>
      <c r="O18" s="47">
        <f t="shared" si="2"/>
        <v>0.17411062061802129</v>
      </c>
      <c r="P18" s="9"/>
    </row>
    <row r="19" spans="1:16">
      <c r="A19" s="12"/>
      <c r="B19" s="25">
        <v>331.9</v>
      </c>
      <c r="C19" s="20" t="s">
        <v>25</v>
      </c>
      <c r="D19" s="46">
        <v>15771</v>
      </c>
      <c r="E19" s="46">
        <v>762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16533</v>
      </c>
      <c r="O19" s="47">
        <f t="shared" si="2"/>
        <v>2.1465853025188264</v>
      </c>
      <c r="P19" s="9"/>
    </row>
    <row r="20" spans="1:16">
      <c r="A20" s="12"/>
      <c r="B20" s="25">
        <v>334.9</v>
      </c>
      <c r="C20" s="20" t="s">
        <v>27</v>
      </c>
      <c r="D20" s="46">
        <v>11875</v>
      </c>
      <c r="E20" s="46">
        <v>1357</v>
      </c>
      <c r="F20" s="46">
        <v>0</v>
      </c>
      <c r="G20" s="46">
        <v>0</v>
      </c>
      <c r="H20" s="46">
        <v>0</v>
      </c>
      <c r="I20" s="46">
        <v>588860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602092</v>
      </c>
      <c r="O20" s="47">
        <f t="shared" si="2"/>
        <v>78.173461438587381</v>
      </c>
      <c r="P20" s="9"/>
    </row>
    <row r="21" spans="1:16">
      <c r="A21" s="12"/>
      <c r="B21" s="25">
        <v>335.12</v>
      </c>
      <c r="C21" s="20" t="s">
        <v>28</v>
      </c>
      <c r="D21" s="46">
        <v>402499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402499</v>
      </c>
      <c r="O21" s="47">
        <f t="shared" si="2"/>
        <v>52.259023630225919</v>
      </c>
      <c r="P21" s="9"/>
    </row>
    <row r="22" spans="1:16">
      <c r="A22" s="12"/>
      <c r="B22" s="25">
        <v>335.14</v>
      </c>
      <c r="C22" s="20" t="s">
        <v>29</v>
      </c>
      <c r="D22" s="46">
        <v>0</v>
      </c>
      <c r="E22" s="46">
        <v>0</v>
      </c>
      <c r="F22" s="46">
        <v>0</v>
      </c>
      <c r="G22" s="46">
        <v>33581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33581</v>
      </c>
      <c r="O22" s="47">
        <f t="shared" si="2"/>
        <v>4.3600363541937162</v>
      </c>
      <c r="P22" s="9"/>
    </row>
    <row r="23" spans="1:16">
      <c r="A23" s="12"/>
      <c r="B23" s="25">
        <v>335.15</v>
      </c>
      <c r="C23" s="20" t="s">
        <v>30</v>
      </c>
      <c r="D23" s="46">
        <v>6142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6142</v>
      </c>
      <c r="O23" s="47">
        <f t="shared" si="2"/>
        <v>0.79745520643988577</v>
      </c>
      <c r="P23" s="9"/>
    </row>
    <row r="24" spans="1:16">
      <c r="A24" s="12"/>
      <c r="B24" s="25">
        <v>335.18</v>
      </c>
      <c r="C24" s="20" t="s">
        <v>31</v>
      </c>
      <c r="D24" s="46">
        <v>334343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334343</v>
      </c>
      <c r="O24" s="47">
        <f t="shared" si="2"/>
        <v>43.409893534146974</v>
      </c>
      <c r="P24" s="9"/>
    </row>
    <row r="25" spans="1:16">
      <c r="A25" s="12"/>
      <c r="B25" s="25">
        <v>335.21</v>
      </c>
      <c r="C25" s="20" t="s">
        <v>32</v>
      </c>
      <c r="D25" s="46">
        <v>2520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2520</v>
      </c>
      <c r="O25" s="47">
        <f t="shared" si="2"/>
        <v>0.32718774344326151</v>
      </c>
      <c r="P25" s="9"/>
    </row>
    <row r="26" spans="1:16">
      <c r="A26" s="12"/>
      <c r="B26" s="25">
        <v>337.9</v>
      </c>
      <c r="C26" s="20" t="s">
        <v>33</v>
      </c>
      <c r="D26" s="46">
        <v>0</v>
      </c>
      <c r="E26" s="46">
        <v>1000</v>
      </c>
      <c r="F26" s="46">
        <v>0</v>
      </c>
      <c r="G26" s="46">
        <v>13930</v>
      </c>
      <c r="H26" s="46">
        <v>0</v>
      </c>
      <c r="I26" s="46">
        <v>1675979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1690909</v>
      </c>
      <c r="O26" s="47">
        <f t="shared" si="2"/>
        <v>219.54154764996105</v>
      </c>
      <c r="P26" s="9"/>
    </row>
    <row r="27" spans="1:16" ht="15.75">
      <c r="A27" s="29" t="s">
        <v>38</v>
      </c>
      <c r="B27" s="30"/>
      <c r="C27" s="31"/>
      <c r="D27" s="32">
        <f t="shared" ref="D27:M27" si="6">SUM(D28:D35)</f>
        <v>130873</v>
      </c>
      <c r="E27" s="32">
        <f t="shared" si="6"/>
        <v>15172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4927098</v>
      </c>
      <c r="J27" s="32">
        <f t="shared" si="6"/>
        <v>260206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5333349</v>
      </c>
      <c r="O27" s="45">
        <f t="shared" si="2"/>
        <v>692.46286678784736</v>
      </c>
      <c r="P27" s="10"/>
    </row>
    <row r="28" spans="1:16">
      <c r="A28" s="12"/>
      <c r="B28" s="25">
        <v>341.2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260206</v>
      </c>
      <c r="K28" s="46">
        <v>0</v>
      </c>
      <c r="L28" s="46">
        <v>0</v>
      </c>
      <c r="M28" s="46">
        <v>0</v>
      </c>
      <c r="N28" s="46">
        <f t="shared" ref="N28:N35" si="7">SUM(D28:M28)</f>
        <v>260206</v>
      </c>
      <c r="O28" s="47">
        <f t="shared" si="2"/>
        <v>33.784211893014799</v>
      </c>
      <c r="P28" s="9"/>
    </row>
    <row r="29" spans="1:16">
      <c r="A29" s="12"/>
      <c r="B29" s="25">
        <v>342.2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4254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4254</v>
      </c>
      <c r="O29" s="47">
        <f t="shared" si="2"/>
        <v>0.55232407166969621</v>
      </c>
      <c r="P29" s="9"/>
    </row>
    <row r="30" spans="1:16">
      <c r="A30" s="12"/>
      <c r="B30" s="25">
        <v>342.9</v>
      </c>
      <c r="C30" s="20" t="s">
        <v>43</v>
      </c>
      <c r="D30" s="46">
        <v>11289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11289</v>
      </c>
      <c r="O30" s="47">
        <f t="shared" si="2"/>
        <v>1.4657231887821345</v>
      </c>
      <c r="P30" s="9"/>
    </row>
    <row r="31" spans="1:16">
      <c r="A31" s="12"/>
      <c r="B31" s="25">
        <v>343.4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1313379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1313379</v>
      </c>
      <c r="O31" s="47">
        <f t="shared" si="2"/>
        <v>170.52440924435211</v>
      </c>
      <c r="P31" s="9"/>
    </row>
    <row r="32" spans="1:16">
      <c r="A32" s="12"/>
      <c r="B32" s="25">
        <v>343.6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3609465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3609465</v>
      </c>
      <c r="O32" s="47">
        <f t="shared" si="2"/>
        <v>468.63996364580629</v>
      </c>
      <c r="P32" s="9"/>
    </row>
    <row r="33" spans="1:16">
      <c r="A33" s="12"/>
      <c r="B33" s="25">
        <v>343.8</v>
      </c>
      <c r="C33" s="20" t="s">
        <v>46</v>
      </c>
      <c r="D33" s="46">
        <v>59735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59735</v>
      </c>
      <c r="O33" s="47">
        <f t="shared" si="2"/>
        <v>7.7557777200727083</v>
      </c>
      <c r="P33" s="9"/>
    </row>
    <row r="34" spans="1:16">
      <c r="A34" s="12"/>
      <c r="B34" s="25">
        <v>347.2</v>
      </c>
      <c r="C34" s="20" t="s">
        <v>47</v>
      </c>
      <c r="D34" s="46">
        <v>54749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54749</v>
      </c>
      <c r="O34" s="47">
        <f t="shared" si="2"/>
        <v>7.1084133991171123</v>
      </c>
      <c r="P34" s="9"/>
    </row>
    <row r="35" spans="1:16">
      <c r="A35" s="12"/>
      <c r="B35" s="25">
        <v>347.5</v>
      </c>
      <c r="C35" s="20" t="s">
        <v>48</v>
      </c>
      <c r="D35" s="46">
        <v>5100</v>
      </c>
      <c r="E35" s="46">
        <v>15172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20272</v>
      </c>
      <c r="O35" s="47">
        <f t="shared" si="2"/>
        <v>2.632043625032459</v>
      </c>
      <c r="P35" s="9"/>
    </row>
    <row r="36" spans="1:16" ht="15.75">
      <c r="A36" s="29" t="s">
        <v>39</v>
      </c>
      <c r="B36" s="30"/>
      <c r="C36" s="31"/>
      <c r="D36" s="32">
        <f t="shared" ref="D36:M36" si="8">SUM(D37:D41)</f>
        <v>79504</v>
      </c>
      <c r="E36" s="32">
        <f t="shared" si="8"/>
        <v>490696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3" si="9">SUM(D36:M36)</f>
        <v>570200</v>
      </c>
      <c r="O36" s="45">
        <f t="shared" si="2"/>
        <v>74.032718774344332</v>
      </c>
      <c r="P36" s="10"/>
    </row>
    <row r="37" spans="1:16">
      <c r="A37" s="13"/>
      <c r="B37" s="39">
        <v>351.1</v>
      </c>
      <c r="C37" s="21" t="s">
        <v>51</v>
      </c>
      <c r="D37" s="46">
        <v>818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818</v>
      </c>
      <c r="O37" s="47">
        <f t="shared" ref="O37:O54" si="10">(N37/O$56)</f>
        <v>0.10620618021293171</v>
      </c>
      <c r="P37" s="9"/>
    </row>
    <row r="38" spans="1:16">
      <c r="A38" s="13"/>
      <c r="B38" s="39">
        <v>351.2</v>
      </c>
      <c r="C38" s="21" t="s">
        <v>79</v>
      </c>
      <c r="D38" s="46">
        <v>188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188</v>
      </c>
      <c r="O38" s="47">
        <f t="shared" si="10"/>
        <v>2.4409244352116333E-2</v>
      </c>
      <c r="P38" s="9"/>
    </row>
    <row r="39" spans="1:16">
      <c r="A39" s="13"/>
      <c r="B39" s="39">
        <v>351.5</v>
      </c>
      <c r="C39" s="21" t="s">
        <v>80</v>
      </c>
      <c r="D39" s="46">
        <v>76779</v>
      </c>
      <c r="E39" s="46">
        <v>5696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82475</v>
      </c>
      <c r="O39" s="47">
        <f t="shared" si="10"/>
        <v>10.708257595429759</v>
      </c>
      <c r="P39" s="9"/>
    </row>
    <row r="40" spans="1:16">
      <c r="A40" s="13"/>
      <c r="B40" s="39">
        <v>354</v>
      </c>
      <c r="C40" s="21" t="s">
        <v>52</v>
      </c>
      <c r="D40" s="46">
        <v>569</v>
      </c>
      <c r="E40" s="46">
        <v>438528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439097</v>
      </c>
      <c r="O40" s="47">
        <f t="shared" si="10"/>
        <v>57.010776421708648</v>
      </c>
      <c r="P40" s="9"/>
    </row>
    <row r="41" spans="1:16">
      <c r="A41" s="13"/>
      <c r="B41" s="39">
        <v>359</v>
      </c>
      <c r="C41" s="21" t="s">
        <v>81</v>
      </c>
      <c r="D41" s="46">
        <v>1150</v>
      </c>
      <c r="E41" s="46">
        <v>46472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47622</v>
      </c>
      <c r="O41" s="47">
        <f t="shared" si="10"/>
        <v>6.1830693326408728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SUM(D43:D51)</f>
        <v>198770</v>
      </c>
      <c r="E42" s="32">
        <f t="shared" si="11"/>
        <v>63387</v>
      </c>
      <c r="F42" s="32">
        <f t="shared" si="11"/>
        <v>49</v>
      </c>
      <c r="G42" s="32">
        <f t="shared" si="11"/>
        <v>25535</v>
      </c>
      <c r="H42" s="32">
        <f t="shared" si="11"/>
        <v>1956</v>
      </c>
      <c r="I42" s="32">
        <f t="shared" si="11"/>
        <v>125617</v>
      </c>
      <c r="J42" s="32">
        <f t="shared" si="11"/>
        <v>29121</v>
      </c>
      <c r="K42" s="32">
        <f t="shared" si="11"/>
        <v>1733300</v>
      </c>
      <c r="L42" s="32">
        <f t="shared" si="11"/>
        <v>68</v>
      </c>
      <c r="M42" s="32">
        <f t="shared" si="11"/>
        <v>787</v>
      </c>
      <c r="N42" s="32">
        <f t="shared" si="9"/>
        <v>2178590</v>
      </c>
      <c r="O42" s="45">
        <f t="shared" si="10"/>
        <v>282.86029602700597</v>
      </c>
      <c r="P42" s="10"/>
    </row>
    <row r="43" spans="1:16">
      <c r="A43" s="12"/>
      <c r="B43" s="25">
        <v>361.1</v>
      </c>
      <c r="C43" s="20" t="s">
        <v>54</v>
      </c>
      <c r="D43" s="46">
        <v>12217</v>
      </c>
      <c r="E43" s="46">
        <v>14733</v>
      </c>
      <c r="F43" s="46">
        <v>0</v>
      </c>
      <c r="G43" s="46">
        <v>9122</v>
      </c>
      <c r="H43" s="46">
        <v>828</v>
      </c>
      <c r="I43" s="46">
        <v>22048</v>
      </c>
      <c r="J43" s="46">
        <v>6177</v>
      </c>
      <c r="K43" s="46">
        <v>270353</v>
      </c>
      <c r="L43" s="46">
        <v>29</v>
      </c>
      <c r="M43" s="46">
        <v>729</v>
      </c>
      <c r="N43" s="46">
        <f t="shared" si="9"/>
        <v>336236</v>
      </c>
      <c r="O43" s="47">
        <f t="shared" si="10"/>
        <v>43.655673850947807</v>
      </c>
      <c r="P43" s="9"/>
    </row>
    <row r="44" spans="1:16">
      <c r="A44" s="12"/>
      <c r="B44" s="25">
        <v>361.3</v>
      </c>
      <c r="C44" s="20" t="s">
        <v>55</v>
      </c>
      <c r="D44" s="46">
        <v>2065</v>
      </c>
      <c r="E44" s="46">
        <v>9692</v>
      </c>
      <c r="F44" s="46">
        <v>49</v>
      </c>
      <c r="G44" s="46">
        <v>1359</v>
      </c>
      <c r="H44" s="46">
        <v>1128</v>
      </c>
      <c r="I44" s="46">
        <v>18320</v>
      </c>
      <c r="J44" s="46">
        <v>5457</v>
      </c>
      <c r="K44" s="46">
        <v>1076930</v>
      </c>
      <c r="L44" s="46">
        <v>39</v>
      </c>
      <c r="M44" s="46">
        <v>0</v>
      </c>
      <c r="N44" s="46">
        <f t="shared" ref="N44:N51" si="12">SUM(D44:M44)</f>
        <v>1115039</v>
      </c>
      <c r="O44" s="47">
        <f t="shared" si="10"/>
        <v>144.7726564528694</v>
      </c>
      <c r="P44" s="9"/>
    </row>
    <row r="45" spans="1:16">
      <c r="A45" s="12"/>
      <c r="B45" s="25">
        <v>361.4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-17775</v>
      </c>
      <c r="L45" s="46">
        <v>0</v>
      </c>
      <c r="M45" s="46">
        <v>0</v>
      </c>
      <c r="N45" s="46">
        <f t="shared" si="12"/>
        <v>-17775</v>
      </c>
      <c r="O45" s="47">
        <f t="shared" si="10"/>
        <v>-2.3078421189301479</v>
      </c>
      <c r="P45" s="9"/>
    </row>
    <row r="46" spans="1:16">
      <c r="A46" s="12"/>
      <c r="B46" s="25">
        <v>362</v>
      </c>
      <c r="C46" s="20" t="s">
        <v>57</v>
      </c>
      <c r="D46" s="46">
        <v>57747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57747</v>
      </c>
      <c r="O46" s="47">
        <f t="shared" si="10"/>
        <v>7.497662944689691</v>
      </c>
      <c r="P46" s="9"/>
    </row>
    <row r="47" spans="1:16">
      <c r="A47" s="12"/>
      <c r="B47" s="25">
        <v>364</v>
      </c>
      <c r="C47" s="20" t="s">
        <v>58</v>
      </c>
      <c r="D47" s="46">
        <v>2149</v>
      </c>
      <c r="E47" s="46">
        <v>10462</v>
      </c>
      <c r="F47" s="46">
        <v>0</v>
      </c>
      <c r="G47" s="46">
        <v>0</v>
      </c>
      <c r="H47" s="46">
        <v>0</v>
      </c>
      <c r="I47" s="46">
        <v>18214</v>
      </c>
      <c r="J47" s="46">
        <v>17067</v>
      </c>
      <c r="K47" s="46">
        <v>0</v>
      </c>
      <c r="L47" s="46">
        <v>0</v>
      </c>
      <c r="M47" s="46">
        <v>0</v>
      </c>
      <c r="N47" s="46">
        <f t="shared" si="12"/>
        <v>47892</v>
      </c>
      <c r="O47" s="47">
        <f t="shared" si="10"/>
        <v>6.2181251622955074</v>
      </c>
      <c r="P47" s="9"/>
    </row>
    <row r="48" spans="1:16">
      <c r="A48" s="12"/>
      <c r="B48" s="25">
        <v>365</v>
      </c>
      <c r="C48" s="20" t="s">
        <v>59</v>
      </c>
      <c r="D48" s="46">
        <v>1916</v>
      </c>
      <c r="E48" s="46">
        <v>3140</v>
      </c>
      <c r="F48" s="46">
        <v>0</v>
      </c>
      <c r="G48" s="46">
        <v>0</v>
      </c>
      <c r="H48" s="46">
        <v>0</v>
      </c>
      <c r="I48" s="46">
        <v>0</v>
      </c>
      <c r="J48" s="46">
        <v>119</v>
      </c>
      <c r="K48" s="46">
        <v>0</v>
      </c>
      <c r="L48" s="46">
        <v>0</v>
      </c>
      <c r="M48" s="46">
        <v>0</v>
      </c>
      <c r="N48" s="46">
        <f t="shared" si="12"/>
        <v>5175</v>
      </c>
      <c r="O48" s="47">
        <f t="shared" si="10"/>
        <v>0.67190340171384055</v>
      </c>
      <c r="P48" s="9"/>
    </row>
    <row r="49" spans="1:119">
      <c r="A49" s="12"/>
      <c r="B49" s="25">
        <v>366</v>
      </c>
      <c r="C49" s="20" t="s">
        <v>60</v>
      </c>
      <c r="D49" s="46">
        <v>275</v>
      </c>
      <c r="E49" s="46">
        <v>1000</v>
      </c>
      <c r="F49" s="46">
        <v>0</v>
      </c>
      <c r="G49" s="46">
        <v>15054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16329</v>
      </c>
      <c r="O49" s="47">
        <f t="shared" si="10"/>
        <v>2.1200986756686575</v>
      </c>
      <c r="P49" s="9"/>
    </row>
    <row r="50" spans="1:119">
      <c r="A50" s="12"/>
      <c r="B50" s="25">
        <v>368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403651</v>
      </c>
      <c r="L50" s="46">
        <v>0</v>
      </c>
      <c r="M50" s="46">
        <v>0</v>
      </c>
      <c r="N50" s="46">
        <f t="shared" si="12"/>
        <v>403651</v>
      </c>
      <c r="O50" s="47">
        <f t="shared" si="10"/>
        <v>52.40859517008569</v>
      </c>
      <c r="P50" s="9"/>
    </row>
    <row r="51" spans="1:119">
      <c r="A51" s="12"/>
      <c r="B51" s="25">
        <v>369.9</v>
      </c>
      <c r="C51" s="20" t="s">
        <v>62</v>
      </c>
      <c r="D51" s="46">
        <v>122401</v>
      </c>
      <c r="E51" s="46">
        <v>24360</v>
      </c>
      <c r="F51" s="46">
        <v>0</v>
      </c>
      <c r="G51" s="46">
        <v>0</v>
      </c>
      <c r="H51" s="46">
        <v>0</v>
      </c>
      <c r="I51" s="46">
        <v>67035</v>
      </c>
      <c r="J51" s="46">
        <v>301</v>
      </c>
      <c r="K51" s="46">
        <v>141</v>
      </c>
      <c r="L51" s="46">
        <v>0</v>
      </c>
      <c r="M51" s="46">
        <v>58</v>
      </c>
      <c r="N51" s="46">
        <f t="shared" si="12"/>
        <v>214296</v>
      </c>
      <c r="O51" s="47">
        <f t="shared" si="10"/>
        <v>27.823422487665542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SUM(D53:D53)</f>
        <v>856173</v>
      </c>
      <c r="E52" s="32">
        <f t="shared" si="13"/>
        <v>5000</v>
      </c>
      <c r="F52" s="32">
        <f t="shared" si="13"/>
        <v>294977</v>
      </c>
      <c r="G52" s="32">
        <f t="shared" si="13"/>
        <v>356317</v>
      </c>
      <c r="H52" s="32">
        <f t="shared" si="13"/>
        <v>10000</v>
      </c>
      <c r="I52" s="32">
        <f t="shared" si="13"/>
        <v>1809942</v>
      </c>
      <c r="J52" s="32">
        <f t="shared" si="13"/>
        <v>0</v>
      </c>
      <c r="K52" s="32">
        <f t="shared" si="13"/>
        <v>0</v>
      </c>
      <c r="L52" s="32">
        <f t="shared" si="13"/>
        <v>30995</v>
      </c>
      <c r="M52" s="32">
        <f t="shared" si="13"/>
        <v>0</v>
      </c>
      <c r="N52" s="32">
        <f>SUM(D52:M52)</f>
        <v>3363404</v>
      </c>
      <c r="O52" s="45">
        <f t="shared" si="10"/>
        <v>436.69228771747601</v>
      </c>
      <c r="P52" s="9"/>
    </row>
    <row r="53" spans="1:119" ht="15.75" thickBot="1">
      <c r="A53" s="12"/>
      <c r="B53" s="25">
        <v>381</v>
      </c>
      <c r="C53" s="20" t="s">
        <v>63</v>
      </c>
      <c r="D53" s="46">
        <v>856173</v>
      </c>
      <c r="E53" s="46">
        <v>5000</v>
      </c>
      <c r="F53" s="46">
        <v>294977</v>
      </c>
      <c r="G53" s="46">
        <v>356317</v>
      </c>
      <c r="H53" s="46">
        <v>10000</v>
      </c>
      <c r="I53" s="46">
        <v>1809942</v>
      </c>
      <c r="J53" s="46">
        <v>0</v>
      </c>
      <c r="K53" s="46">
        <v>0</v>
      </c>
      <c r="L53" s="46">
        <v>30995</v>
      </c>
      <c r="M53" s="46">
        <v>0</v>
      </c>
      <c r="N53" s="46">
        <f>SUM(D53:M53)</f>
        <v>3363404</v>
      </c>
      <c r="O53" s="47">
        <f t="shared" si="10"/>
        <v>436.69228771747601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SUM(D5,D11,D16,D27,D36,D42,D52)</f>
        <v>6786854</v>
      </c>
      <c r="E54" s="15">
        <f t="shared" si="14"/>
        <v>883995</v>
      </c>
      <c r="F54" s="15">
        <f t="shared" si="14"/>
        <v>295026</v>
      </c>
      <c r="G54" s="15">
        <f t="shared" si="14"/>
        <v>429363</v>
      </c>
      <c r="H54" s="15">
        <f t="shared" si="14"/>
        <v>11956</v>
      </c>
      <c r="I54" s="15">
        <f t="shared" si="14"/>
        <v>9128837</v>
      </c>
      <c r="J54" s="15">
        <f t="shared" si="14"/>
        <v>289327</v>
      </c>
      <c r="K54" s="15">
        <f t="shared" si="14"/>
        <v>1733300</v>
      </c>
      <c r="L54" s="15">
        <f t="shared" si="14"/>
        <v>31063</v>
      </c>
      <c r="M54" s="15">
        <f t="shared" si="14"/>
        <v>91647</v>
      </c>
      <c r="N54" s="15">
        <f>SUM(D54:M54)</f>
        <v>19681368</v>
      </c>
      <c r="O54" s="38">
        <f t="shared" si="10"/>
        <v>2555.3580888081019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92</v>
      </c>
      <c r="M56" s="48"/>
      <c r="N56" s="48"/>
      <c r="O56" s="43">
        <v>7702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3856263</v>
      </c>
      <c r="E5" s="27">
        <f t="shared" si="0"/>
        <v>277590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90630</v>
      </c>
      <c r="N5" s="28">
        <f t="shared" ref="N5:N12" si="1">SUM(D5:M5)</f>
        <v>4224483</v>
      </c>
      <c r="O5" s="33">
        <f t="shared" ref="O5:O36" si="2">(N5/O$63)</f>
        <v>547.85151082868629</v>
      </c>
      <c r="P5" s="6"/>
    </row>
    <row r="6" spans="1:133">
      <c r="A6" s="12"/>
      <c r="B6" s="25">
        <v>311</v>
      </c>
      <c r="C6" s="20" t="s">
        <v>3</v>
      </c>
      <c r="D6" s="46">
        <v>2693671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90630</v>
      </c>
      <c r="N6" s="46">
        <f t="shared" si="1"/>
        <v>2784301</v>
      </c>
      <c r="O6" s="47">
        <f t="shared" si="2"/>
        <v>361.08170146543898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277590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277590</v>
      </c>
      <c r="O7" s="47">
        <f t="shared" si="2"/>
        <v>35.999221890805345</v>
      </c>
      <c r="P7" s="9"/>
    </row>
    <row r="8" spans="1:133">
      <c r="A8" s="12"/>
      <c r="B8" s="25">
        <v>314.10000000000002</v>
      </c>
      <c r="C8" s="20" t="s">
        <v>12</v>
      </c>
      <c r="D8" s="46">
        <v>717829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717829</v>
      </c>
      <c r="O8" s="47">
        <f t="shared" si="2"/>
        <v>93.091557515237966</v>
      </c>
      <c r="P8" s="9"/>
    </row>
    <row r="9" spans="1:133">
      <c r="A9" s="12"/>
      <c r="B9" s="25">
        <v>314.8</v>
      </c>
      <c r="C9" s="20" t="s">
        <v>13</v>
      </c>
      <c r="D9" s="46">
        <v>28912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28912</v>
      </c>
      <c r="O9" s="47">
        <f t="shared" si="2"/>
        <v>3.7494488393204515</v>
      </c>
      <c r="P9" s="9"/>
    </row>
    <row r="10" spans="1:133">
      <c r="A10" s="12"/>
      <c r="B10" s="25">
        <v>315</v>
      </c>
      <c r="C10" s="20" t="s">
        <v>85</v>
      </c>
      <c r="D10" s="46">
        <v>415851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415851</v>
      </c>
      <c r="O10" s="47">
        <f t="shared" si="2"/>
        <v>53.929581117883544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SUM(D12:D21)</f>
        <v>810628</v>
      </c>
      <c r="E11" s="32">
        <f t="shared" si="3"/>
        <v>27430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838058</v>
      </c>
      <c r="O11" s="45">
        <f t="shared" si="2"/>
        <v>108.68343924264039</v>
      </c>
      <c r="P11" s="10"/>
    </row>
    <row r="12" spans="1:133">
      <c r="A12" s="12"/>
      <c r="B12" s="25">
        <v>322</v>
      </c>
      <c r="C12" s="20" t="s">
        <v>0</v>
      </c>
      <c r="D12" s="46">
        <v>95835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95835</v>
      </c>
      <c r="O12" s="47">
        <f t="shared" si="2"/>
        <v>12.428349111658669</v>
      </c>
      <c r="P12" s="9"/>
    </row>
    <row r="13" spans="1:133">
      <c r="A13" s="12"/>
      <c r="B13" s="25">
        <v>323.10000000000002</v>
      </c>
      <c r="C13" s="20" t="s">
        <v>15</v>
      </c>
      <c r="D13" s="46">
        <v>672875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672875</v>
      </c>
      <c r="O13" s="47">
        <f t="shared" si="2"/>
        <v>87.261704059136292</v>
      </c>
      <c r="P13" s="9"/>
    </row>
    <row r="14" spans="1:133">
      <c r="A14" s="12"/>
      <c r="B14" s="25">
        <v>323.39999999999998</v>
      </c>
      <c r="C14" s="20" t="s">
        <v>17</v>
      </c>
      <c r="D14" s="46">
        <v>8025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8025</v>
      </c>
      <c r="O14" s="47">
        <f t="shared" si="2"/>
        <v>1.0407210478537154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2741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2741</v>
      </c>
      <c r="O15" s="47">
        <f t="shared" si="2"/>
        <v>0.35546621709246529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2654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2654</v>
      </c>
      <c r="O16" s="47">
        <f t="shared" si="2"/>
        <v>0.34418363376993905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1631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1631</v>
      </c>
      <c r="O17" s="47">
        <f t="shared" si="2"/>
        <v>0.21151601608092335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1845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1845</v>
      </c>
      <c r="O18" s="47">
        <f t="shared" si="2"/>
        <v>0.23926857735702242</v>
      </c>
      <c r="P18" s="9"/>
    </row>
    <row r="19" spans="1:16">
      <c r="A19" s="12"/>
      <c r="B19" s="25">
        <v>324.32</v>
      </c>
      <c r="C19" s="20" t="s">
        <v>20</v>
      </c>
      <c r="D19" s="46">
        <v>0</v>
      </c>
      <c r="E19" s="46">
        <v>14648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14648</v>
      </c>
      <c r="O19" s="47">
        <f t="shared" si="2"/>
        <v>1.8996239138892492</v>
      </c>
      <c r="P19" s="9"/>
    </row>
    <row r="20" spans="1:16">
      <c r="A20" s="12"/>
      <c r="B20" s="25">
        <v>324.61</v>
      </c>
      <c r="C20" s="20" t="s">
        <v>77</v>
      </c>
      <c r="D20" s="46">
        <v>0</v>
      </c>
      <c r="E20" s="46">
        <v>1017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1017</v>
      </c>
      <c r="O20" s="47">
        <f t="shared" si="2"/>
        <v>0.13188950849435871</v>
      </c>
      <c r="P20" s="9"/>
    </row>
    <row r="21" spans="1:16">
      <c r="A21" s="12"/>
      <c r="B21" s="25">
        <v>329</v>
      </c>
      <c r="C21" s="20" t="s">
        <v>22</v>
      </c>
      <c r="D21" s="46">
        <v>33893</v>
      </c>
      <c r="E21" s="46">
        <v>2894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36787</v>
      </c>
      <c r="O21" s="47">
        <f t="shared" si="2"/>
        <v>4.7707171573077423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804204</v>
      </c>
      <c r="E22" s="32">
        <f t="shared" si="5"/>
        <v>89714</v>
      </c>
      <c r="F22" s="32">
        <f t="shared" si="5"/>
        <v>0</v>
      </c>
      <c r="G22" s="32">
        <f t="shared" si="5"/>
        <v>182994</v>
      </c>
      <c r="H22" s="32">
        <f t="shared" si="5"/>
        <v>0</v>
      </c>
      <c r="I22" s="32">
        <f t="shared" si="5"/>
        <v>579666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1656578</v>
      </c>
      <c r="O22" s="45">
        <f t="shared" si="2"/>
        <v>214.83309557774606</v>
      </c>
      <c r="P22" s="10"/>
    </row>
    <row r="23" spans="1:16">
      <c r="A23" s="12"/>
      <c r="B23" s="25">
        <v>331.2</v>
      </c>
      <c r="C23" s="20" t="s">
        <v>23</v>
      </c>
      <c r="D23" s="46">
        <v>46035</v>
      </c>
      <c r="E23" s="46">
        <v>83887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129922</v>
      </c>
      <c r="O23" s="47">
        <f t="shared" si="2"/>
        <v>16.848917131370769</v>
      </c>
      <c r="P23" s="9"/>
    </row>
    <row r="24" spans="1:16">
      <c r="A24" s="12"/>
      <c r="B24" s="25">
        <v>334.9</v>
      </c>
      <c r="C24" s="20" t="s">
        <v>27</v>
      </c>
      <c r="D24" s="46">
        <v>0</v>
      </c>
      <c r="E24" s="46">
        <v>5827</v>
      </c>
      <c r="F24" s="46">
        <v>0</v>
      </c>
      <c r="G24" s="46">
        <v>0</v>
      </c>
      <c r="H24" s="46">
        <v>0</v>
      </c>
      <c r="I24" s="46">
        <v>579666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585493</v>
      </c>
      <c r="O24" s="47">
        <f t="shared" si="2"/>
        <v>75.929581117883544</v>
      </c>
      <c r="P24" s="9"/>
    </row>
    <row r="25" spans="1:16">
      <c r="A25" s="12"/>
      <c r="B25" s="25">
        <v>335.12</v>
      </c>
      <c r="C25" s="20" t="s">
        <v>28</v>
      </c>
      <c r="D25" s="46">
        <v>401789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401789</v>
      </c>
      <c r="O25" s="47">
        <f t="shared" si="2"/>
        <v>52.105952535339128</v>
      </c>
      <c r="P25" s="9"/>
    </row>
    <row r="26" spans="1:16">
      <c r="A26" s="12"/>
      <c r="B26" s="25">
        <v>335.14</v>
      </c>
      <c r="C26" s="20" t="s">
        <v>29</v>
      </c>
      <c r="D26" s="46">
        <v>0</v>
      </c>
      <c r="E26" s="46">
        <v>0</v>
      </c>
      <c r="F26" s="46">
        <v>0</v>
      </c>
      <c r="G26" s="46">
        <v>32505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32505</v>
      </c>
      <c r="O26" s="47">
        <f t="shared" si="2"/>
        <v>4.2154065620542083</v>
      </c>
      <c r="P26" s="9"/>
    </row>
    <row r="27" spans="1:16">
      <c r="A27" s="12"/>
      <c r="B27" s="25">
        <v>335.15</v>
      </c>
      <c r="C27" s="20" t="s">
        <v>30</v>
      </c>
      <c r="D27" s="46">
        <v>7447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7447</v>
      </c>
      <c r="O27" s="47">
        <f t="shared" si="2"/>
        <v>0.9657631954350927</v>
      </c>
      <c r="P27" s="9"/>
    </row>
    <row r="28" spans="1:16">
      <c r="A28" s="12"/>
      <c r="B28" s="25">
        <v>335.18</v>
      </c>
      <c r="C28" s="20" t="s">
        <v>31</v>
      </c>
      <c r="D28" s="46">
        <v>339796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339796</v>
      </c>
      <c r="O28" s="47">
        <f t="shared" si="2"/>
        <v>44.066398651277396</v>
      </c>
      <c r="P28" s="9"/>
    </row>
    <row r="29" spans="1:16">
      <c r="A29" s="12"/>
      <c r="B29" s="25">
        <v>335.21</v>
      </c>
      <c r="C29" s="20" t="s">
        <v>32</v>
      </c>
      <c r="D29" s="46">
        <v>3137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3137</v>
      </c>
      <c r="O29" s="47">
        <f t="shared" si="2"/>
        <v>0.40682142393982623</v>
      </c>
      <c r="P29" s="9"/>
    </row>
    <row r="30" spans="1:16">
      <c r="A30" s="12"/>
      <c r="B30" s="25">
        <v>337.9</v>
      </c>
      <c r="C30" s="20" t="s">
        <v>33</v>
      </c>
      <c r="D30" s="46">
        <v>6000</v>
      </c>
      <c r="E30" s="46">
        <v>0</v>
      </c>
      <c r="F30" s="46">
        <v>0</v>
      </c>
      <c r="G30" s="46">
        <v>150489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156489</v>
      </c>
      <c r="O30" s="47">
        <f t="shared" si="2"/>
        <v>20.294254960446114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SUM(D32:D40)</f>
        <v>172032</v>
      </c>
      <c r="E31" s="32">
        <f t="shared" si="7"/>
        <v>37397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4965937</v>
      </c>
      <c r="J31" s="32">
        <f t="shared" si="7"/>
        <v>260125</v>
      </c>
      <c r="K31" s="32">
        <f t="shared" si="7"/>
        <v>0</v>
      </c>
      <c r="L31" s="32">
        <f t="shared" si="7"/>
        <v>33750</v>
      </c>
      <c r="M31" s="32">
        <f t="shared" si="7"/>
        <v>0</v>
      </c>
      <c r="N31" s="32">
        <f>SUM(D31:M31)</f>
        <v>5469241</v>
      </c>
      <c r="O31" s="45">
        <f t="shared" si="2"/>
        <v>709.27778498249256</v>
      </c>
      <c r="P31" s="10"/>
    </row>
    <row r="32" spans="1:16">
      <c r="A32" s="12"/>
      <c r="B32" s="25">
        <v>341.2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260125</v>
      </c>
      <c r="K32" s="46">
        <v>0</v>
      </c>
      <c r="L32" s="46">
        <v>0</v>
      </c>
      <c r="M32" s="46">
        <v>0</v>
      </c>
      <c r="N32" s="46">
        <f t="shared" ref="N32:N40" si="8">SUM(D32:M32)</f>
        <v>260125</v>
      </c>
      <c r="O32" s="47">
        <f t="shared" si="2"/>
        <v>33.73427571002464</v>
      </c>
      <c r="P32" s="9"/>
    </row>
    <row r="33" spans="1:16">
      <c r="A33" s="12"/>
      <c r="B33" s="25">
        <v>342.2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3595</v>
      </c>
      <c r="O33" s="47">
        <f t="shared" si="2"/>
        <v>0.46621709246530929</v>
      </c>
      <c r="P33" s="9"/>
    </row>
    <row r="34" spans="1:16">
      <c r="A34" s="12"/>
      <c r="B34" s="25">
        <v>342.9</v>
      </c>
      <c r="C34" s="20" t="s">
        <v>43</v>
      </c>
      <c r="D34" s="46">
        <v>9819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9819</v>
      </c>
      <c r="O34" s="47">
        <f t="shared" si="2"/>
        <v>1.2733756970561536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1295887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1295887</v>
      </c>
      <c r="O35" s="47">
        <f t="shared" si="2"/>
        <v>168.05693165607573</v>
      </c>
      <c r="P35" s="9"/>
    </row>
    <row r="36" spans="1:16">
      <c r="A36" s="12"/>
      <c r="B36" s="25">
        <v>343.5</v>
      </c>
      <c r="C36" s="20" t="s">
        <v>86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3666455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3666455</v>
      </c>
      <c r="O36" s="47">
        <f t="shared" si="2"/>
        <v>475.48372454934508</v>
      </c>
      <c r="P36" s="9"/>
    </row>
    <row r="37" spans="1:16">
      <c r="A37" s="12"/>
      <c r="B37" s="25">
        <v>343.8</v>
      </c>
      <c r="C37" s="20" t="s">
        <v>46</v>
      </c>
      <c r="D37" s="46">
        <v>25701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25701</v>
      </c>
      <c r="O37" s="47">
        <f t="shared" ref="O37:O61" si="9">(N37/O$63)</f>
        <v>3.3330307353131889</v>
      </c>
      <c r="P37" s="9"/>
    </row>
    <row r="38" spans="1:16">
      <c r="A38" s="12"/>
      <c r="B38" s="25">
        <v>347.2</v>
      </c>
      <c r="C38" s="20" t="s">
        <v>47</v>
      </c>
      <c r="D38" s="46">
        <v>126363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126363</v>
      </c>
      <c r="O38" s="47">
        <f t="shared" si="9"/>
        <v>16.387368694073402</v>
      </c>
      <c r="P38" s="9"/>
    </row>
    <row r="39" spans="1:16">
      <c r="A39" s="12"/>
      <c r="B39" s="25">
        <v>347.5</v>
      </c>
      <c r="C39" s="20" t="s">
        <v>48</v>
      </c>
      <c r="D39" s="46">
        <v>10149</v>
      </c>
      <c r="E39" s="46">
        <v>37397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47546</v>
      </c>
      <c r="O39" s="47">
        <f t="shared" si="9"/>
        <v>6.1659966281934899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33750</v>
      </c>
      <c r="M40" s="46">
        <v>0</v>
      </c>
      <c r="N40" s="46">
        <f t="shared" si="8"/>
        <v>33750</v>
      </c>
      <c r="O40" s="47">
        <f t="shared" si="9"/>
        <v>4.3768642199455323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SUM(D42:D46)</f>
        <v>49829</v>
      </c>
      <c r="E41" s="32">
        <f t="shared" si="10"/>
        <v>66363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8" si="11">SUM(D41:M41)</f>
        <v>116192</v>
      </c>
      <c r="O41" s="45">
        <f t="shared" si="9"/>
        <v>15.068343924264038</v>
      </c>
      <c r="P41" s="10"/>
    </row>
    <row r="42" spans="1:16">
      <c r="A42" s="13"/>
      <c r="B42" s="39">
        <v>351.1</v>
      </c>
      <c r="C42" s="21" t="s">
        <v>51</v>
      </c>
      <c r="D42" s="46">
        <v>2473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2473</v>
      </c>
      <c r="O42" s="47">
        <f t="shared" si="9"/>
        <v>0.32071067306445339</v>
      </c>
      <c r="P42" s="9"/>
    </row>
    <row r="43" spans="1:16">
      <c r="A43" s="13"/>
      <c r="B43" s="39">
        <v>351.2</v>
      </c>
      <c r="C43" s="21" t="s">
        <v>79</v>
      </c>
      <c r="D43" s="46">
        <v>140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140</v>
      </c>
      <c r="O43" s="47">
        <f t="shared" si="9"/>
        <v>1.815588120866295E-2</v>
      </c>
      <c r="P43" s="9"/>
    </row>
    <row r="44" spans="1:16">
      <c r="A44" s="13"/>
      <c r="B44" s="39">
        <v>351.5</v>
      </c>
      <c r="C44" s="21" t="s">
        <v>80</v>
      </c>
      <c r="D44" s="46">
        <v>42975</v>
      </c>
      <c r="E44" s="46">
        <v>3826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46801</v>
      </c>
      <c r="O44" s="47">
        <f t="shared" si="9"/>
        <v>6.0693814031902473</v>
      </c>
      <c r="P44" s="9"/>
    </row>
    <row r="45" spans="1:16">
      <c r="A45" s="13"/>
      <c r="B45" s="39">
        <v>354</v>
      </c>
      <c r="C45" s="21" t="s">
        <v>52</v>
      </c>
      <c r="D45" s="46">
        <v>4190</v>
      </c>
      <c r="E45" s="46">
        <v>2250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6440</v>
      </c>
      <c r="O45" s="47">
        <f t="shared" si="9"/>
        <v>0.83517053559849563</v>
      </c>
      <c r="P45" s="9"/>
    </row>
    <row r="46" spans="1:16">
      <c r="A46" s="13"/>
      <c r="B46" s="39">
        <v>359</v>
      </c>
      <c r="C46" s="21" t="s">
        <v>81</v>
      </c>
      <c r="D46" s="46">
        <v>51</v>
      </c>
      <c r="E46" s="46">
        <v>60287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60338</v>
      </c>
      <c r="O46" s="47">
        <f t="shared" si="9"/>
        <v>7.8249254312021783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SUM(D48:D57)</f>
        <v>243479</v>
      </c>
      <c r="E47" s="32">
        <f t="shared" si="12"/>
        <v>1316251</v>
      </c>
      <c r="F47" s="32">
        <f t="shared" si="12"/>
        <v>0</v>
      </c>
      <c r="G47" s="32">
        <f t="shared" si="12"/>
        <v>3507668</v>
      </c>
      <c r="H47" s="32">
        <f t="shared" si="12"/>
        <v>2295</v>
      </c>
      <c r="I47" s="32">
        <f t="shared" si="12"/>
        <v>88499</v>
      </c>
      <c r="J47" s="32">
        <f t="shared" si="12"/>
        <v>9500</v>
      </c>
      <c r="K47" s="32">
        <f t="shared" si="12"/>
        <v>454891</v>
      </c>
      <c r="L47" s="32">
        <f t="shared" si="12"/>
        <v>139</v>
      </c>
      <c r="M47" s="32">
        <f t="shared" si="12"/>
        <v>1144</v>
      </c>
      <c r="N47" s="32">
        <f t="shared" si="11"/>
        <v>5623866</v>
      </c>
      <c r="O47" s="45">
        <f t="shared" si="9"/>
        <v>729.33030735313184</v>
      </c>
      <c r="P47" s="10"/>
    </row>
    <row r="48" spans="1:16">
      <c r="A48" s="12"/>
      <c r="B48" s="25">
        <v>361.1</v>
      </c>
      <c r="C48" s="20" t="s">
        <v>54</v>
      </c>
      <c r="D48" s="46">
        <v>17696</v>
      </c>
      <c r="E48" s="46">
        <v>14065</v>
      </c>
      <c r="F48" s="46">
        <v>0</v>
      </c>
      <c r="G48" s="46">
        <v>8395</v>
      </c>
      <c r="H48" s="46">
        <v>786</v>
      </c>
      <c r="I48" s="46">
        <v>26523</v>
      </c>
      <c r="J48" s="46">
        <v>6314</v>
      </c>
      <c r="K48" s="46">
        <v>228357</v>
      </c>
      <c r="L48" s="46">
        <v>23</v>
      </c>
      <c r="M48" s="46">
        <v>1056</v>
      </c>
      <c r="N48" s="46">
        <f t="shared" si="11"/>
        <v>303215</v>
      </c>
      <c r="O48" s="47">
        <f t="shared" si="9"/>
        <v>39.322396576319541</v>
      </c>
      <c r="P48" s="9"/>
    </row>
    <row r="49" spans="1:119">
      <c r="A49" s="12"/>
      <c r="B49" s="25">
        <v>361.3</v>
      </c>
      <c r="C49" s="20" t="s">
        <v>55</v>
      </c>
      <c r="D49" s="46">
        <v>7115</v>
      </c>
      <c r="E49" s="46">
        <v>-2192</v>
      </c>
      <c r="F49" s="46">
        <v>0</v>
      </c>
      <c r="G49" s="46">
        <v>-727</v>
      </c>
      <c r="H49" s="46">
        <v>1509</v>
      </c>
      <c r="I49" s="46">
        <v>20804</v>
      </c>
      <c r="J49" s="46">
        <v>-2814</v>
      </c>
      <c r="K49" s="46">
        <v>-982515</v>
      </c>
      <c r="L49" s="46">
        <v>116</v>
      </c>
      <c r="M49" s="46">
        <v>0</v>
      </c>
      <c r="N49" s="46">
        <f t="shared" ref="N49:N57" si="13">SUM(D49:M49)</f>
        <v>-958704</v>
      </c>
      <c r="O49" s="47">
        <f t="shared" si="9"/>
        <v>-124.32939955907146</v>
      </c>
      <c r="P49" s="9"/>
    </row>
    <row r="50" spans="1:119">
      <c r="A50" s="12"/>
      <c r="B50" s="25">
        <v>361.4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739955</v>
      </c>
      <c r="L50" s="46">
        <v>0</v>
      </c>
      <c r="M50" s="46">
        <v>0</v>
      </c>
      <c r="N50" s="46">
        <f t="shared" si="13"/>
        <v>739955</v>
      </c>
      <c r="O50" s="47">
        <f t="shared" si="9"/>
        <v>95.960964855401372</v>
      </c>
      <c r="P50" s="9"/>
    </row>
    <row r="51" spans="1:119">
      <c r="A51" s="12"/>
      <c r="B51" s="25">
        <v>362</v>
      </c>
      <c r="C51" s="20" t="s">
        <v>57</v>
      </c>
      <c r="D51" s="46">
        <v>71523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71523</v>
      </c>
      <c r="O51" s="47">
        <f t="shared" si="9"/>
        <v>9.2754506549085729</v>
      </c>
      <c r="P51" s="9"/>
    </row>
    <row r="52" spans="1:119">
      <c r="A52" s="12"/>
      <c r="B52" s="25">
        <v>364</v>
      </c>
      <c r="C52" s="20" t="s">
        <v>58</v>
      </c>
      <c r="D52" s="46">
        <v>8655</v>
      </c>
      <c r="E52" s="46">
        <v>0</v>
      </c>
      <c r="F52" s="46">
        <v>0</v>
      </c>
      <c r="G52" s="46">
        <v>0</v>
      </c>
      <c r="H52" s="46">
        <v>0</v>
      </c>
      <c r="I52" s="46">
        <v>14552</v>
      </c>
      <c r="J52" s="46">
        <v>6000</v>
      </c>
      <c r="K52" s="46">
        <v>0</v>
      </c>
      <c r="L52" s="46">
        <v>0</v>
      </c>
      <c r="M52" s="46">
        <v>0</v>
      </c>
      <c r="N52" s="46">
        <f t="shared" si="13"/>
        <v>29207</v>
      </c>
      <c r="O52" s="47">
        <f t="shared" si="9"/>
        <v>3.7877058747244194</v>
      </c>
      <c r="P52" s="9"/>
    </row>
    <row r="53" spans="1:119">
      <c r="A53" s="12"/>
      <c r="B53" s="25">
        <v>365</v>
      </c>
      <c r="C53" s="20" t="s">
        <v>59</v>
      </c>
      <c r="D53" s="46">
        <v>6377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6377</v>
      </c>
      <c r="O53" s="47">
        <f t="shared" si="9"/>
        <v>0.82700038905459727</v>
      </c>
      <c r="P53" s="9"/>
    </row>
    <row r="54" spans="1:119">
      <c r="A54" s="12"/>
      <c r="B54" s="25">
        <v>366</v>
      </c>
      <c r="C54" s="20" t="s">
        <v>60</v>
      </c>
      <c r="D54" s="46">
        <v>0</v>
      </c>
      <c r="E54" s="46">
        <v>1301125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1301125</v>
      </c>
      <c r="O54" s="47">
        <f t="shared" si="9"/>
        <v>168.73622098301129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467689</v>
      </c>
      <c r="L55" s="46">
        <v>0</v>
      </c>
      <c r="M55" s="46">
        <v>0</v>
      </c>
      <c r="N55" s="46">
        <f t="shared" si="13"/>
        <v>467689</v>
      </c>
      <c r="O55" s="47">
        <f t="shared" si="9"/>
        <v>60.65218518998833</v>
      </c>
      <c r="P55" s="9"/>
    </row>
    <row r="56" spans="1:119">
      <c r="A56" s="12"/>
      <c r="B56" s="25">
        <v>369.3</v>
      </c>
      <c r="C56" s="20" t="s">
        <v>87</v>
      </c>
      <c r="D56" s="46">
        <v>0</v>
      </c>
      <c r="E56" s="46">
        <v>0</v>
      </c>
      <c r="F56" s="46">
        <v>0</v>
      </c>
      <c r="G56" s="46">
        <v>3500000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3500000</v>
      </c>
      <c r="O56" s="47">
        <f t="shared" si="9"/>
        <v>453.89703021657374</v>
      </c>
      <c r="P56" s="9"/>
    </row>
    <row r="57" spans="1:119">
      <c r="A57" s="12"/>
      <c r="B57" s="25">
        <v>369.9</v>
      </c>
      <c r="C57" s="20" t="s">
        <v>62</v>
      </c>
      <c r="D57" s="46">
        <v>132113</v>
      </c>
      <c r="E57" s="46">
        <v>3253</v>
      </c>
      <c r="F57" s="46">
        <v>0</v>
      </c>
      <c r="G57" s="46">
        <v>0</v>
      </c>
      <c r="H57" s="46">
        <v>0</v>
      </c>
      <c r="I57" s="46">
        <v>26620</v>
      </c>
      <c r="J57" s="46">
        <v>0</v>
      </c>
      <c r="K57" s="46">
        <v>1405</v>
      </c>
      <c r="L57" s="46">
        <v>0</v>
      </c>
      <c r="M57" s="46">
        <v>88</v>
      </c>
      <c r="N57" s="46">
        <f t="shared" si="13"/>
        <v>163479</v>
      </c>
      <c r="O57" s="47">
        <f t="shared" si="9"/>
        <v>21.200752172221502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SUM(D59:D60)</f>
        <v>861906</v>
      </c>
      <c r="E58" s="32">
        <f t="shared" si="14"/>
        <v>15654</v>
      </c>
      <c r="F58" s="32">
        <f t="shared" si="14"/>
        <v>47470</v>
      </c>
      <c r="G58" s="32">
        <f t="shared" si="14"/>
        <v>3516496</v>
      </c>
      <c r="H58" s="32">
        <f t="shared" si="14"/>
        <v>10000</v>
      </c>
      <c r="I58" s="32">
        <f t="shared" si="14"/>
        <v>1339324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5790850</v>
      </c>
      <c r="O58" s="45">
        <f t="shared" si="9"/>
        <v>750.98560497989888</v>
      </c>
      <c r="P58" s="9"/>
    </row>
    <row r="59" spans="1:119">
      <c r="A59" s="12"/>
      <c r="B59" s="25">
        <v>381</v>
      </c>
      <c r="C59" s="20" t="s">
        <v>63</v>
      </c>
      <c r="D59" s="46">
        <v>861906</v>
      </c>
      <c r="E59" s="46">
        <v>15654</v>
      </c>
      <c r="F59" s="46">
        <v>47470</v>
      </c>
      <c r="G59" s="46">
        <v>183474</v>
      </c>
      <c r="H59" s="46">
        <v>10000</v>
      </c>
      <c r="I59" s="46">
        <v>1339324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2457828</v>
      </c>
      <c r="O59" s="47">
        <f t="shared" si="9"/>
        <v>318.74309428089742</v>
      </c>
      <c r="P59" s="9"/>
    </row>
    <row r="60" spans="1:119" ht="15.75" thickBot="1">
      <c r="A60" s="12"/>
      <c r="B60" s="25">
        <v>384</v>
      </c>
      <c r="C60" s="20" t="s">
        <v>88</v>
      </c>
      <c r="D60" s="46">
        <v>0</v>
      </c>
      <c r="E60" s="46">
        <v>0</v>
      </c>
      <c r="F60" s="46">
        <v>0</v>
      </c>
      <c r="G60" s="46">
        <v>3333022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3333022</v>
      </c>
      <c r="O60" s="47">
        <f t="shared" si="9"/>
        <v>432.2425106990014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5">SUM(D5,D11,D22,D31,D41,D47,D58)</f>
        <v>6798341</v>
      </c>
      <c r="E61" s="15">
        <f t="shared" si="15"/>
        <v>1830399</v>
      </c>
      <c r="F61" s="15">
        <f t="shared" si="15"/>
        <v>47470</v>
      </c>
      <c r="G61" s="15">
        <f t="shared" si="15"/>
        <v>7207158</v>
      </c>
      <c r="H61" s="15">
        <f t="shared" si="15"/>
        <v>12295</v>
      </c>
      <c r="I61" s="15">
        <f t="shared" si="15"/>
        <v>6973426</v>
      </c>
      <c r="J61" s="15">
        <f t="shared" si="15"/>
        <v>269625</v>
      </c>
      <c r="K61" s="15">
        <f t="shared" si="15"/>
        <v>454891</v>
      </c>
      <c r="L61" s="15">
        <f t="shared" si="15"/>
        <v>33889</v>
      </c>
      <c r="M61" s="15">
        <f t="shared" si="15"/>
        <v>91774</v>
      </c>
      <c r="N61" s="15">
        <f>SUM(D61:M61)</f>
        <v>23719268</v>
      </c>
      <c r="O61" s="38">
        <f t="shared" si="9"/>
        <v>3076.0300868888603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89</v>
      </c>
      <c r="M63" s="48"/>
      <c r="N63" s="48"/>
      <c r="O63" s="43">
        <v>7711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3436106</v>
      </c>
      <c r="E5" s="27">
        <f t="shared" si="0"/>
        <v>283452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104461</v>
      </c>
      <c r="N5" s="28">
        <f t="shared" ref="N5:N11" si="1">SUM(D5:M5)</f>
        <v>3824019</v>
      </c>
      <c r="O5" s="33">
        <f t="shared" ref="O5:O36" si="2">(N5/O$62)</f>
        <v>495.40342013214149</v>
      </c>
      <c r="P5" s="6"/>
    </row>
    <row r="6" spans="1:133">
      <c r="A6" s="12"/>
      <c r="B6" s="25">
        <v>311</v>
      </c>
      <c r="C6" s="20" t="s">
        <v>3</v>
      </c>
      <c r="D6" s="46">
        <v>2616130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104461</v>
      </c>
      <c r="N6" s="46">
        <f t="shared" si="1"/>
        <v>2720591</v>
      </c>
      <c r="O6" s="47">
        <f t="shared" si="2"/>
        <v>352.45381526104416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283452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283452</v>
      </c>
      <c r="O7" s="47">
        <f t="shared" si="2"/>
        <v>36.721336960746214</v>
      </c>
      <c r="P7" s="9"/>
    </row>
    <row r="8" spans="1:133">
      <c r="A8" s="12"/>
      <c r="B8" s="25">
        <v>314.10000000000002</v>
      </c>
      <c r="C8" s="20" t="s">
        <v>12</v>
      </c>
      <c r="D8" s="46">
        <v>783186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783186</v>
      </c>
      <c r="O8" s="47">
        <f t="shared" si="2"/>
        <v>101.46210649047804</v>
      </c>
      <c r="P8" s="9"/>
    </row>
    <row r="9" spans="1:133">
      <c r="A9" s="12"/>
      <c r="B9" s="25">
        <v>314.8</v>
      </c>
      <c r="C9" s="20" t="s">
        <v>13</v>
      </c>
      <c r="D9" s="46">
        <v>36790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36790</v>
      </c>
      <c r="O9" s="47">
        <f t="shared" si="2"/>
        <v>4.7661614198730406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SUM(D11:D22)</f>
        <v>1346448</v>
      </c>
      <c r="E10" s="32">
        <f t="shared" si="3"/>
        <v>15510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1361958</v>
      </c>
      <c r="O10" s="45">
        <f t="shared" si="2"/>
        <v>176.44228527011271</v>
      </c>
      <c r="P10" s="10"/>
    </row>
    <row r="11" spans="1:133">
      <c r="A11" s="12"/>
      <c r="B11" s="25">
        <v>322</v>
      </c>
      <c r="C11" s="20" t="s">
        <v>0</v>
      </c>
      <c r="D11" s="46">
        <v>112109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112109</v>
      </c>
      <c r="O11" s="47">
        <f t="shared" si="2"/>
        <v>14.523772509392408</v>
      </c>
      <c r="P11" s="9"/>
    </row>
    <row r="12" spans="1:133">
      <c r="A12" s="12"/>
      <c r="B12" s="25">
        <v>323.10000000000002</v>
      </c>
      <c r="C12" s="20" t="s">
        <v>15</v>
      </c>
      <c r="D12" s="46">
        <v>739233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1" si="4">SUM(D12:M12)</f>
        <v>739233</v>
      </c>
      <c r="O12" s="47">
        <f t="shared" si="2"/>
        <v>95.767975126311697</v>
      </c>
      <c r="P12" s="9"/>
    </row>
    <row r="13" spans="1:133">
      <c r="A13" s="12"/>
      <c r="B13" s="25">
        <v>323.2</v>
      </c>
      <c r="C13" s="20" t="s">
        <v>16</v>
      </c>
      <c r="D13" s="46">
        <v>457234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457234</v>
      </c>
      <c r="O13" s="47">
        <f t="shared" si="2"/>
        <v>59.234874983806193</v>
      </c>
      <c r="P13" s="9"/>
    </row>
    <row r="14" spans="1:133">
      <c r="A14" s="12"/>
      <c r="B14" s="25">
        <v>323.39999999999998</v>
      </c>
      <c r="C14" s="20" t="s">
        <v>17</v>
      </c>
      <c r="D14" s="46">
        <v>6173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6173</v>
      </c>
      <c r="O14" s="47">
        <f t="shared" si="2"/>
        <v>0.79971498898821092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2694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2694</v>
      </c>
      <c r="O15" s="47">
        <f t="shared" si="2"/>
        <v>0.34900893898173341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475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475</v>
      </c>
      <c r="O16" s="47">
        <f t="shared" si="2"/>
        <v>6.1536468454463013E-2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1920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1920</v>
      </c>
      <c r="O17" s="47">
        <f t="shared" si="2"/>
        <v>0.24873688301593472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598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598</v>
      </c>
      <c r="O18" s="47">
        <f t="shared" si="2"/>
        <v>7.7471175022671326E-2</v>
      </c>
      <c r="P18" s="9"/>
    </row>
    <row r="19" spans="1:16">
      <c r="A19" s="12"/>
      <c r="B19" s="25">
        <v>324.31</v>
      </c>
      <c r="C19" s="20" t="s">
        <v>76</v>
      </c>
      <c r="D19" s="46">
        <v>0</v>
      </c>
      <c r="E19" s="46">
        <v>1845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1845</v>
      </c>
      <c r="O19" s="47">
        <f t="shared" si="2"/>
        <v>0.23902059852312477</v>
      </c>
      <c r="P19" s="9"/>
    </row>
    <row r="20" spans="1:16">
      <c r="A20" s="12"/>
      <c r="B20" s="25">
        <v>324.32</v>
      </c>
      <c r="C20" s="20" t="s">
        <v>20</v>
      </c>
      <c r="D20" s="46">
        <v>0</v>
      </c>
      <c r="E20" s="46">
        <v>4888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4888</v>
      </c>
      <c r="O20" s="47">
        <f t="shared" si="2"/>
        <v>0.6332426480114004</v>
      </c>
      <c r="P20" s="9"/>
    </row>
    <row r="21" spans="1:16">
      <c r="A21" s="12"/>
      <c r="B21" s="25">
        <v>324.61</v>
      </c>
      <c r="C21" s="20" t="s">
        <v>77</v>
      </c>
      <c r="D21" s="46">
        <v>0</v>
      </c>
      <c r="E21" s="46">
        <v>1130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1130</v>
      </c>
      <c r="O21" s="47">
        <f t="shared" si="2"/>
        <v>0.1463920196916699</v>
      </c>
      <c r="P21" s="9"/>
    </row>
    <row r="22" spans="1:16">
      <c r="A22" s="12"/>
      <c r="B22" s="25">
        <v>329</v>
      </c>
      <c r="C22" s="20" t="s">
        <v>22</v>
      </c>
      <c r="D22" s="46">
        <v>31699</v>
      </c>
      <c r="E22" s="46">
        <v>1960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33659</v>
      </c>
      <c r="O22" s="47">
        <f t="shared" si="2"/>
        <v>4.3605389299132016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SUM(D24:D31)</f>
        <v>1195275</v>
      </c>
      <c r="E23" s="32">
        <f t="shared" si="5"/>
        <v>243886</v>
      </c>
      <c r="F23" s="32">
        <f t="shared" si="5"/>
        <v>0</v>
      </c>
      <c r="G23" s="32">
        <f t="shared" si="5"/>
        <v>32927</v>
      </c>
      <c r="H23" s="32">
        <f t="shared" si="5"/>
        <v>0</v>
      </c>
      <c r="I23" s="32">
        <f t="shared" si="5"/>
        <v>825721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2297809</v>
      </c>
      <c r="O23" s="45">
        <f t="shared" si="2"/>
        <v>297.68221272185514</v>
      </c>
      <c r="P23" s="10"/>
    </row>
    <row r="24" spans="1:16">
      <c r="A24" s="12"/>
      <c r="B24" s="25">
        <v>331.2</v>
      </c>
      <c r="C24" s="20" t="s">
        <v>23</v>
      </c>
      <c r="D24" s="46">
        <v>51529</v>
      </c>
      <c r="E24" s="46">
        <v>187840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239369</v>
      </c>
      <c r="O24" s="47">
        <f t="shared" si="2"/>
        <v>31.010364036792332</v>
      </c>
      <c r="P24" s="9"/>
    </row>
    <row r="25" spans="1:16">
      <c r="A25" s="12"/>
      <c r="B25" s="25">
        <v>334.9</v>
      </c>
      <c r="C25" s="20" t="s">
        <v>27</v>
      </c>
      <c r="D25" s="46">
        <v>0</v>
      </c>
      <c r="E25" s="46">
        <v>56046</v>
      </c>
      <c r="F25" s="46">
        <v>0</v>
      </c>
      <c r="G25" s="46">
        <v>0</v>
      </c>
      <c r="H25" s="46">
        <v>0</v>
      </c>
      <c r="I25" s="46">
        <v>825721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881767</v>
      </c>
      <c r="O25" s="47">
        <f t="shared" si="2"/>
        <v>114.23332037828735</v>
      </c>
      <c r="P25" s="9"/>
    </row>
    <row r="26" spans="1:16">
      <c r="A26" s="12"/>
      <c r="B26" s="25">
        <v>335.12</v>
      </c>
      <c r="C26" s="20" t="s">
        <v>28</v>
      </c>
      <c r="D26" s="46">
        <v>400091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400091</v>
      </c>
      <c r="O26" s="47">
        <f t="shared" si="2"/>
        <v>51.831973053504342</v>
      </c>
      <c r="P26" s="9"/>
    </row>
    <row r="27" spans="1:16">
      <c r="A27" s="12"/>
      <c r="B27" s="25">
        <v>335.14</v>
      </c>
      <c r="C27" s="20" t="s">
        <v>29</v>
      </c>
      <c r="D27" s="46">
        <v>0</v>
      </c>
      <c r="E27" s="46">
        <v>0</v>
      </c>
      <c r="F27" s="46">
        <v>0</v>
      </c>
      <c r="G27" s="46">
        <v>32927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32927</v>
      </c>
      <c r="O27" s="47">
        <f t="shared" si="2"/>
        <v>4.2657079932633764</v>
      </c>
      <c r="P27" s="9"/>
    </row>
    <row r="28" spans="1:16">
      <c r="A28" s="12"/>
      <c r="B28" s="25">
        <v>335.15</v>
      </c>
      <c r="C28" s="20" t="s">
        <v>30</v>
      </c>
      <c r="D28" s="46">
        <v>9845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9845</v>
      </c>
      <c r="O28" s="47">
        <f t="shared" si="2"/>
        <v>1.2754242777561859</v>
      </c>
      <c r="P28" s="9"/>
    </row>
    <row r="29" spans="1:16">
      <c r="A29" s="12"/>
      <c r="B29" s="25">
        <v>335.18</v>
      </c>
      <c r="C29" s="20" t="s">
        <v>31</v>
      </c>
      <c r="D29" s="46">
        <v>337566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337566</v>
      </c>
      <c r="O29" s="47">
        <f t="shared" si="2"/>
        <v>43.731830547998449</v>
      </c>
      <c r="P29" s="9"/>
    </row>
    <row r="30" spans="1:16">
      <c r="A30" s="12"/>
      <c r="B30" s="25">
        <v>335.21</v>
      </c>
      <c r="C30" s="20" t="s">
        <v>32</v>
      </c>
      <c r="D30" s="46">
        <v>2244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2244</v>
      </c>
      <c r="O30" s="47">
        <f t="shared" si="2"/>
        <v>0.2907112320248737</v>
      </c>
      <c r="P30" s="9"/>
    </row>
    <row r="31" spans="1:16">
      <c r="A31" s="12"/>
      <c r="B31" s="25">
        <v>338</v>
      </c>
      <c r="C31" s="20" t="s">
        <v>78</v>
      </c>
      <c r="D31" s="46">
        <v>394000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394000</v>
      </c>
      <c r="O31" s="47">
        <f t="shared" si="2"/>
        <v>51.042881202228266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209147</v>
      </c>
      <c r="E32" s="32">
        <f t="shared" si="7"/>
        <v>2087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4597751</v>
      </c>
      <c r="J32" s="32">
        <f t="shared" si="7"/>
        <v>368049</v>
      </c>
      <c r="K32" s="32">
        <f t="shared" si="7"/>
        <v>0</v>
      </c>
      <c r="L32" s="32">
        <f t="shared" si="7"/>
        <v>34721</v>
      </c>
      <c r="M32" s="32">
        <f t="shared" si="7"/>
        <v>0</v>
      </c>
      <c r="N32" s="32">
        <f>SUM(D32:M32)</f>
        <v>5211755</v>
      </c>
      <c r="O32" s="45">
        <f t="shared" si="2"/>
        <v>675.18525715766293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368049</v>
      </c>
      <c r="K33" s="46">
        <v>0</v>
      </c>
      <c r="L33" s="46">
        <v>0</v>
      </c>
      <c r="M33" s="46">
        <v>0</v>
      </c>
      <c r="N33" s="46">
        <f t="shared" ref="N33:N41" si="8">SUM(D33:M33)</f>
        <v>368049</v>
      </c>
      <c r="O33" s="47">
        <f t="shared" si="2"/>
        <v>47.680917217256123</v>
      </c>
      <c r="P33" s="9"/>
    </row>
    <row r="34" spans="1:16">
      <c r="A34" s="12"/>
      <c r="B34" s="25">
        <v>342.2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3595</v>
      </c>
      <c r="O34" s="47">
        <f t="shared" si="2"/>
        <v>0.46573390335535692</v>
      </c>
      <c r="P34" s="9"/>
    </row>
    <row r="35" spans="1:16">
      <c r="A35" s="12"/>
      <c r="B35" s="25">
        <v>342.9</v>
      </c>
      <c r="C35" s="20" t="s">
        <v>43</v>
      </c>
      <c r="D35" s="46">
        <v>9422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9422</v>
      </c>
      <c r="O35" s="47">
        <f t="shared" si="2"/>
        <v>1.220624433216738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1280819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1280819</v>
      </c>
      <c r="O36" s="47">
        <f t="shared" si="2"/>
        <v>165.9306905039513</v>
      </c>
      <c r="P36" s="9"/>
    </row>
    <row r="37" spans="1:16">
      <c r="A37" s="12"/>
      <c r="B37" s="25">
        <v>343.6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3313337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3313337</v>
      </c>
      <c r="O37" s="47">
        <f t="shared" ref="O37:O60" si="9">(N37/O$62)</f>
        <v>429.24433216737918</v>
      </c>
      <c r="P37" s="9"/>
    </row>
    <row r="38" spans="1:16">
      <c r="A38" s="12"/>
      <c r="B38" s="25">
        <v>343.8</v>
      </c>
      <c r="C38" s="20" t="s">
        <v>46</v>
      </c>
      <c r="D38" s="46">
        <v>46358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46358</v>
      </c>
      <c r="O38" s="47">
        <f t="shared" si="9"/>
        <v>6.0057002202357817</v>
      </c>
      <c r="P38" s="9"/>
    </row>
    <row r="39" spans="1:16">
      <c r="A39" s="12"/>
      <c r="B39" s="25">
        <v>347.2</v>
      </c>
      <c r="C39" s="20" t="s">
        <v>47</v>
      </c>
      <c r="D39" s="46">
        <v>139758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139758</v>
      </c>
      <c r="O39" s="47">
        <f t="shared" si="9"/>
        <v>18.105713175281771</v>
      </c>
      <c r="P39" s="9"/>
    </row>
    <row r="40" spans="1:16">
      <c r="A40" s="12"/>
      <c r="B40" s="25">
        <v>347.5</v>
      </c>
      <c r="C40" s="20" t="s">
        <v>48</v>
      </c>
      <c r="D40" s="46">
        <v>13609</v>
      </c>
      <c r="E40" s="46">
        <v>2087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15696</v>
      </c>
      <c r="O40" s="47">
        <f t="shared" si="9"/>
        <v>2.0334240186552663</v>
      </c>
      <c r="P40" s="9"/>
    </row>
    <row r="41" spans="1:16">
      <c r="A41" s="12"/>
      <c r="B41" s="25">
        <v>349</v>
      </c>
      <c r="C41" s="20" t="s">
        <v>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34721</v>
      </c>
      <c r="M41" s="46">
        <v>0</v>
      </c>
      <c r="N41" s="46">
        <f t="shared" si="8"/>
        <v>34721</v>
      </c>
      <c r="O41" s="47">
        <f t="shared" si="9"/>
        <v>4.4981215183313905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SUM(D43:D47)</f>
        <v>59405</v>
      </c>
      <c r="E42" s="32">
        <f t="shared" si="10"/>
        <v>948044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9" si="11">SUM(D42:M42)</f>
        <v>1007449</v>
      </c>
      <c r="O42" s="45">
        <f t="shared" si="9"/>
        <v>130.51548127995855</v>
      </c>
      <c r="P42" s="10"/>
    </row>
    <row r="43" spans="1:16">
      <c r="A43" s="13"/>
      <c r="B43" s="39">
        <v>351.1</v>
      </c>
      <c r="C43" s="21" t="s">
        <v>51</v>
      </c>
      <c r="D43" s="46">
        <v>6713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6713</v>
      </c>
      <c r="O43" s="47">
        <f t="shared" si="9"/>
        <v>0.8696722373364425</v>
      </c>
      <c r="P43" s="9"/>
    </row>
    <row r="44" spans="1:16">
      <c r="A44" s="13"/>
      <c r="B44" s="39">
        <v>351.2</v>
      </c>
      <c r="C44" s="21" t="s">
        <v>79</v>
      </c>
      <c r="D44" s="46">
        <v>492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492</v>
      </c>
      <c r="O44" s="47">
        <f t="shared" si="9"/>
        <v>6.3738826272833268E-2</v>
      </c>
      <c r="P44" s="9"/>
    </row>
    <row r="45" spans="1:16">
      <c r="A45" s="13"/>
      <c r="B45" s="39">
        <v>351.5</v>
      </c>
      <c r="C45" s="21" t="s">
        <v>80</v>
      </c>
      <c r="D45" s="46">
        <v>45550</v>
      </c>
      <c r="E45" s="46">
        <v>4930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50480</v>
      </c>
      <c r="O45" s="47">
        <f t="shared" si="9"/>
        <v>6.5397072159606164</v>
      </c>
      <c r="P45" s="9"/>
    </row>
    <row r="46" spans="1:16">
      <c r="A46" s="13"/>
      <c r="B46" s="39">
        <v>354</v>
      </c>
      <c r="C46" s="21" t="s">
        <v>52</v>
      </c>
      <c r="D46" s="46">
        <v>6650</v>
      </c>
      <c r="E46" s="46">
        <v>932320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938970</v>
      </c>
      <c r="O46" s="47">
        <f t="shared" si="9"/>
        <v>121.64399533618344</v>
      </c>
      <c r="P46" s="9"/>
    </row>
    <row r="47" spans="1:16">
      <c r="A47" s="13"/>
      <c r="B47" s="39">
        <v>359</v>
      </c>
      <c r="C47" s="21" t="s">
        <v>81</v>
      </c>
      <c r="D47" s="46">
        <v>0</v>
      </c>
      <c r="E47" s="46">
        <v>10794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10794</v>
      </c>
      <c r="O47" s="47">
        <f t="shared" si="9"/>
        <v>1.3983676642052079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SUM(D49:D57)</f>
        <v>236033</v>
      </c>
      <c r="E48" s="32">
        <f t="shared" si="12"/>
        <v>194703</v>
      </c>
      <c r="F48" s="32">
        <f t="shared" si="12"/>
        <v>0</v>
      </c>
      <c r="G48" s="32">
        <f t="shared" si="12"/>
        <v>4472</v>
      </c>
      <c r="H48" s="32">
        <f t="shared" si="12"/>
        <v>2431</v>
      </c>
      <c r="I48" s="32">
        <f t="shared" si="12"/>
        <v>109040</v>
      </c>
      <c r="J48" s="32">
        <f t="shared" si="12"/>
        <v>29371</v>
      </c>
      <c r="K48" s="32">
        <f t="shared" si="12"/>
        <v>1121067</v>
      </c>
      <c r="L48" s="32">
        <f t="shared" si="12"/>
        <v>90</v>
      </c>
      <c r="M48" s="32">
        <f t="shared" si="12"/>
        <v>1431</v>
      </c>
      <c r="N48" s="32">
        <f t="shared" si="11"/>
        <v>1698638</v>
      </c>
      <c r="O48" s="45">
        <f t="shared" si="9"/>
        <v>220.05933411063609</v>
      </c>
      <c r="P48" s="10"/>
    </row>
    <row r="49" spans="1:119">
      <c r="A49" s="12"/>
      <c r="B49" s="25">
        <v>361.1</v>
      </c>
      <c r="C49" s="20" t="s">
        <v>54</v>
      </c>
      <c r="D49" s="46">
        <v>34841</v>
      </c>
      <c r="E49" s="46">
        <v>24219</v>
      </c>
      <c r="F49" s="46">
        <v>0</v>
      </c>
      <c r="G49" s="46">
        <v>861</v>
      </c>
      <c r="H49" s="46">
        <v>1224</v>
      </c>
      <c r="I49" s="46">
        <v>42224</v>
      </c>
      <c r="J49" s="46">
        <v>11858</v>
      </c>
      <c r="K49" s="46">
        <v>229285</v>
      </c>
      <c r="L49" s="46">
        <v>25</v>
      </c>
      <c r="M49" s="46">
        <v>1431</v>
      </c>
      <c r="N49" s="46">
        <f t="shared" si="11"/>
        <v>345968</v>
      </c>
      <c r="O49" s="47">
        <f t="shared" si="9"/>
        <v>44.820313512112968</v>
      </c>
      <c r="P49" s="9"/>
    </row>
    <row r="50" spans="1:119">
      <c r="A50" s="12"/>
      <c r="B50" s="25">
        <v>361.3</v>
      </c>
      <c r="C50" s="20" t="s">
        <v>55</v>
      </c>
      <c r="D50" s="46">
        <v>3381</v>
      </c>
      <c r="E50" s="46">
        <v>19914</v>
      </c>
      <c r="F50" s="46">
        <v>0</v>
      </c>
      <c r="G50" s="46">
        <v>3555</v>
      </c>
      <c r="H50" s="46">
        <v>1207</v>
      </c>
      <c r="I50" s="46">
        <v>34836</v>
      </c>
      <c r="J50" s="46">
        <v>6195</v>
      </c>
      <c r="K50" s="46">
        <v>301805</v>
      </c>
      <c r="L50" s="46">
        <v>65</v>
      </c>
      <c r="M50" s="46">
        <v>0</v>
      </c>
      <c r="N50" s="46">
        <f t="shared" ref="N50:N57" si="13">SUM(D50:M50)</f>
        <v>370958</v>
      </c>
      <c r="O50" s="47">
        <f t="shared" si="9"/>
        <v>48.057779505117246</v>
      </c>
      <c r="P50" s="9"/>
    </row>
    <row r="51" spans="1:119">
      <c r="A51" s="12"/>
      <c r="B51" s="25">
        <v>361.4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136147</v>
      </c>
      <c r="L51" s="46">
        <v>0</v>
      </c>
      <c r="M51" s="46">
        <v>0</v>
      </c>
      <c r="N51" s="46">
        <f t="shared" si="13"/>
        <v>136147</v>
      </c>
      <c r="O51" s="47">
        <f t="shared" si="9"/>
        <v>17.637906464567948</v>
      </c>
      <c r="P51" s="9"/>
    </row>
    <row r="52" spans="1:119">
      <c r="A52" s="12"/>
      <c r="B52" s="25">
        <v>362</v>
      </c>
      <c r="C52" s="20" t="s">
        <v>57</v>
      </c>
      <c r="D52" s="46">
        <v>33860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33860</v>
      </c>
      <c r="O52" s="47">
        <f t="shared" si="9"/>
        <v>4.3865785723539314</v>
      </c>
      <c r="P52" s="9"/>
    </row>
    <row r="53" spans="1:119">
      <c r="A53" s="12"/>
      <c r="B53" s="25">
        <v>364</v>
      </c>
      <c r="C53" s="20" t="s">
        <v>58</v>
      </c>
      <c r="D53" s="46">
        <v>28218</v>
      </c>
      <c r="E53" s="46">
        <v>3329</v>
      </c>
      <c r="F53" s="46">
        <v>0</v>
      </c>
      <c r="G53" s="46">
        <v>0</v>
      </c>
      <c r="H53" s="46">
        <v>0</v>
      </c>
      <c r="I53" s="46">
        <v>8036</v>
      </c>
      <c r="J53" s="46">
        <v>11318</v>
      </c>
      <c r="K53" s="46">
        <v>0</v>
      </c>
      <c r="L53" s="46">
        <v>0</v>
      </c>
      <c r="M53" s="46">
        <v>0</v>
      </c>
      <c r="N53" s="46">
        <f t="shared" si="13"/>
        <v>50901</v>
      </c>
      <c r="O53" s="47">
        <f t="shared" si="9"/>
        <v>6.5942479595802563</v>
      </c>
      <c r="P53" s="9"/>
    </row>
    <row r="54" spans="1:119">
      <c r="A54" s="12"/>
      <c r="B54" s="25">
        <v>365</v>
      </c>
      <c r="C54" s="20" t="s">
        <v>59</v>
      </c>
      <c r="D54" s="46">
        <v>3267</v>
      </c>
      <c r="E54" s="46">
        <v>4461</v>
      </c>
      <c r="F54" s="46">
        <v>0</v>
      </c>
      <c r="G54" s="46">
        <v>0</v>
      </c>
      <c r="H54" s="46">
        <v>0</v>
      </c>
      <c r="I54" s="46">
        <v>43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7771</v>
      </c>
      <c r="O54" s="47">
        <f t="shared" si="9"/>
        <v>1.0067366239150148</v>
      </c>
      <c r="P54" s="9"/>
    </row>
    <row r="55" spans="1:119">
      <c r="A55" s="12"/>
      <c r="B55" s="25">
        <v>366</v>
      </c>
      <c r="C55" s="20" t="s">
        <v>60</v>
      </c>
      <c r="D55" s="46">
        <v>127</v>
      </c>
      <c r="E55" s="46">
        <v>76218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76345</v>
      </c>
      <c r="O55" s="47">
        <f t="shared" si="9"/>
        <v>9.8905298613810082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452961</v>
      </c>
      <c r="L56" s="46">
        <v>0</v>
      </c>
      <c r="M56" s="46">
        <v>0</v>
      </c>
      <c r="N56" s="46">
        <f t="shared" si="13"/>
        <v>452961</v>
      </c>
      <c r="O56" s="47">
        <f t="shared" si="9"/>
        <v>58.681305868635832</v>
      </c>
      <c r="P56" s="9"/>
    </row>
    <row r="57" spans="1:119">
      <c r="A57" s="12"/>
      <c r="B57" s="25">
        <v>369.9</v>
      </c>
      <c r="C57" s="20" t="s">
        <v>62</v>
      </c>
      <c r="D57" s="46">
        <v>132339</v>
      </c>
      <c r="E57" s="46">
        <v>66562</v>
      </c>
      <c r="F57" s="46">
        <v>0</v>
      </c>
      <c r="G57" s="46">
        <v>56</v>
      </c>
      <c r="H57" s="46">
        <v>0</v>
      </c>
      <c r="I57" s="46">
        <v>23901</v>
      </c>
      <c r="J57" s="46">
        <v>0</v>
      </c>
      <c r="K57" s="46">
        <v>869</v>
      </c>
      <c r="L57" s="46">
        <v>0</v>
      </c>
      <c r="M57" s="46">
        <v>0</v>
      </c>
      <c r="N57" s="46">
        <f t="shared" si="13"/>
        <v>223727</v>
      </c>
      <c r="O57" s="47">
        <f t="shared" si="9"/>
        <v>28.983935742971887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SUM(D59:D59)</f>
        <v>865563</v>
      </c>
      <c r="E58" s="32">
        <f t="shared" si="14"/>
        <v>43250</v>
      </c>
      <c r="F58" s="32">
        <f t="shared" si="14"/>
        <v>0</v>
      </c>
      <c r="G58" s="32">
        <f t="shared" si="14"/>
        <v>412161</v>
      </c>
      <c r="H58" s="32">
        <f t="shared" si="14"/>
        <v>10000</v>
      </c>
      <c r="I58" s="32">
        <f t="shared" si="14"/>
        <v>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1330974</v>
      </c>
      <c r="O58" s="45">
        <f t="shared" si="9"/>
        <v>172.42829382044306</v>
      </c>
      <c r="P58" s="9"/>
    </row>
    <row r="59" spans="1:119" ht="15.75" thickBot="1">
      <c r="A59" s="12"/>
      <c r="B59" s="25">
        <v>381</v>
      </c>
      <c r="C59" s="20" t="s">
        <v>63</v>
      </c>
      <c r="D59" s="46">
        <v>865563</v>
      </c>
      <c r="E59" s="46">
        <v>43250</v>
      </c>
      <c r="F59" s="46">
        <v>0</v>
      </c>
      <c r="G59" s="46">
        <v>412161</v>
      </c>
      <c r="H59" s="46">
        <v>10000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1330974</v>
      </c>
      <c r="O59" s="47">
        <f t="shared" si="9"/>
        <v>172.42829382044306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5">SUM(D5,D10,D23,D32,D42,D48,D58)</f>
        <v>7347977</v>
      </c>
      <c r="E60" s="15">
        <f t="shared" si="15"/>
        <v>1730932</v>
      </c>
      <c r="F60" s="15">
        <f t="shared" si="15"/>
        <v>0</v>
      </c>
      <c r="G60" s="15">
        <f t="shared" si="15"/>
        <v>449560</v>
      </c>
      <c r="H60" s="15">
        <f t="shared" si="15"/>
        <v>12431</v>
      </c>
      <c r="I60" s="15">
        <f t="shared" si="15"/>
        <v>5532512</v>
      </c>
      <c r="J60" s="15">
        <f t="shared" si="15"/>
        <v>397420</v>
      </c>
      <c r="K60" s="15">
        <f t="shared" si="15"/>
        <v>1121067</v>
      </c>
      <c r="L60" s="15">
        <f t="shared" si="15"/>
        <v>34811</v>
      </c>
      <c r="M60" s="15">
        <f t="shared" si="15"/>
        <v>105892</v>
      </c>
      <c r="N60" s="15">
        <f>SUM(D60:M60)</f>
        <v>16732602</v>
      </c>
      <c r="O60" s="38">
        <f t="shared" si="9"/>
        <v>2167.7162844928098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82</v>
      </c>
      <c r="M62" s="48"/>
      <c r="N62" s="48"/>
      <c r="O62" s="43">
        <v>7719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3830467</v>
      </c>
      <c r="E5" s="27">
        <f t="shared" si="0"/>
        <v>399887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4230354</v>
      </c>
      <c r="O5" s="33">
        <f t="shared" ref="O5:O36" si="2">(N5/O$60)</f>
        <v>554.21904886676271</v>
      </c>
      <c r="P5" s="6"/>
    </row>
    <row r="6" spans="1:133">
      <c r="A6" s="12"/>
      <c r="B6" s="25">
        <v>311</v>
      </c>
      <c r="C6" s="20" t="s">
        <v>3</v>
      </c>
      <c r="D6" s="46">
        <v>3128570</v>
      </c>
      <c r="E6" s="46">
        <v>129211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3257781</v>
      </c>
      <c r="O6" s="47">
        <f t="shared" si="2"/>
        <v>426.80217476745707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270676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270676</v>
      </c>
      <c r="O7" s="47">
        <f t="shared" si="2"/>
        <v>35.461286519061964</v>
      </c>
      <c r="P7" s="9"/>
    </row>
    <row r="8" spans="1:133">
      <c r="A8" s="12"/>
      <c r="B8" s="25">
        <v>314.10000000000002</v>
      </c>
      <c r="C8" s="20" t="s">
        <v>12</v>
      </c>
      <c r="D8" s="46">
        <v>672993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672993</v>
      </c>
      <c r="O8" s="47">
        <f t="shared" si="2"/>
        <v>88.168872003144244</v>
      </c>
      <c r="P8" s="9"/>
    </row>
    <row r="9" spans="1:133">
      <c r="A9" s="12"/>
      <c r="B9" s="25">
        <v>314.8</v>
      </c>
      <c r="C9" s="20" t="s">
        <v>13</v>
      </c>
      <c r="D9" s="46">
        <v>28904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28904</v>
      </c>
      <c r="O9" s="47">
        <f t="shared" si="2"/>
        <v>3.7867155770994367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SUM(D11:D19)</f>
        <v>1357787</v>
      </c>
      <c r="E10" s="32">
        <f t="shared" si="3"/>
        <v>18090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1375877</v>
      </c>
      <c r="O10" s="45">
        <f t="shared" si="2"/>
        <v>180.25376654002358</v>
      </c>
      <c r="P10" s="10"/>
    </row>
    <row r="11" spans="1:133">
      <c r="A11" s="12"/>
      <c r="B11" s="25">
        <v>322</v>
      </c>
      <c r="C11" s="20" t="s">
        <v>0</v>
      </c>
      <c r="D11" s="46">
        <v>123831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123831</v>
      </c>
      <c r="O11" s="47">
        <f t="shared" si="2"/>
        <v>16.223110179483822</v>
      </c>
      <c r="P11" s="9"/>
    </row>
    <row r="12" spans="1:133">
      <c r="A12" s="12"/>
      <c r="B12" s="25">
        <v>323.10000000000002</v>
      </c>
      <c r="C12" s="20" t="s">
        <v>15</v>
      </c>
      <c r="D12" s="46">
        <v>706233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9" si="4">SUM(D12:M12)</f>
        <v>706233</v>
      </c>
      <c r="O12" s="47">
        <f t="shared" si="2"/>
        <v>92.523647320843708</v>
      </c>
      <c r="P12" s="9"/>
    </row>
    <row r="13" spans="1:133">
      <c r="A13" s="12"/>
      <c r="B13" s="25">
        <v>323.2</v>
      </c>
      <c r="C13" s="20" t="s">
        <v>16</v>
      </c>
      <c r="D13" s="46">
        <v>495665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495665</v>
      </c>
      <c r="O13" s="47">
        <f t="shared" si="2"/>
        <v>64.937115157867154</v>
      </c>
      <c r="P13" s="9"/>
    </row>
    <row r="14" spans="1:133">
      <c r="A14" s="12"/>
      <c r="B14" s="25">
        <v>323.39999999999998</v>
      </c>
      <c r="C14" s="20" t="s">
        <v>17</v>
      </c>
      <c r="D14" s="46">
        <v>4588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4588</v>
      </c>
      <c r="O14" s="47">
        <f t="shared" si="2"/>
        <v>0.60107428271976937</v>
      </c>
      <c r="P14" s="9"/>
    </row>
    <row r="15" spans="1:133">
      <c r="A15" s="12"/>
      <c r="B15" s="25">
        <v>324.03100000000001</v>
      </c>
      <c r="C15" s="20" t="s">
        <v>19</v>
      </c>
      <c r="D15" s="46">
        <v>0</v>
      </c>
      <c r="E15" s="46">
        <v>2495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2495</v>
      </c>
      <c r="O15" s="47">
        <f t="shared" si="2"/>
        <v>0.32687016900301324</v>
      </c>
      <c r="P15" s="9"/>
    </row>
    <row r="16" spans="1:133">
      <c r="A16" s="12"/>
      <c r="B16" s="25">
        <v>324.041</v>
      </c>
      <c r="C16" s="20" t="s">
        <v>20</v>
      </c>
      <c r="D16" s="46">
        <v>0</v>
      </c>
      <c r="E16" s="46">
        <v>9850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9850</v>
      </c>
      <c r="O16" s="47">
        <f t="shared" si="2"/>
        <v>1.2904493646010742</v>
      </c>
      <c r="P16" s="9"/>
    </row>
    <row r="17" spans="1:16">
      <c r="A17" s="12"/>
      <c r="B17" s="25">
        <v>324.12</v>
      </c>
      <c r="C17" s="20" t="s">
        <v>18</v>
      </c>
      <c r="D17" s="46">
        <v>0</v>
      </c>
      <c r="E17" s="46">
        <v>2094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2094</v>
      </c>
      <c r="O17" s="47">
        <f t="shared" si="2"/>
        <v>0.27433512380453295</v>
      </c>
      <c r="P17" s="9"/>
    </row>
    <row r="18" spans="1:16">
      <c r="A18" s="12"/>
      <c r="B18" s="25">
        <v>324.62</v>
      </c>
      <c r="C18" s="20" t="s">
        <v>21</v>
      </c>
      <c r="D18" s="46">
        <v>0</v>
      </c>
      <c r="E18" s="46">
        <v>1986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1986</v>
      </c>
      <c r="O18" s="47">
        <f t="shared" si="2"/>
        <v>0.26018603432464299</v>
      </c>
      <c r="P18" s="9"/>
    </row>
    <row r="19" spans="1:16">
      <c r="A19" s="12"/>
      <c r="B19" s="25">
        <v>329</v>
      </c>
      <c r="C19" s="20" t="s">
        <v>22</v>
      </c>
      <c r="D19" s="46">
        <v>27470</v>
      </c>
      <c r="E19" s="46">
        <v>1665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29135</v>
      </c>
      <c r="O19" s="47">
        <f t="shared" si="2"/>
        <v>3.816978907375868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SUM(D21:D30)</f>
        <v>764277</v>
      </c>
      <c r="E20" s="32">
        <f t="shared" si="5"/>
        <v>563791</v>
      </c>
      <c r="F20" s="32">
        <f t="shared" si="5"/>
        <v>0</v>
      </c>
      <c r="G20" s="32">
        <f t="shared" si="5"/>
        <v>36924</v>
      </c>
      <c r="H20" s="32">
        <f t="shared" si="5"/>
        <v>0</v>
      </c>
      <c r="I20" s="32">
        <f t="shared" si="5"/>
        <v>1226223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2591215</v>
      </c>
      <c r="O20" s="45">
        <f t="shared" si="2"/>
        <v>339.4753045984541</v>
      </c>
      <c r="P20" s="10"/>
    </row>
    <row r="21" spans="1:16">
      <c r="A21" s="12"/>
      <c r="B21" s="25">
        <v>331.2</v>
      </c>
      <c r="C21" s="20" t="s">
        <v>23</v>
      </c>
      <c r="D21" s="46">
        <v>3958</v>
      </c>
      <c r="E21" s="46">
        <v>42377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46335</v>
      </c>
      <c r="O21" s="47">
        <f t="shared" si="2"/>
        <v>6.0703524171361192</v>
      </c>
      <c r="P21" s="9"/>
    </row>
    <row r="22" spans="1:16">
      <c r="A22" s="12"/>
      <c r="B22" s="25">
        <v>331.9</v>
      </c>
      <c r="C22" s="20" t="s">
        <v>25</v>
      </c>
      <c r="D22" s="46">
        <v>30790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30790</v>
      </c>
      <c r="O22" s="47">
        <f t="shared" si="2"/>
        <v>4.0338006026464042</v>
      </c>
      <c r="P22" s="9"/>
    </row>
    <row r="23" spans="1:16">
      <c r="A23" s="12"/>
      <c r="B23" s="25">
        <v>334.7</v>
      </c>
      <c r="C23" s="20" t="s">
        <v>26</v>
      </c>
      <c r="D23" s="46">
        <v>0</v>
      </c>
      <c r="E23" s="46">
        <v>129844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129844</v>
      </c>
      <c r="O23" s="47">
        <f t="shared" si="2"/>
        <v>17.01087383728547</v>
      </c>
      <c r="P23" s="9"/>
    </row>
    <row r="24" spans="1:16">
      <c r="A24" s="12"/>
      <c r="B24" s="25">
        <v>334.9</v>
      </c>
      <c r="C24" s="20" t="s">
        <v>27</v>
      </c>
      <c r="D24" s="46">
        <v>0</v>
      </c>
      <c r="E24" s="46">
        <v>12100</v>
      </c>
      <c r="F24" s="46">
        <v>0</v>
      </c>
      <c r="G24" s="46">
        <v>0</v>
      </c>
      <c r="H24" s="46">
        <v>0</v>
      </c>
      <c r="I24" s="46">
        <v>1092420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1104520</v>
      </c>
      <c r="O24" s="47">
        <f t="shared" si="2"/>
        <v>144.70326215118564</v>
      </c>
      <c r="P24" s="9"/>
    </row>
    <row r="25" spans="1:16">
      <c r="A25" s="12"/>
      <c r="B25" s="25">
        <v>335.12</v>
      </c>
      <c r="C25" s="20" t="s">
        <v>28</v>
      </c>
      <c r="D25" s="46">
        <v>399882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399882</v>
      </c>
      <c r="O25" s="47">
        <f t="shared" si="2"/>
        <v>52.388575920345865</v>
      </c>
      <c r="P25" s="9"/>
    </row>
    <row r="26" spans="1:16">
      <c r="A26" s="12"/>
      <c r="B26" s="25">
        <v>335.14</v>
      </c>
      <c r="C26" s="20" t="s">
        <v>29</v>
      </c>
      <c r="D26" s="46">
        <v>0</v>
      </c>
      <c r="E26" s="46">
        <v>0</v>
      </c>
      <c r="F26" s="46">
        <v>0</v>
      </c>
      <c r="G26" s="46">
        <v>34862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34862</v>
      </c>
      <c r="O26" s="47">
        <f t="shared" si="2"/>
        <v>4.5672736800733658</v>
      </c>
      <c r="P26" s="9"/>
    </row>
    <row r="27" spans="1:16">
      <c r="A27" s="12"/>
      <c r="B27" s="25">
        <v>335.15</v>
      </c>
      <c r="C27" s="20" t="s">
        <v>30</v>
      </c>
      <c r="D27" s="46">
        <v>1879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1879</v>
      </c>
      <c r="O27" s="47">
        <f t="shared" si="2"/>
        <v>0.2461679549325298</v>
      </c>
      <c r="P27" s="9"/>
    </row>
    <row r="28" spans="1:16">
      <c r="A28" s="12"/>
      <c r="B28" s="25">
        <v>335.18</v>
      </c>
      <c r="C28" s="20" t="s">
        <v>31</v>
      </c>
      <c r="D28" s="46">
        <v>326568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326568</v>
      </c>
      <c r="O28" s="47">
        <f t="shared" si="2"/>
        <v>42.78370234508057</v>
      </c>
      <c r="P28" s="9"/>
    </row>
    <row r="29" spans="1:16">
      <c r="A29" s="12"/>
      <c r="B29" s="25">
        <v>335.21</v>
      </c>
      <c r="C29" s="20" t="s">
        <v>32</v>
      </c>
      <c r="D29" s="46">
        <v>1200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1200</v>
      </c>
      <c r="O29" s="47">
        <f t="shared" si="2"/>
        <v>0.15721210533211058</v>
      </c>
      <c r="P29" s="9"/>
    </row>
    <row r="30" spans="1:16">
      <c r="A30" s="12"/>
      <c r="B30" s="25">
        <v>337.9</v>
      </c>
      <c r="C30" s="20" t="s">
        <v>33</v>
      </c>
      <c r="D30" s="46">
        <v>0</v>
      </c>
      <c r="E30" s="46">
        <v>379470</v>
      </c>
      <c r="F30" s="46">
        <v>0</v>
      </c>
      <c r="G30" s="46">
        <v>2062</v>
      </c>
      <c r="H30" s="46">
        <v>0</v>
      </c>
      <c r="I30" s="46">
        <v>133803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515335</v>
      </c>
      <c r="O30" s="47">
        <f t="shared" si="2"/>
        <v>67.514083584436008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SUM(D32:D40)</f>
        <v>259246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4899365</v>
      </c>
      <c r="J31" s="32">
        <f t="shared" si="7"/>
        <v>322126</v>
      </c>
      <c r="K31" s="32">
        <f t="shared" si="7"/>
        <v>0</v>
      </c>
      <c r="L31" s="32">
        <f t="shared" si="7"/>
        <v>34250</v>
      </c>
      <c r="M31" s="32">
        <f t="shared" si="7"/>
        <v>0</v>
      </c>
      <c r="N31" s="32">
        <f>SUM(D31:M31)</f>
        <v>5514987</v>
      </c>
      <c r="O31" s="45">
        <f t="shared" si="2"/>
        <v>722.51893095768378</v>
      </c>
      <c r="P31" s="10"/>
    </row>
    <row r="32" spans="1:16">
      <c r="A32" s="12"/>
      <c r="B32" s="25">
        <v>341.2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322126</v>
      </c>
      <c r="K32" s="46">
        <v>0</v>
      </c>
      <c r="L32" s="46">
        <v>0</v>
      </c>
      <c r="M32" s="46">
        <v>0</v>
      </c>
      <c r="N32" s="46">
        <f>SUM(D32:M32)</f>
        <v>322126</v>
      </c>
      <c r="O32" s="47">
        <f t="shared" si="2"/>
        <v>42.201755535176211</v>
      </c>
      <c r="P32" s="9"/>
    </row>
    <row r="33" spans="1:16">
      <c r="A33" s="12"/>
      <c r="B33" s="25">
        <v>342.2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3736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3736</v>
      </c>
      <c r="O33" s="47">
        <f t="shared" si="2"/>
        <v>0.48945368793397093</v>
      </c>
      <c r="P33" s="9"/>
    </row>
    <row r="34" spans="1:16">
      <c r="A34" s="12"/>
      <c r="B34" s="25">
        <v>342.9</v>
      </c>
      <c r="C34" s="20" t="s">
        <v>43</v>
      </c>
      <c r="D34" s="46">
        <v>9070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9070</v>
      </c>
      <c r="O34" s="47">
        <f t="shared" si="2"/>
        <v>1.1882614961352025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1324772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1324772</v>
      </c>
      <c r="O35" s="47">
        <f t="shared" si="2"/>
        <v>173.55849600419234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3570857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3570857</v>
      </c>
      <c r="O36" s="47">
        <f t="shared" si="2"/>
        <v>467.81828900825366</v>
      </c>
      <c r="P36" s="9"/>
    </row>
    <row r="37" spans="1:16">
      <c r="A37" s="12"/>
      <c r="B37" s="25">
        <v>343.8</v>
      </c>
      <c r="C37" s="20" t="s">
        <v>46</v>
      </c>
      <c r="D37" s="46">
        <v>49634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49634</v>
      </c>
      <c r="O37" s="47">
        <f t="shared" ref="O37:O58" si="9">(N37/O$60)</f>
        <v>6.5025546967116465</v>
      </c>
      <c r="P37" s="9"/>
    </row>
    <row r="38" spans="1:16">
      <c r="A38" s="12"/>
      <c r="B38" s="25">
        <v>347.2</v>
      </c>
      <c r="C38" s="20" t="s">
        <v>47</v>
      </c>
      <c r="D38" s="46">
        <v>189514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189514</v>
      </c>
      <c r="O38" s="47">
        <f t="shared" si="9"/>
        <v>24.828245774924667</v>
      </c>
      <c r="P38" s="9"/>
    </row>
    <row r="39" spans="1:16">
      <c r="A39" s="12"/>
      <c r="B39" s="25">
        <v>347.5</v>
      </c>
      <c r="C39" s="20" t="s">
        <v>48</v>
      </c>
      <c r="D39" s="46">
        <v>11028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11028</v>
      </c>
      <c r="O39" s="47">
        <f t="shared" si="9"/>
        <v>1.4447792480020962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34250</v>
      </c>
      <c r="M40" s="46">
        <v>0</v>
      </c>
      <c r="N40" s="46">
        <f t="shared" ref="N40:N46" si="10">SUM(D40:M40)</f>
        <v>34250</v>
      </c>
      <c r="O40" s="47">
        <f t="shared" si="9"/>
        <v>4.487095506353989</v>
      </c>
      <c r="P40" s="9"/>
    </row>
    <row r="41" spans="1:16" ht="15.75">
      <c r="A41" s="29" t="s">
        <v>39</v>
      </c>
      <c r="B41" s="30"/>
      <c r="C41" s="31"/>
      <c r="D41" s="32">
        <f t="shared" ref="D41:M41" si="11">SUM(D42:D44)</f>
        <v>48844</v>
      </c>
      <c r="E41" s="32">
        <f t="shared" si="11"/>
        <v>245247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294091</v>
      </c>
      <c r="O41" s="45">
        <f t="shared" si="9"/>
        <v>38.528887724354774</v>
      </c>
      <c r="P41" s="10"/>
    </row>
    <row r="42" spans="1:16">
      <c r="A42" s="13"/>
      <c r="B42" s="39">
        <v>351.1</v>
      </c>
      <c r="C42" s="21" t="s">
        <v>51</v>
      </c>
      <c r="D42" s="46">
        <v>46244</v>
      </c>
      <c r="E42" s="46">
        <v>3133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49377</v>
      </c>
      <c r="O42" s="47">
        <f t="shared" si="9"/>
        <v>6.4688851041530198</v>
      </c>
      <c r="P42" s="9"/>
    </row>
    <row r="43" spans="1:16">
      <c r="A43" s="13"/>
      <c r="B43" s="39">
        <v>354</v>
      </c>
      <c r="C43" s="21" t="s">
        <v>52</v>
      </c>
      <c r="D43" s="46">
        <v>2600</v>
      </c>
      <c r="E43" s="46">
        <v>199576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202176</v>
      </c>
      <c r="O43" s="47">
        <f t="shared" si="9"/>
        <v>26.487095506353988</v>
      </c>
      <c r="P43" s="9"/>
    </row>
    <row r="44" spans="1:16">
      <c r="A44" s="13"/>
      <c r="B44" s="39">
        <v>356</v>
      </c>
      <c r="C44" s="21" t="s">
        <v>53</v>
      </c>
      <c r="D44" s="46">
        <v>0</v>
      </c>
      <c r="E44" s="46">
        <v>42538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42538</v>
      </c>
      <c r="O44" s="47">
        <f t="shared" si="9"/>
        <v>5.5729071138477666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SUM(D46:D54)</f>
        <v>229862</v>
      </c>
      <c r="E45" s="32">
        <f t="shared" si="12"/>
        <v>64279</v>
      </c>
      <c r="F45" s="32">
        <f t="shared" si="12"/>
        <v>0</v>
      </c>
      <c r="G45" s="32">
        <f t="shared" si="12"/>
        <v>-2319</v>
      </c>
      <c r="H45" s="32">
        <f t="shared" si="12"/>
        <v>997</v>
      </c>
      <c r="I45" s="32">
        <f t="shared" si="12"/>
        <v>60605</v>
      </c>
      <c r="J45" s="32">
        <f t="shared" si="12"/>
        <v>35629</v>
      </c>
      <c r="K45" s="32">
        <f t="shared" si="12"/>
        <v>674553</v>
      </c>
      <c r="L45" s="32">
        <f t="shared" si="12"/>
        <v>-33</v>
      </c>
      <c r="M45" s="32">
        <f t="shared" si="12"/>
        <v>0</v>
      </c>
      <c r="N45" s="32">
        <f t="shared" si="10"/>
        <v>1063573</v>
      </c>
      <c r="O45" s="45">
        <f t="shared" si="9"/>
        <v>139.33879208699071</v>
      </c>
      <c r="P45" s="10"/>
    </row>
    <row r="46" spans="1:16">
      <c r="A46" s="12"/>
      <c r="B46" s="25">
        <v>361.1</v>
      </c>
      <c r="C46" s="20" t="s">
        <v>54</v>
      </c>
      <c r="D46" s="46">
        <v>25906</v>
      </c>
      <c r="E46" s="46">
        <v>24482</v>
      </c>
      <c r="F46" s="46">
        <v>0</v>
      </c>
      <c r="G46" s="46">
        <v>1066</v>
      </c>
      <c r="H46" s="46">
        <v>2375</v>
      </c>
      <c r="I46" s="46">
        <v>68006</v>
      </c>
      <c r="J46" s="46">
        <v>10955</v>
      </c>
      <c r="K46" s="46">
        <v>204898</v>
      </c>
      <c r="L46" s="46">
        <v>78</v>
      </c>
      <c r="M46" s="46">
        <v>0</v>
      </c>
      <c r="N46" s="46">
        <f t="shared" si="10"/>
        <v>337766</v>
      </c>
      <c r="O46" s="47">
        <f t="shared" si="9"/>
        <v>44.250753308004718</v>
      </c>
      <c r="P46" s="9"/>
    </row>
    <row r="47" spans="1:16">
      <c r="A47" s="12"/>
      <c r="B47" s="25">
        <v>361.3</v>
      </c>
      <c r="C47" s="20" t="s">
        <v>55</v>
      </c>
      <c r="D47" s="46">
        <v>-7189</v>
      </c>
      <c r="E47" s="46">
        <v>-13280</v>
      </c>
      <c r="F47" s="46">
        <v>0</v>
      </c>
      <c r="G47" s="46">
        <v>-3497</v>
      </c>
      <c r="H47" s="46">
        <v>-1378</v>
      </c>
      <c r="I47" s="46">
        <v>-34717</v>
      </c>
      <c r="J47" s="46">
        <v>-3637</v>
      </c>
      <c r="K47" s="46">
        <v>746168</v>
      </c>
      <c r="L47" s="46">
        <v>-111</v>
      </c>
      <c r="M47" s="46">
        <v>0</v>
      </c>
      <c r="N47" s="46">
        <f t="shared" ref="N47:N54" si="13">SUM(D47:M47)</f>
        <v>682359</v>
      </c>
      <c r="O47" s="47">
        <f t="shared" si="9"/>
        <v>89.395912485261363</v>
      </c>
      <c r="P47" s="9"/>
    </row>
    <row r="48" spans="1:16">
      <c r="A48" s="12"/>
      <c r="B48" s="25">
        <v>361.4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-785455</v>
      </c>
      <c r="L48" s="46">
        <v>0</v>
      </c>
      <c r="M48" s="46">
        <v>0</v>
      </c>
      <c r="N48" s="46">
        <f t="shared" si="13"/>
        <v>-785455</v>
      </c>
      <c r="O48" s="47">
        <f t="shared" si="9"/>
        <v>-102.9025284946941</v>
      </c>
      <c r="P48" s="9"/>
    </row>
    <row r="49" spans="1:119">
      <c r="A49" s="12"/>
      <c r="B49" s="25">
        <v>362</v>
      </c>
      <c r="C49" s="20" t="s">
        <v>57</v>
      </c>
      <c r="D49" s="46">
        <v>55647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55647</v>
      </c>
      <c r="O49" s="47">
        <f t="shared" si="9"/>
        <v>7.2903183545132979</v>
      </c>
      <c r="P49" s="9"/>
    </row>
    <row r="50" spans="1:119">
      <c r="A50" s="12"/>
      <c r="B50" s="25">
        <v>364</v>
      </c>
      <c r="C50" s="20" t="s">
        <v>58</v>
      </c>
      <c r="D50" s="46">
        <v>4611</v>
      </c>
      <c r="E50" s="46">
        <v>0</v>
      </c>
      <c r="F50" s="46">
        <v>0</v>
      </c>
      <c r="G50" s="46">
        <v>0</v>
      </c>
      <c r="H50" s="46">
        <v>0</v>
      </c>
      <c r="I50" s="46">
        <v>2823</v>
      </c>
      <c r="J50" s="46">
        <v>27734</v>
      </c>
      <c r="K50" s="46">
        <v>0</v>
      </c>
      <c r="L50" s="46">
        <v>0</v>
      </c>
      <c r="M50" s="46">
        <v>0</v>
      </c>
      <c r="N50" s="46">
        <f t="shared" si="13"/>
        <v>35168</v>
      </c>
      <c r="O50" s="47">
        <f t="shared" si="9"/>
        <v>4.6073627669330541</v>
      </c>
      <c r="P50" s="9"/>
    </row>
    <row r="51" spans="1:119">
      <c r="A51" s="12"/>
      <c r="B51" s="25">
        <v>365</v>
      </c>
      <c r="C51" s="20" t="s">
        <v>59</v>
      </c>
      <c r="D51" s="46">
        <v>4357</v>
      </c>
      <c r="E51" s="46">
        <v>10552</v>
      </c>
      <c r="F51" s="46">
        <v>0</v>
      </c>
      <c r="G51" s="46">
        <v>0</v>
      </c>
      <c r="H51" s="46">
        <v>0</v>
      </c>
      <c r="I51" s="46">
        <v>0</v>
      </c>
      <c r="J51" s="46">
        <v>577</v>
      </c>
      <c r="K51" s="46">
        <v>0</v>
      </c>
      <c r="L51" s="46">
        <v>0</v>
      </c>
      <c r="M51" s="46">
        <v>0</v>
      </c>
      <c r="N51" s="46">
        <f t="shared" si="13"/>
        <v>15486</v>
      </c>
      <c r="O51" s="47">
        <f t="shared" si="9"/>
        <v>2.0288222193108871</v>
      </c>
      <c r="P51" s="9"/>
    </row>
    <row r="52" spans="1:119">
      <c r="A52" s="12"/>
      <c r="B52" s="25">
        <v>366</v>
      </c>
      <c r="C52" s="20" t="s">
        <v>60</v>
      </c>
      <c r="D52" s="46">
        <v>912</v>
      </c>
      <c r="E52" s="46">
        <v>4200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5112</v>
      </c>
      <c r="O52" s="47">
        <f t="shared" si="9"/>
        <v>0.669723568714791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505578</v>
      </c>
      <c r="L53" s="46">
        <v>0</v>
      </c>
      <c r="M53" s="46">
        <v>0</v>
      </c>
      <c r="N53" s="46">
        <f t="shared" si="13"/>
        <v>505578</v>
      </c>
      <c r="O53" s="47">
        <f t="shared" si="9"/>
        <v>66.235818157998168</v>
      </c>
      <c r="P53" s="9"/>
    </row>
    <row r="54" spans="1:119">
      <c r="A54" s="12"/>
      <c r="B54" s="25">
        <v>369.9</v>
      </c>
      <c r="C54" s="20" t="s">
        <v>62</v>
      </c>
      <c r="D54" s="46">
        <v>145618</v>
      </c>
      <c r="E54" s="46">
        <v>38325</v>
      </c>
      <c r="F54" s="46">
        <v>0</v>
      </c>
      <c r="G54" s="46">
        <v>112</v>
      </c>
      <c r="H54" s="46">
        <v>0</v>
      </c>
      <c r="I54" s="46">
        <v>24493</v>
      </c>
      <c r="J54" s="46">
        <v>0</v>
      </c>
      <c r="K54" s="46">
        <v>3364</v>
      </c>
      <c r="L54" s="46">
        <v>0</v>
      </c>
      <c r="M54" s="46">
        <v>0</v>
      </c>
      <c r="N54" s="46">
        <f t="shared" si="13"/>
        <v>211912</v>
      </c>
      <c r="O54" s="47">
        <f t="shared" si="9"/>
        <v>27.762609720948515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SUM(D56:D57)</f>
        <v>759359</v>
      </c>
      <c r="E55" s="32">
        <f t="shared" si="14"/>
        <v>9352</v>
      </c>
      <c r="F55" s="32">
        <f t="shared" si="14"/>
        <v>0</v>
      </c>
      <c r="G55" s="32">
        <f t="shared" si="14"/>
        <v>253776</v>
      </c>
      <c r="H55" s="32">
        <f t="shared" si="14"/>
        <v>10000</v>
      </c>
      <c r="I55" s="32">
        <f t="shared" si="14"/>
        <v>1214690</v>
      </c>
      <c r="J55" s="32">
        <f t="shared" si="14"/>
        <v>2179345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4426522</v>
      </c>
      <c r="O55" s="45">
        <f t="shared" si="9"/>
        <v>579.91903576575396</v>
      </c>
      <c r="P55" s="9"/>
    </row>
    <row r="56" spans="1:119">
      <c r="A56" s="12"/>
      <c r="B56" s="25">
        <v>381</v>
      </c>
      <c r="C56" s="20" t="s">
        <v>63</v>
      </c>
      <c r="D56" s="46">
        <v>759359</v>
      </c>
      <c r="E56" s="46">
        <v>9352</v>
      </c>
      <c r="F56" s="46">
        <v>0</v>
      </c>
      <c r="G56" s="46">
        <v>253776</v>
      </c>
      <c r="H56" s="46">
        <v>10000</v>
      </c>
      <c r="I56" s="46">
        <v>1122399</v>
      </c>
      <c r="J56" s="46">
        <v>2179345</v>
      </c>
      <c r="K56" s="46">
        <v>0</v>
      </c>
      <c r="L56" s="46">
        <v>0</v>
      </c>
      <c r="M56" s="46">
        <v>0</v>
      </c>
      <c r="N56" s="46">
        <f>SUM(D56:M56)</f>
        <v>4334231</v>
      </c>
      <c r="O56" s="47">
        <f t="shared" si="9"/>
        <v>567.82798375474908</v>
      </c>
      <c r="P56" s="9"/>
    </row>
    <row r="57" spans="1:119" ht="15.75" thickBot="1">
      <c r="A57" s="12"/>
      <c r="B57" s="25">
        <v>389.4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92291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92291</v>
      </c>
      <c r="O57" s="47">
        <f t="shared" si="9"/>
        <v>12.091052011004848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5">SUM(D5,D10,D20,D31,D41,D45,D55)</f>
        <v>7249842</v>
      </c>
      <c r="E58" s="15">
        <f t="shared" si="15"/>
        <v>1300646</v>
      </c>
      <c r="F58" s="15">
        <f t="shared" si="15"/>
        <v>0</v>
      </c>
      <c r="G58" s="15">
        <f t="shared" si="15"/>
        <v>288381</v>
      </c>
      <c r="H58" s="15">
        <f t="shared" si="15"/>
        <v>10997</v>
      </c>
      <c r="I58" s="15">
        <f t="shared" si="15"/>
        <v>7400883</v>
      </c>
      <c r="J58" s="15">
        <f t="shared" si="15"/>
        <v>2537100</v>
      </c>
      <c r="K58" s="15">
        <f t="shared" si="15"/>
        <v>674553</v>
      </c>
      <c r="L58" s="15">
        <f t="shared" si="15"/>
        <v>34217</v>
      </c>
      <c r="M58" s="15">
        <f t="shared" si="15"/>
        <v>0</v>
      </c>
      <c r="N58" s="15">
        <f>SUM(D58:M58)</f>
        <v>19496619</v>
      </c>
      <c r="O58" s="38">
        <f t="shared" si="9"/>
        <v>2554.2537665400237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71</v>
      </c>
      <c r="M60" s="48"/>
      <c r="N60" s="48"/>
      <c r="O60" s="43">
        <v>7633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3961947</v>
      </c>
      <c r="E5" s="27">
        <f t="shared" si="0"/>
        <v>384077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4346024</v>
      </c>
      <c r="O5" s="33">
        <f t="shared" ref="O5:O36" si="2">(N5/O$59)</f>
        <v>568.85130890052358</v>
      </c>
      <c r="P5" s="6"/>
    </row>
    <row r="6" spans="1:133">
      <c r="A6" s="12"/>
      <c r="B6" s="25">
        <v>311</v>
      </c>
      <c r="C6" s="20" t="s">
        <v>3</v>
      </c>
      <c r="D6" s="46">
        <v>3306322</v>
      </c>
      <c r="E6" s="46">
        <v>88163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3394485</v>
      </c>
      <c r="O6" s="47">
        <f t="shared" si="2"/>
        <v>444.30431937172773</v>
      </c>
      <c r="P6" s="9"/>
    </row>
    <row r="7" spans="1:133">
      <c r="A7" s="12"/>
      <c r="B7" s="25">
        <v>312.10000000000002</v>
      </c>
      <c r="C7" s="20" t="s">
        <v>106</v>
      </c>
      <c r="D7" s="46">
        <v>0</v>
      </c>
      <c r="E7" s="46">
        <v>295914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295914</v>
      </c>
      <c r="O7" s="47">
        <f t="shared" si="2"/>
        <v>38.732198952879578</v>
      </c>
      <c r="P7" s="9"/>
    </row>
    <row r="8" spans="1:133">
      <c r="A8" s="12"/>
      <c r="B8" s="25">
        <v>314.10000000000002</v>
      </c>
      <c r="C8" s="20" t="s">
        <v>12</v>
      </c>
      <c r="D8" s="46">
        <v>605699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605699</v>
      </c>
      <c r="O8" s="47">
        <f t="shared" si="2"/>
        <v>79.279973821989529</v>
      </c>
      <c r="P8" s="9"/>
    </row>
    <row r="9" spans="1:133">
      <c r="A9" s="12"/>
      <c r="B9" s="25">
        <v>314.8</v>
      </c>
      <c r="C9" s="20" t="s">
        <v>13</v>
      </c>
      <c r="D9" s="46">
        <v>34430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34430</v>
      </c>
      <c r="O9" s="47">
        <f t="shared" si="2"/>
        <v>4.5065445026178015</v>
      </c>
      <c r="P9" s="9"/>
    </row>
    <row r="10" spans="1:133">
      <c r="A10" s="12"/>
      <c r="B10" s="25">
        <v>316</v>
      </c>
      <c r="C10" s="20" t="s">
        <v>107</v>
      </c>
      <c r="D10" s="46">
        <v>15496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15496</v>
      </c>
      <c r="O10" s="47">
        <f t="shared" si="2"/>
        <v>2.0282722513089007</v>
      </c>
      <c r="P10" s="9"/>
    </row>
    <row r="11" spans="1:133" ht="15.75">
      <c r="A11" s="29" t="s">
        <v>108</v>
      </c>
      <c r="B11" s="30"/>
      <c r="C11" s="31"/>
      <c r="D11" s="32">
        <f t="shared" ref="D11:M11" si="3">SUM(D12:D16)</f>
        <v>1292354</v>
      </c>
      <c r="E11" s="32">
        <f t="shared" si="3"/>
        <v>285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1292639</v>
      </c>
      <c r="O11" s="45">
        <f t="shared" si="2"/>
        <v>169.19358638743455</v>
      </c>
      <c r="P11" s="10"/>
    </row>
    <row r="12" spans="1:133">
      <c r="A12" s="12"/>
      <c r="B12" s="25">
        <v>322</v>
      </c>
      <c r="C12" s="20" t="s">
        <v>0</v>
      </c>
      <c r="D12" s="46">
        <v>128932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128932</v>
      </c>
      <c r="O12" s="47">
        <f t="shared" si="2"/>
        <v>16.875916230366492</v>
      </c>
      <c r="P12" s="9"/>
    </row>
    <row r="13" spans="1:133">
      <c r="A13" s="12"/>
      <c r="B13" s="25">
        <v>323.10000000000002</v>
      </c>
      <c r="C13" s="20" t="s">
        <v>15</v>
      </c>
      <c r="D13" s="46">
        <v>594958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594958</v>
      </c>
      <c r="O13" s="47">
        <f t="shared" si="2"/>
        <v>77.874083769633515</v>
      </c>
      <c r="P13" s="9"/>
    </row>
    <row r="14" spans="1:133">
      <c r="A14" s="12"/>
      <c r="B14" s="25">
        <v>323.2</v>
      </c>
      <c r="C14" s="20" t="s">
        <v>16</v>
      </c>
      <c r="D14" s="46">
        <v>524381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524381</v>
      </c>
      <c r="O14" s="47">
        <f t="shared" si="2"/>
        <v>68.636256544502615</v>
      </c>
      <c r="P14" s="9"/>
    </row>
    <row r="15" spans="1:133">
      <c r="A15" s="12"/>
      <c r="B15" s="25">
        <v>323.39999999999998</v>
      </c>
      <c r="C15" s="20" t="s">
        <v>17</v>
      </c>
      <c r="D15" s="46">
        <v>5553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5553</v>
      </c>
      <c r="O15" s="47">
        <f t="shared" si="2"/>
        <v>0.72683246073298424</v>
      </c>
      <c r="P15" s="9"/>
    </row>
    <row r="16" spans="1:133">
      <c r="A16" s="12"/>
      <c r="B16" s="25">
        <v>329</v>
      </c>
      <c r="C16" s="20" t="s">
        <v>109</v>
      </c>
      <c r="D16" s="46">
        <v>38530</v>
      </c>
      <c r="E16" s="46">
        <v>285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38815</v>
      </c>
      <c r="O16" s="47">
        <f t="shared" si="2"/>
        <v>5.0804973821989527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SUM(D18:D28)</f>
        <v>964020</v>
      </c>
      <c r="E17" s="32">
        <f t="shared" si="4"/>
        <v>424334</v>
      </c>
      <c r="F17" s="32">
        <f t="shared" si="4"/>
        <v>0</v>
      </c>
      <c r="G17" s="32">
        <f t="shared" si="4"/>
        <v>61607</v>
      </c>
      <c r="H17" s="32">
        <f t="shared" si="4"/>
        <v>0</v>
      </c>
      <c r="I17" s="32">
        <f t="shared" si="4"/>
        <v>456262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1906223</v>
      </c>
      <c r="O17" s="45">
        <f t="shared" si="2"/>
        <v>249.5056282722513</v>
      </c>
      <c r="P17" s="10"/>
    </row>
    <row r="18" spans="1:16">
      <c r="A18" s="12"/>
      <c r="B18" s="25">
        <v>331.2</v>
      </c>
      <c r="C18" s="20" t="s">
        <v>23</v>
      </c>
      <c r="D18" s="46">
        <v>2707</v>
      </c>
      <c r="E18" s="46">
        <v>14442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17149</v>
      </c>
      <c r="O18" s="47">
        <f t="shared" si="2"/>
        <v>2.2446335078534032</v>
      </c>
      <c r="P18" s="9"/>
    </row>
    <row r="19" spans="1:16">
      <c r="A19" s="12"/>
      <c r="B19" s="25">
        <v>331.9</v>
      </c>
      <c r="C19" s="20" t="s">
        <v>25</v>
      </c>
      <c r="D19" s="46">
        <v>176640</v>
      </c>
      <c r="E19" s="46">
        <v>0</v>
      </c>
      <c r="F19" s="46">
        <v>0</v>
      </c>
      <c r="G19" s="46">
        <v>0</v>
      </c>
      <c r="H19" s="46">
        <v>0</v>
      </c>
      <c r="I19" s="46">
        <v>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176658</v>
      </c>
      <c r="O19" s="47">
        <f t="shared" si="2"/>
        <v>23.122774869109946</v>
      </c>
      <c r="P19" s="9"/>
    </row>
    <row r="20" spans="1:16">
      <c r="A20" s="12"/>
      <c r="B20" s="25">
        <v>334.49</v>
      </c>
      <c r="C20" s="20" t="s">
        <v>110</v>
      </c>
      <c r="D20" s="46">
        <v>0</v>
      </c>
      <c r="E20" s="46">
        <v>406692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406692</v>
      </c>
      <c r="O20" s="47">
        <f t="shared" si="2"/>
        <v>53.23193717277487</v>
      </c>
      <c r="P20" s="9"/>
    </row>
    <row r="21" spans="1:16">
      <c r="A21" s="12"/>
      <c r="B21" s="25">
        <v>334.7</v>
      </c>
      <c r="C21" s="20" t="s">
        <v>26</v>
      </c>
      <c r="D21" s="46">
        <v>5500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5500</v>
      </c>
      <c r="O21" s="47">
        <f t="shared" si="2"/>
        <v>0.71989528795811519</v>
      </c>
      <c r="P21" s="9"/>
    </row>
    <row r="22" spans="1:16">
      <c r="A22" s="12"/>
      <c r="B22" s="25">
        <v>334.9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56742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56742</v>
      </c>
      <c r="O22" s="47">
        <f t="shared" si="2"/>
        <v>7.4269633507853401</v>
      </c>
      <c r="P22" s="9"/>
    </row>
    <row r="23" spans="1:16">
      <c r="A23" s="12"/>
      <c r="B23" s="25">
        <v>335.12</v>
      </c>
      <c r="C23" s="20" t="s">
        <v>28</v>
      </c>
      <c r="D23" s="46">
        <v>404209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404209</v>
      </c>
      <c r="O23" s="47">
        <f t="shared" si="2"/>
        <v>52.906937172774867</v>
      </c>
      <c r="P23" s="9"/>
    </row>
    <row r="24" spans="1:16">
      <c r="A24" s="12"/>
      <c r="B24" s="25">
        <v>335.14</v>
      </c>
      <c r="C24" s="20" t="s">
        <v>29</v>
      </c>
      <c r="D24" s="46">
        <v>0</v>
      </c>
      <c r="E24" s="46">
        <v>0</v>
      </c>
      <c r="F24" s="46">
        <v>0</v>
      </c>
      <c r="G24" s="46">
        <v>32470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32470</v>
      </c>
      <c r="O24" s="47">
        <f t="shared" si="2"/>
        <v>4.25</v>
      </c>
      <c r="P24" s="9"/>
    </row>
    <row r="25" spans="1:16">
      <c r="A25" s="12"/>
      <c r="B25" s="25">
        <v>335.15</v>
      </c>
      <c r="C25" s="20" t="s">
        <v>30</v>
      </c>
      <c r="D25" s="46">
        <v>7120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7120</v>
      </c>
      <c r="O25" s="47">
        <f t="shared" si="2"/>
        <v>0.93193717277486909</v>
      </c>
      <c r="P25" s="9"/>
    </row>
    <row r="26" spans="1:16">
      <c r="A26" s="12"/>
      <c r="B26" s="25">
        <v>335.18</v>
      </c>
      <c r="C26" s="20" t="s">
        <v>31</v>
      </c>
      <c r="D26" s="46">
        <v>361789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361789</v>
      </c>
      <c r="O26" s="47">
        <f t="shared" si="2"/>
        <v>47.354581151832463</v>
      </c>
      <c r="P26" s="9"/>
    </row>
    <row r="27" spans="1:16">
      <c r="A27" s="12"/>
      <c r="B27" s="25">
        <v>335.21</v>
      </c>
      <c r="C27" s="20" t="s">
        <v>32</v>
      </c>
      <c r="D27" s="46">
        <v>1200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1200</v>
      </c>
      <c r="O27" s="47">
        <f t="shared" si="2"/>
        <v>0.15706806282722513</v>
      </c>
      <c r="P27" s="9"/>
    </row>
    <row r="28" spans="1:16">
      <c r="A28" s="12"/>
      <c r="B28" s="25">
        <v>337.9</v>
      </c>
      <c r="C28" s="20" t="s">
        <v>33</v>
      </c>
      <c r="D28" s="46">
        <v>4855</v>
      </c>
      <c r="E28" s="46">
        <v>3200</v>
      </c>
      <c r="F28" s="46">
        <v>0</v>
      </c>
      <c r="G28" s="46">
        <v>29137</v>
      </c>
      <c r="H28" s="46">
        <v>0</v>
      </c>
      <c r="I28" s="46">
        <v>399502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436694</v>
      </c>
      <c r="O28" s="47">
        <f t="shared" si="2"/>
        <v>57.158900523560206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SUM(D30:D37)</f>
        <v>251155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4932725</v>
      </c>
      <c r="J29" s="32">
        <f t="shared" si="6"/>
        <v>169477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5353357</v>
      </c>
      <c r="O29" s="45">
        <f t="shared" si="2"/>
        <v>700.70117801047115</v>
      </c>
      <c r="P29" s="10"/>
    </row>
    <row r="30" spans="1:16">
      <c r="A30" s="12"/>
      <c r="B30" s="25">
        <v>341.2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169477</v>
      </c>
      <c r="K30" s="46">
        <v>0</v>
      </c>
      <c r="L30" s="46">
        <v>0</v>
      </c>
      <c r="M30" s="46">
        <v>0</v>
      </c>
      <c r="N30" s="46">
        <f>SUM(D30:M30)</f>
        <v>169477</v>
      </c>
      <c r="O30" s="47">
        <f t="shared" si="2"/>
        <v>22.182853403141362</v>
      </c>
      <c r="P30" s="9"/>
    </row>
    <row r="31" spans="1:16">
      <c r="A31" s="12"/>
      <c r="B31" s="25">
        <v>342.2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3332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3332</v>
      </c>
      <c r="O31" s="47">
        <f t="shared" si="2"/>
        <v>0.4361256544502618</v>
      </c>
      <c r="P31" s="9"/>
    </row>
    <row r="32" spans="1:16">
      <c r="A32" s="12"/>
      <c r="B32" s="25">
        <v>342.9</v>
      </c>
      <c r="C32" s="20" t="s">
        <v>43</v>
      </c>
      <c r="D32" s="46">
        <v>8016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8016</v>
      </c>
      <c r="O32" s="47">
        <f t="shared" si="2"/>
        <v>1.0492146596858638</v>
      </c>
      <c r="P32" s="9"/>
    </row>
    <row r="33" spans="1:16">
      <c r="A33" s="12"/>
      <c r="B33" s="25">
        <v>343.4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1319670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1319670</v>
      </c>
      <c r="O33" s="47">
        <f t="shared" si="2"/>
        <v>172.73167539267016</v>
      </c>
      <c r="P33" s="9"/>
    </row>
    <row r="34" spans="1:16">
      <c r="A34" s="12"/>
      <c r="B34" s="25">
        <v>343.6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3609723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3609723</v>
      </c>
      <c r="O34" s="47">
        <f t="shared" si="2"/>
        <v>472.47683246073296</v>
      </c>
      <c r="P34" s="9"/>
    </row>
    <row r="35" spans="1:16">
      <c r="A35" s="12"/>
      <c r="B35" s="25">
        <v>343.8</v>
      </c>
      <c r="C35" s="20" t="s">
        <v>46</v>
      </c>
      <c r="D35" s="46">
        <v>44739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44739</v>
      </c>
      <c r="O35" s="47">
        <f t="shared" si="2"/>
        <v>5.8558900523560213</v>
      </c>
      <c r="P35" s="9"/>
    </row>
    <row r="36" spans="1:16">
      <c r="A36" s="12"/>
      <c r="B36" s="25">
        <v>347.2</v>
      </c>
      <c r="C36" s="20" t="s">
        <v>47</v>
      </c>
      <c r="D36" s="46">
        <v>187055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187055</v>
      </c>
      <c r="O36" s="47">
        <f t="shared" si="2"/>
        <v>24.483638743455497</v>
      </c>
      <c r="P36" s="9"/>
    </row>
    <row r="37" spans="1:16">
      <c r="A37" s="12"/>
      <c r="B37" s="25">
        <v>347.5</v>
      </c>
      <c r="C37" s="20" t="s">
        <v>48</v>
      </c>
      <c r="D37" s="46">
        <v>11345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11345</v>
      </c>
      <c r="O37" s="47">
        <f t="shared" ref="O37:O57" si="8">(N37/O$59)</f>
        <v>1.4849476439790577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SUM(D39:D40)</f>
        <v>34271</v>
      </c>
      <c r="E38" s="32">
        <f t="shared" si="9"/>
        <v>17942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52213</v>
      </c>
      <c r="O38" s="45">
        <f t="shared" si="8"/>
        <v>6.8341623036649217</v>
      </c>
      <c r="P38" s="10"/>
    </row>
    <row r="39" spans="1:16">
      <c r="A39" s="13"/>
      <c r="B39" s="39">
        <v>351.1</v>
      </c>
      <c r="C39" s="21" t="s">
        <v>51</v>
      </c>
      <c r="D39" s="46">
        <v>34271</v>
      </c>
      <c r="E39" s="46">
        <v>2314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36585</v>
      </c>
      <c r="O39" s="47">
        <f t="shared" si="8"/>
        <v>4.7886125654450264</v>
      </c>
      <c r="P39" s="9"/>
    </row>
    <row r="40" spans="1:16">
      <c r="A40" s="13"/>
      <c r="B40" s="39">
        <v>359</v>
      </c>
      <c r="C40" s="21" t="s">
        <v>81</v>
      </c>
      <c r="D40" s="46">
        <v>0</v>
      </c>
      <c r="E40" s="46">
        <v>15628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15628</v>
      </c>
      <c r="O40" s="47">
        <f t="shared" si="8"/>
        <v>2.0455497382198953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SUM(D42:D54)</f>
        <v>315238</v>
      </c>
      <c r="E41" s="32">
        <f t="shared" si="10"/>
        <v>479669</v>
      </c>
      <c r="F41" s="32">
        <f t="shared" si="10"/>
        <v>0</v>
      </c>
      <c r="G41" s="32">
        <f t="shared" si="10"/>
        <v>4226</v>
      </c>
      <c r="H41" s="32">
        <f t="shared" si="10"/>
        <v>6540</v>
      </c>
      <c r="I41" s="32">
        <f t="shared" si="10"/>
        <v>119468</v>
      </c>
      <c r="J41" s="32">
        <f t="shared" si="10"/>
        <v>31108</v>
      </c>
      <c r="K41" s="32">
        <f t="shared" si="10"/>
        <v>-242572</v>
      </c>
      <c r="L41" s="32">
        <f t="shared" si="10"/>
        <v>142</v>
      </c>
      <c r="M41" s="32">
        <f t="shared" si="10"/>
        <v>0</v>
      </c>
      <c r="N41" s="32">
        <f>SUM(D41:M41)</f>
        <v>713819</v>
      </c>
      <c r="O41" s="45">
        <f t="shared" si="8"/>
        <v>93.431806282722519</v>
      </c>
      <c r="P41" s="10"/>
    </row>
    <row r="42" spans="1:16">
      <c r="A42" s="12"/>
      <c r="B42" s="25">
        <v>361.1</v>
      </c>
      <c r="C42" s="20" t="s">
        <v>54</v>
      </c>
      <c r="D42" s="46">
        <v>97096</v>
      </c>
      <c r="E42" s="46">
        <v>73914</v>
      </c>
      <c r="F42" s="46">
        <v>0</v>
      </c>
      <c r="G42" s="46">
        <v>4226</v>
      </c>
      <c r="H42" s="46">
        <v>6540</v>
      </c>
      <c r="I42" s="46">
        <v>114428</v>
      </c>
      <c r="J42" s="46">
        <v>31108</v>
      </c>
      <c r="K42" s="46">
        <v>206703</v>
      </c>
      <c r="L42" s="46">
        <v>274</v>
      </c>
      <c r="M42" s="46">
        <v>0</v>
      </c>
      <c r="N42" s="46">
        <f>SUM(D42:M42)</f>
        <v>534289</v>
      </c>
      <c r="O42" s="47">
        <f t="shared" si="8"/>
        <v>69.933115183246073</v>
      </c>
      <c r="P42" s="9"/>
    </row>
    <row r="43" spans="1:16">
      <c r="A43" s="12"/>
      <c r="B43" s="25">
        <v>361.3</v>
      </c>
      <c r="C43" s="20" t="s">
        <v>55</v>
      </c>
      <c r="D43" s="46">
        <v>-5831</v>
      </c>
      <c r="E43" s="46">
        <v>0</v>
      </c>
      <c r="F43" s="46">
        <v>0</v>
      </c>
      <c r="G43" s="46">
        <v>0</v>
      </c>
      <c r="H43" s="46">
        <v>0</v>
      </c>
      <c r="I43" s="46">
        <v>-42373</v>
      </c>
      <c r="J43" s="46">
        <v>0</v>
      </c>
      <c r="K43" s="46">
        <v>-1231246</v>
      </c>
      <c r="L43" s="46">
        <v>-132</v>
      </c>
      <c r="M43" s="46">
        <v>0</v>
      </c>
      <c r="N43" s="46">
        <f t="shared" ref="N43:N54" si="11">SUM(D43:M43)</f>
        <v>-1279582</v>
      </c>
      <c r="O43" s="47">
        <f t="shared" si="8"/>
        <v>-167.48455497382199</v>
      </c>
      <c r="P43" s="9"/>
    </row>
    <row r="44" spans="1:16">
      <c r="A44" s="12"/>
      <c r="B44" s="25">
        <v>361.4</v>
      </c>
      <c r="C44" s="20" t="s">
        <v>56</v>
      </c>
      <c r="D44" s="46">
        <v>-375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256123</v>
      </c>
      <c r="L44" s="46">
        <v>0</v>
      </c>
      <c r="M44" s="46">
        <v>0</v>
      </c>
      <c r="N44" s="46">
        <f t="shared" si="11"/>
        <v>255748</v>
      </c>
      <c r="O44" s="47">
        <f t="shared" si="8"/>
        <v>33.474869109947647</v>
      </c>
      <c r="P44" s="9"/>
    </row>
    <row r="45" spans="1:16">
      <c r="A45" s="12"/>
      <c r="B45" s="25">
        <v>362</v>
      </c>
      <c r="C45" s="20" t="s">
        <v>57</v>
      </c>
      <c r="D45" s="46">
        <v>58938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58938</v>
      </c>
      <c r="O45" s="47">
        <f t="shared" si="8"/>
        <v>7.7143979057591627</v>
      </c>
      <c r="P45" s="9"/>
    </row>
    <row r="46" spans="1:16">
      <c r="A46" s="12"/>
      <c r="B46" s="25">
        <v>363.22</v>
      </c>
      <c r="C46" s="20" t="s">
        <v>111</v>
      </c>
      <c r="D46" s="46">
        <v>0</v>
      </c>
      <c r="E46" s="46">
        <v>29637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29637</v>
      </c>
      <c r="O46" s="47">
        <f t="shared" si="8"/>
        <v>3.8791884816753925</v>
      </c>
      <c r="P46" s="9"/>
    </row>
    <row r="47" spans="1:16">
      <c r="A47" s="12"/>
      <c r="B47" s="25">
        <v>363.23</v>
      </c>
      <c r="C47" s="20" t="s">
        <v>112</v>
      </c>
      <c r="D47" s="46">
        <v>0</v>
      </c>
      <c r="E47" s="46">
        <v>34656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34656</v>
      </c>
      <c r="O47" s="47">
        <f t="shared" si="8"/>
        <v>4.5361256544502622</v>
      </c>
      <c r="P47" s="9"/>
    </row>
    <row r="48" spans="1:16">
      <c r="A48" s="12"/>
      <c r="B48" s="25">
        <v>363.24</v>
      </c>
      <c r="C48" s="20" t="s">
        <v>113</v>
      </c>
      <c r="D48" s="46">
        <v>0</v>
      </c>
      <c r="E48" s="46">
        <v>301081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301081</v>
      </c>
      <c r="O48" s="47">
        <f t="shared" si="8"/>
        <v>39.408507853403144</v>
      </c>
      <c r="P48" s="9"/>
    </row>
    <row r="49" spans="1:119">
      <c r="A49" s="12"/>
      <c r="B49" s="25">
        <v>363.27</v>
      </c>
      <c r="C49" s="20" t="s">
        <v>114</v>
      </c>
      <c r="D49" s="46">
        <v>0</v>
      </c>
      <c r="E49" s="46">
        <v>17416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17416</v>
      </c>
      <c r="O49" s="47">
        <f t="shared" si="8"/>
        <v>2.2795811518324607</v>
      </c>
      <c r="P49" s="9"/>
    </row>
    <row r="50" spans="1:119">
      <c r="A50" s="12"/>
      <c r="B50" s="25">
        <v>364</v>
      </c>
      <c r="C50" s="20" t="s">
        <v>58</v>
      </c>
      <c r="D50" s="46">
        <v>20837</v>
      </c>
      <c r="E50" s="46">
        <v>0</v>
      </c>
      <c r="F50" s="46">
        <v>0</v>
      </c>
      <c r="G50" s="46">
        <v>0</v>
      </c>
      <c r="H50" s="46">
        <v>0</v>
      </c>
      <c r="I50" s="46">
        <v>11872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32709</v>
      </c>
      <c r="O50" s="47">
        <f t="shared" si="8"/>
        <v>4.2812827225130894</v>
      </c>
      <c r="P50" s="9"/>
    </row>
    <row r="51" spans="1:119">
      <c r="A51" s="12"/>
      <c r="B51" s="25">
        <v>365</v>
      </c>
      <c r="C51" s="20" t="s">
        <v>59</v>
      </c>
      <c r="D51" s="46">
        <v>2849</v>
      </c>
      <c r="E51" s="46">
        <v>4388</v>
      </c>
      <c r="F51" s="46">
        <v>0</v>
      </c>
      <c r="G51" s="46">
        <v>0</v>
      </c>
      <c r="H51" s="46">
        <v>0</v>
      </c>
      <c r="I51" s="46">
        <v>152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7389</v>
      </c>
      <c r="O51" s="47">
        <f t="shared" si="8"/>
        <v>0.9671465968586388</v>
      </c>
      <c r="P51" s="9"/>
    </row>
    <row r="52" spans="1:119">
      <c r="A52" s="12"/>
      <c r="B52" s="25">
        <v>366</v>
      </c>
      <c r="C52" s="20" t="s">
        <v>60</v>
      </c>
      <c r="D52" s="46">
        <v>2590</v>
      </c>
      <c r="E52" s="46">
        <v>9500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12090</v>
      </c>
      <c r="O52" s="47">
        <f t="shared" si="8"/>
        <v>1.5824607329842932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525422</v>
      </c>
      <c r="L53" s="46">
        <v>0</v>
      </c>
      <c r="M53" s="46">
        <v>0</v>
      </c>
      <c r="N53" s="46">
        <f t="shared" si="11"/>
        <v>525422</v>
      </c>
      <c r="O53" s="47">
        <f t="shared" si="8"/>
        <v>68.77251308900523</v>
      </c>
      <c r="P53" s="9"/>
    </row>
    <row r="54" spans="1:119">
      <c r="A54" s="12"/>
      <c r="B54" s="25">
        <v>369.9</v>
      </c>
      <c r="C54" s="20" t="s">
        <v>62</v>
      </c>
      <c r="D54" s="46">
        <v>139134</v>
      </c>
      <c r="E54" s="46">
        <v>9077</v>
      </c>
      <c r="F54" s="46">
        <v>0</v>
      </c>
      <c r="G54" s="46">
        <v>0</v>
      </c>
      <c r="H54" s="46">
        <v>0</v>
      </c>
      <c r="I54" s="46">
        <v>35389</v>
      </c>
      <c r="J54" s="46">
        <v>0</v>
      </c>
      <c r="K54" s="46">
        <v>426</v>
      </c>
      <c r="L54" s="46">
        <v>0</v>
      </c>
      <c r="M54" s="46">
        <v>0</v>
      </c>
      <c r="N54" s="46">
        <f t="shared" si="11"/>
        <v>184026</v>
      </c>
      <c r="O54" s="47">
        <f t="shared" si="8"/>
        <v>24.08717277486911</v>
      </c>
      <c r="P54" s="9"/>
    </row>
    <row r="55" spans="1:119" ht="15.75">
      <c r="A55" s="29" t="s">
        <v>40</v>
      </c>
      <c r="B55" s="30"/>
      <c r="C55" s="31"/>
      <c r="D55" s="32">
        <f t="shared" ref="D55:M55" si="12">SUM(D56:D56)</f>
        <v>854968</v>
      </c>
      <c r="E55" s="32">
        <f t="shared" si="12"/>
        <v>48007</v>
      </c>
      <c r="F55" s="32">
        <f t="shared" si="12"/>
        <v>0</v>
      </c>
      <c r="G55" s="32">
        <f t="shared" si="12"/>
        <v>31</v>
      </c>
      <c r="H55" s="32">
        <f t="shared" si="12"/>
        <v>10000</v>
      </c>
      <c r="I55" s="32">
        <f t="shared" si="12"/>
        <v>1602</v>
      </c>
      <c r="J55" s="32">
        <f t="shared" si="12"/>
        <v>147041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1061649</v>
      </c>
      <c r="O55" s="45">
        <f t="shared" si="8"/>
        <v>138.95929319371729</v>
      </c>
      <c r="P55" s="9"/>
    </row>
    <row r="56" spans="1:119" ht="15.75" thickBot="1">
      <c r="A56" s="12"/>
      <c r="B56" s="25">
        <v>381</v>
      </c>
      <c r="C56" s="20" t="s">
        <v>63</v>
      </c>
      <c r="D56" s="46">
        <v>854968</v>
      </c>
      <c r="E56" s="46">
        <v>48007</v>
      </c>
      <c r="F56" s="46">
        <v>0</v>
      </c>
      <c r="G56" s="46">
        <v>31</v>
      </c>
      <c r="H56" s="46">
        <v>10000</v>
      </c>
      <c r="I56" s="46">
        <v>1602</v>
      </c>
      <c r="J56" s="46">
        <v>147041</v>
      </c>
      <c r="K56" s="46">
        <v>0</v>
      </c>
      <c r="L56" s="46">
        <v>0</v>
      </c>
      <c r="M56" s="46">
        <v>0</v>
      </c>
      <c r="N56" s="46">
        <f>SUM(D56:M56)</f>
        <v>1061649</v>
      </c>
      <c r="O56" s="47">
        <f t="shared" si="8"/>
        <v>138.95929319371729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SUM(D5,D11,D17,D29,D38,D41,D55)</f>
        <v>7673953</v>
      </c>
      <c r="E57" s="15">
        <f t="shared" si="13"/>
        <v>1354314</v>
      </c>
      <c r="F57" s="15">
        <f t="shared" si="13"/>
        <v>0</v>
      </c>
      <c r="G57" s="15">
        <f t="shared" si="13"/>
        <v>65864</v>
      </c>
      <c r="H57" s="15">
        <f t="shared" si="13"/>
        <v>16540</v>
      </c>
      <c r="I57" s="15">
        <f t="shared" si="13"/>
        <v>5510057</v>
      </c>
      <c r="J57" s="15">
        <f t="shared" si="13"/>
        <v>347626</v>
      </c>
      <c r="K57" s="15">
        <f t="shared" si="13"/>
        <v>-242572</v>
      </c>
      <c r="L57" s="15">
        <f t="shared" si="13"/>
        <v>142</v>
      </c>
      <c r="M57" s="15">
        <f t="shared" si="13"/>
        <v>0</v>
      </c>
      <c r="N57" s="15">
        <f>SUM(D57:M57)</f>
        <v>14725924</v>
      </c>
      <c r="O57" s="38">
        <f t="shared" si="8"/>
        <v>1927.4769633507854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115</v>
      </c>
      <c r="M59" s="48"/>
      <c r="N59" s="48"/>
      <c r="O59" s="43">
        <v>7640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135</v>
      </c>
      <c r="N4" s="35" t="s">
        <v>10</v>
      </c>
      <c r="O4" s="35" t="s">
        <v>136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SUM(D6:D10)</f>
        <v>4361439</v>
      </c>
      <c r="E5" s="27">
        <f t="shared" si="0"/>
        <v>528650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4890089</v>
      </c>
      <c r="P5" s="33">
        <f t="shared" ref="P5:P36" si="2">(O5/P$63)</f>
        <v>533.56126568466993</v>
      </c>
      <c r="Q5" s="6"/>
    </row>
    <row r="6" spans="1:134">
      <c r="A6" s="12"/>
      <c r="B6" s="25">
        <v>311</v>
      </c>
      <c r="C6" s="20" t="s">
        <v>3</v>
      </c>
      <c r="D6" s="46">
        <v>2771509</v>
      </c>
      <c r="E6" s="46">
        <v>110274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2881783</v>
      </c>
      <c r="P6" s="47">
        <f t="shared" si="2"/>
        <v>314.43349699945446</v>
      </c>
      <c r="Q6" s="9"/>
    </row>
    <row r="7" spans="1:134">
      <c r="A7" s="12"/>
      <c r="B7" s="25">
        <v>312.41000000000003</v>
      </c>
      <c r="C7" s="20" t="s">
        <v>138</v>
      </c>
      <c r="D7" s="46">
        <v>0</v>
      </c>
      <c r="E7" s="46">
        <v>418376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418376</v>
      </c>
      <c r="P7" s="47">
        <f t="shared" si="2"/>
        <v>45.649318057828694</v>
      </c>
      <c r="Q7" s="9"/>
    </row>
    <row r="8" spans="1:134">
      <c r="A8" s="12"/>
      <c r="B8" s="25">
        <v>314.10000000000002</v>
      </c>
      <c r="C8" s="20" t="s">
        <v>12</v>
      </c>
      <c r="D8" s="46">
        <v>975351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975351</v>
      </c>
      <c r="P8" s="47">
        <f t="shared" si="2"/>
        <v>106.42127659574469</v>
      </c>
      <c r="Q8" s="9"/>
    </row>
    <row r="9" spans="1:134">
      <c r="A9" s="12"/>
      <c r="B9" s="25">
        <v>314.8</v>
      </c>
      <c r="C9" s="20" t="s">
        <v>13</v>
      </c>
      <c r="D9" s="46">
        <v>63344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63344</v>
      </c>
      <c r="P9" s="47">
        <f t="shared" si="2"/>
        <v>6.9115111838516095</v>
      </c>
      <c r="Q9" s="9"/>
    </row>
    <row r="10" spans="1:134">
      <c r="A10" s="12"/>
      <c r="B10" s="25">
        <v>315.2</v>
      </c>
      <c r="C10" s="20" t="s">
        <v>139</v>
      </c>
      <c r="D10" s="46">
        <v>551235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551235</v>
      </c>
      <c r="P10" s="47">
        <f t="shared" si="2"/>
        <v>60.145662847790504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SUM(D12:D23)</f>
        <v>1132538</v>
      </c>
      <c r="E11" s="32">
        <f t="shared" si="3"/>
        <v>1066369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2198907</v>
      </c>
      <c r="P11" s="45">
        <f t="shared" si="2"/>
        <v>239.92438625204582</v>
      </c>
      <c r="Q11" s="10"/>
    </row>
    <row r="12" spans="1:134">
      <c r="A12" s="12"/>
      <c r="B12" s="25">
        <v>322</v>
      </c>
      <c r="C12" s="20" t="s">
        <v>140</v>
      </c>
      <c r="D12" s="46">
        <v>300374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300374</v>
      </c>
      <c r="P12" s="47">
        <f t="shared" si="2"/>
        <v>32.774031642116746</v>
      </c>
      <c r="Q12" s="9"/>
    </row>
    <row r="13" spans="1:134">
      <c r="A13" s="12"/>
      <c r="B13" s="25">
        <v>323.10000000000002</v>
      </c>
      <c r="C13" s="20" t="s">
        <v>15</v>
      </c>
      <c r="D13" s="46">
        <v>797019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797019</v>
      </c>
      <c r="P13" s="47">
        <f t="shared" si="2"/>
        <v>86.963338788870701</v>
      </c>
      <c r="Q13" s="9"/>
    </row>
    <row r="14" spans="1:134">
      <c r="A14" s="12"/>
      <c r="B14" s="25">
        <v>323.39999999999998</v>
      </c>
      <c r="C14" s="20" t="s">
        <v>17</v>
      </c>
      <c r="D14" s="46">
        <v>-30138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-30138</v>
      </c>
      <c r="P14" s="47">
        <f t="shared" si="2"/>
        <v>-3.288379705400982</v>
      </c>
      <c r="Q14" s="9"/>
    </row>
    <row r="15" spans="1:134">
      <c r="A15" s="12"/>
      <c r="B15" s="25">
        <v>324.11</v>
      </c>
      <c r="C15" s="20" t="s">
        <v>74</v>
      </c>
      <c r="D15" s="46">
        <v>0</v>
      </c>
      <c r="E15" s="46">
        <v>15566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15566</v>
      </c>
      <c r="P15" s="47">
        <f t="shared" si="2"/>
        <v>1.6984178941625749</v>
      </c>
      <c r="Q15" s="9"/>
    </row>
    <row r="16" spans="1:134">
      <c r="A16" s="12"/>
      <c r="B16" s="25">
        <v>324.12</v>
      </c>
      <c r="C16" s="20" t="s">
        <v>18</v>
      </c>
      <c r="D16" s="46">
        <v>0</v>
      </c>
      <c r="E16" s="46">
        <v>1443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1443</v>
      </c>
      <c r="P16" s="47">
        <f t="shared" si="2"/>
        <v>0.1574468085106383</v>
      </c>
      <c r="Q16" s="9"/>
    </row>
    <row r="17" spans="1:17">
      <c r="A17" s="12"/>
      <c r="B17" s="25">
        <v>324.20999999999998</v>
      </c>
      <c r="C17" s="20" t="s">
        <v>75</v>
      </c>
      <c r="D17" s="46">
        <v>0</v>
      </c>
      <c r="E17" s="46">
        <v>23766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23766</v>
      </c>
      <c r="P17" s="47">
        <f t="shared" si="2"/>
        <v>2.5931260229132569</v>
      </c>
      <c r="Q17" s="9"/>
    </row>
    <row r="18" spans="1:17">
      <c r="A18" s="12"/>
      <c r="B18" s="25">
        <v>324.22000000000003</v>
      </c>
      <c r="C18" s="20" t="s">
        <v>19</v>
      </c>
      <c r="D18" s="46">
        <v>0</v>
      </c>
      <c r="E18" s="46">
        <v>2237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2237</v>
      </c>
      <c r="P18" s="47">
        <f t="shared" si="2"/>
        <v>0.24408074195308238</v>
      </c>
      <c r="Q18" s="9"/>
    </row>
    <row r="19" spans="1:17">
      <c r="A19" s="12"/>
      <c r="B19" s="25">
        <v>324.31</v>
      </c>
      <c r="C19" s="20" t="s">
        <v>76</v>
      </c>
      <c r="D19" s="46">
        <v>0</v>
      </c>
      <c r="E19" s="46">
        <v>20304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20304</v>
      </c>
      <c r="P19" s="47">
        <f t="shared" si="2"/>
        <v>2.2153846153846155</v>
      </c>
      <c r="Q19" s="9"/>
    </row>
    <row r="20" spans="1:17">
      <c r="A20" s="12"/>
      <c r="B20" s="25">
        <v>324.32</v>
      </c>
      <c r="C20" s="20" t="s">
        <v>20</v>
      </c>
      <c r="D20" s="46">
        <v>0</v>
      </c>
      <c r="E20" s="46">
        <v>38447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38447</v>
      </c>
      <c r="P20" s="47">
        <f t="shared" si="2"/>
        <v>4.1949809056192038</v>
      </c>
      <c r="Q20" s="9"/>
    </row>
    <row r="21" spans="1:17">
      <c r="A21" s="12"/>
      <c r="B21" s="25">
        <v>324.61</v>
      </c>
      <c r="C21" s="20" t="s">
        <v>77</v>
      </c>
      <c r="D21" s="46">
        <v>0</v>
      </c>
      <c r="E21" s="46">
        <v>20961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20961</v>
      </c>
      <c r="P21" s="47">
        <f t="shared" si="2"/>
        <v>2.2870703764320788</v>
      </c>
      <c r="Q21" s="9"/>
    </row>
    <row r="22" spans="1:17">
      <c r="A22" s="12"/>
      <c r="B22" s="25">
        <v>325.2</v>
      </c>
      <c r="C22" s="20" t="s">
        <v>95</v>
      </c>
      <c r="D22" s="46">
        <v>0</v>
      </c>
      <c r="E22" s="46">
        <v>922133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922133</v>
      </c>
      <c r="P22" s="47">
        <f t="shared" si="2"/>
        <v>100.61462084015275</v>
      </c>
      <c r="Q22" s="9"/>
    </row>
    <row r="23" spans="1:17">
      <c r="A23" s="12"/>
      <c r="B23" s="25">
        <v>329.1</v>
      </c>
      <c r="C23" s="20" t="s">
        <v>141</v>
      </c>
      <c r="D23" s="46">
        <v>65283</v>
      </c>
      <c r="E23" s="46">
        <v>21512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86795</v>
      </c>
      <c r="P23" s="47">
        <f t="shared" si="2"/>
        <v>9.4702673213311517</v>
      </c>
      <c r="Q23" s="9"/>
    </row>
    <row r="24" spans="1:17" ht="15.75">
      <c r="A24" s="29" t="s">
        <v>142</v>
      </c>
      <c r="B24" s="30"/>
      <c r="C24" s="31"/>
      <c r="D24" s="32">
        <f t="shared" ref="D24:N24" si="5">SUM(D25:D33)</f>
        <v>1021035</v>
      </c>
      <c r="E24" s="32">
        <f t="shared" si="5"/>
        <v>446120</v>
      </c>
      <c r="F24" s="32">
        <f t="shared" si="5"/>
        <v>0</v>
      </c>
      <c r="G24" s="32">
        <f t="shared" si="5"/>
        <v>31924</v>
      </c>
      <c r="H24" s="32">
        <f t="shared" si="5"/>
        <v>0</v>
      </c>
      <c r="I24" s="32">
        <f t="shared" si="5"/>
        <v>74970</v>
      </c>
      <c r="J24" s="32">
        <f t="shared" si="5"/>
        <v>557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1574606</v>
      </c>
      <c r="P24" s="45">
        <f t="shared" si="2"/>
        <v>171.80643753409711</v>
      </c>
      <c r="Q24" s="10"/>
    </row>
    <row r="25" spans="1:17">
      <c r="A25" s="12"/>
      <c r="B25" s="25">
        <v>331.2</v>
      </c>
      <c r="C25" s="20" t="s">
        <v>23</v>
      </c>
      <c r="D25" s="46">
        <v>0</v>
      </c>
      <c r="E25" s="46">
        <v>42611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42611</v>
      </c>
      <c r="P25" s="47">
        <f t="shared" si="2"/>
        <v>4.6493180578286966</v>
      </c>
      <c r="Q25" s="9"/>
    </row>
    <row r="26" spans="1:17">
      <c r="A26" s="12"/>
      <c r="B26" s="25">
        <v>331.5</v>
      </c>
      <c r="C26" s="20" t="s">
        <v>91</v>
      </c>
      <c r="D26" s="46">
        <v>7174</v>
      </c>
      <c r="E26" s="46">
        <v>193548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200722</v>
      </c>
      <c r="P26" s="47">
        <f t="shared" si="2"/>
        <v>21.900927441352973</v>
      </c>
      <c r="Q26" s="9"/>
    </row>
    <row r="27" spans="1:17">
      <c r="A27" s="12"/>
      <c r="B27" s="25">
        <v>334.5</v>
      </c>
      <c r="C27" s="20" t="s">
        <v>127</v>
      </c>
      <c r="D27" s="46">
        <v>0</v>
      </c>
      <c r="E27" s="46">
        <v>35995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35995</v>
      </c>
      <c r="P27" s="47">
        <f t="shared" si="2"/>
        <v>3.9274413529732679</v>
      </c>
      <c r="Q27" s="9"/>
    </row>
    <row r="28" spans="1:17">
      <c r="A28" s="12"/>
      <c r="B28" s="25">
        <v>334.9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72744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72744</v>
      </c>
      <c r="P28" s="47">
        <f t="shared" si="2"/>
        <v>7.937152209492635</v>
      </c>
      <c r="Q28" s="9"/>
    </row>
    <row r="29" spans="1:17">
      <c r="A29" s="12"/>
      <c r="B29" s="25">
        <v>335.125</v>
      </c>
      <c r="C29" s="20" t="s">
        <v>143</v>
      </c>
      <c r="D29" s="46">
        <v>419610</v>
      </c>
      <c r="E29" s="46">
        <v>6599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426209</v>
      </c>
      <c r="P29" s="47">
        <f t="shared" si="2"/>
        <v>46.503982542280411</v>
      </c>
      <c r="Q29" s="9"/>
    </row>
    <row r="30" spans="1:17">
      <c r="A30" s="12"/>
      <c r="B30" s="25">
        <v>335.14</v>
      </c>
      <c r="C30" s="20" t="s">
        <v>97</v>
      </c>
      <c r="D30" s="46">
        <v>0</v>
      </c>
      <c r="E30" s="46">
        <v>0</v>
      </c>
      <c r="F30" s="46">
        <v>0</v>
      </c>
      <c r="G30" s="46">
        <v>31924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31924</v>
      </c>
      <c r="P30" s="47">
        <f t="shared" si="2"/>
        <v>3.4832515002727771</v>
      </c>
      <c r="Q30" s="9"/>
    </row>
    <row r="31" spans="1:17">
      <c r="A31" s="12"/>
      <c r="B31" s="25">
        <v>335.15</v>
      </c>
      <c r="C31" s="20" t="s">
        <v>98</v>
      </c>
      <c r="D31" s="46">
        <v>8591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8591</v>
      </c>
      <c r="P31" s="47">
        <f t="shared" si="2"/>
        <v>0.93737043098745232</v>
      </c>
      <c r="Q31" s="9"/>
    </row>
    <row r="32" spans="1:17">
      <c r="A32" s="12"/>
      <c r="B32" s="25">
        <v>335.18</v>
      </c>
      <c r="C32" s="20" t="s">
        <v>144</v>
      </c>
      <c r="D32" s="46">
        <v>577015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577015</v>
      </c>
      <c r="P32" s="47">
        <f t="shared" si="2"/>
        <v>62.958537915984728</v>
      </c>
      <c r="Q32" s="9"/>
    </row>
    <row r="33" spans="1:17">
      <c r="A33" s="12"/>
      <c r="B33" s="25">
        <v>337.9</v>
      </c>
      <c r="C33" s="20" t="s">
        <v>33</v>
      </c>
      <c r="D33" s="46">
        <v>8645</v>
      </c>
      <c r="E33" s="46">
        <v>167367</v>
      </c>
      <c r="F33" s="46">
        <v>0</v>
      </c>
      <c r="G33" s="46">
        <v>0</v>
      </c>
      <c r="H33" s="46">
        <v>0</v>
      </c>
      <c r="I33" s="46">
        <v>2226</v>
      </c>
      <c r="J33" s="46">
        <v>557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178795</v>
      </c>
      <c r="P33" s="47">
        <f t="shared" si="2"/>
        <v>19.50845608292417</v>
      </c>
      <c r="Q33" s="9"/>
    </row>
    <row r="34" spans="1:17" ht="15.75">
      <c r="A34" s="29" t="s">
        <v>38</v>
      </c>
      <c r="B34" s="30"/>
      <c r="C34" s="31"/>
      <c r="D34" s="32">
        <f t="shared" ref="D34:N34" si="7">SUM(D35:D43)</f>
        <v>160710</v>
      </c>
      <c r="E34" s="32">
        <f t="shared" si="7"/>
        <v>9007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7109809</v>
      </c>
      <c r="J34" s="32">
        <f t="shared" si="7"/>
        <v>1116895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8396421</v>
      </c>
      <c r="P34" s="45">
        <f t="shared" si="2"/>
        <v>916.13977086743046</v>
      </c>
      <c r="Q34" s="10"/>
    </row>
    <row r="35" spans="1:17">
      <c r="A35" s="12"/>
      <c r="B35" s="25">
        <v>341.2</v>
      </c>
      <c r="C35" s="20" t="s">
        <v>100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1116895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8">SUM(D35:N35)</f>
        <v>1116895</v>
      </c>
      <c r="P35" s="47">
        <f t="shared" si="2"/>
        <v>121.86524822695036</v>
      </c>
      <c r="Q35" s="9"/>
    </row>
    <row r="36" spans="1:17">
      <c r="A36" s="12"/>
      <c r="B36" s="25">
        <v>341.9</v>
      </c>
      <c r="C36" s="20" t="s">
        <v>145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47806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47806</v>
      </c>
      <c r="P36" s="47">
        <f t="shared" si="2"/>
        <v>5.2161483906164756</v>
      </c>
      <c r="Q36" s="9"/>
    </row>
    <row r="37" spans="1:17">
      <c r="A37" s="12"/>
      <c r="B37" s="25">
        <v>342.2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4269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4269</v>
      </c>
      <c r="P37" s="47">
        <f t="shared" ref="P37:P61" si="9">(O37/P$63)</f>
        <v>0.46579378068739768</v>
      </c>
      <c r="Q37" s="9"/>
    </row>
    <row r="38" spans="1:17">
      <c r="A38" s="12"/>
      <c r="B38" s="25">
        <v>342.9</v>
      </c>
      <c r="C38" s="20" t="s">
        <v>43</v>
      </c>
      <c r="D38" s="46">
        <v>0</v>
      </c>
      <c r="E38" s="46">
        <v>9007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9007</v>
      </c>
      <c r="P38" s="47">
        <f t="shared" si="9"/>
        <v>0.98276050190943809</v>
      </c>
      <c r="Q38" s="9"/>
    </row>
    <row r="39" spans="1:17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1735037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1735037</v>
      </c>
      <c r="P39" s="47">
        <f t="shared" si="9"/>
        <v>189.31118385160937</v>
      </c>
      <c r="Q39" s="9"/>
    </row>
    <row r="40" spans="1:17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5322697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5322697</v>
      </c>
      <c r="P40" s="47">
        <f t="shared" si="9"/>
        <v>580.76344789961809</v>
      </c>
      <c r="Q40" s="9"/>
    </row>
    <row r="41" spans="1:17">
      <c r="A41" s="12"/>
      <c r="B41" s="25">
        <v>343.8</v>
      </c>
      <c r="C41" s="20" t="s">
        <v>46</v>
      </c>
      <c r="D41" s="46">
        <v>112210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112210</v>
      </c>
      <c r="P41" s="47">
        <f t="shared" si="9"/>
        <v>12.243316966721222</v>
      </c>
      <c r="Q41" s="9"/>
    </row>
    <row r="42" spans="1:17">
      <c r="A42" s="12"/>
      <c r="B42" s="25">
        <v>347.2</v>
      </c>
      <c r="C42" s="20" t="s">
        <v>47</v>
      </c>
      <c r="D42" s="46">
        <v>34780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34780</v>
      </c>
      <c r="P42" s="47">
        <f t="shared" si="9"/>
        <v>3.7948717948717947</v>
      </c>
      <c r="Q42" s="9"/>
    </row>
    <row r="43" spans="1:17">
      <c r="A43" s="12"/>
      <c r="B43" s="25">
        <v>347.5</v>
      </c>
      <c r="C43" s="20" t="s">
        <v>48</v>
      </c>
      <c r="D43" s="46">
        <v>13720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13720</v>
      </c>
      <c r="P43" s="47">
        <f t="shared" si="9"/>
        <v>1.496999454446263</v>
      </c>
      <c r="Q43" s="9"/>
    </row>
    <row r="44" spans="1:17" ht="15.75">
      <c r="A44" s="29" t="s">
        <v>39</v>
      </c>
      <c r="B44" s="30"/>
      <c r="C44" s="31"/>
      <c r="D44" s="32">
        <f t="shared" ref="D44:N44" si="10">SUM(D45:D47)</f>
        <v>71027</v>
      </c>
      <c r="E44" s="32">
        <f t="shared" si="10"/>
        <v>7448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49" si="11">SUM(D44:N44)</f>
        <v>78475</v>
      </c>
      <c r="P44" s="45">
        <f t="shared" si="9"/>
        <v>8.5624659028914341</v>
      </c>
      <c r="Q44" s="10"/>
    </row>
    <row r="45" spans="1:17">
      <c r="A45" s="13"/>
      <c r="B45" s="39">
        <v>351.5</v>
      </c>
      <c r="C45" s="21" t="s">
        <v>80</v>
      </c>
      <c r="D45" s="46">
        <v>69350</v>
      </c>
      <c r="E45" s="46">
        <v>7350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76700</v>
      </c>
      <c r="P45" s="47">
        <f t="shared" si="9"/>
        <v>8.3687943262411348</v>
      </c>
      <c r="Q45" s="9"/>
    </row>
    <row r="46" spans="1:17">
      <c r="A46" s="13"/>
      <c r="B46" s="39">
        <v>354</v>
      </c>
      <c r="C46" s="21" t="s">
        <v>52</v>
      </c>
      <c r="D46" s="46">
        <v>1677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1677</v>
      </c>
      <c r="P46" s="47">
        <f t="shared" si="9"/>
        <v>0.18297872340425531</v>
      </c>
      <c r="Q46" s="9"/>
    </row>
    <row r="47" spans="1:17">
      <c r="A47" s="13"/>
      <c r="B47" s="39">
        <v>359</v>
      </c>
      <c r="C47" s="21" t="s">
        <v>81</v>
      </c>
      <c r="D47" s="46">
        <v>0</v>
      </c>
      <c r="E47" s="46">
        <v>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98</v>
      </c>
      <c r="P47" s="47">
        <f t="shared" si="9"/>
        <v>1.0692853246044735E-2</v>
      </c>
      <c r="Q47" s="9"/>
    </row>
    <row r="48" spans="1:17" ht="15.75">
      <c r="A48" s="29" t="s">
        <v>4</v>
      </c>
      <c r="B48" s="30"/>
      <c r="C48" s="31"/>
      <c r="D48" s="32">
        <f t="shared" ref="D48:N48" si="12">SUM(D49:D56)</f>
        <v>391305</v>
      </c>
      <c r="E48" s="32">
        <f t="shared" si="12"/>
        <v>202823</v>
      </c>
      <c r="F48" s="32">
        <f t="shared" si="12"/>
        <v>0</v>
      </c>
      <c r="G48" s="32">
        <f t="shared" si="12"/>
        <v>27</v>
      </c>
      <c r="H48" s="32">
        <f t="shared" si="12"/>
        <v>159</v>
      </c>
      <c r="I48" s="32">
        <f t="shared" si="12"/>
        <v>53999</v>
      </c>
      <c r="J48" s="32">
        <f t="shared" si="12"/>
        <v>-1160</v>
      </c>
      <c r="K48" s="32">
        <f t="shared" si="12"/>
        <v>1812649</v>
      </c>
      <c r="L48" s="32">
        <f t="shared" si="12"/>
        <v>4</v>
      </c>
      <c r="M48" s="32">
        <f t="shared" si="12"/>
        <v>0</v>
      </c>
      <c r="N48" s="32">
        <f t="shared" si="12"/>
        <v>0</v>
      </c>
      <c r="O48" s="32">
        <f t="shared" si="11"/>
        <v>2459806</v>
      </c>
      <c r="P48" s="45">
        <f t="shared" si="9"/>
        <v>268.39127114020732</v>
      </c>
      <c r="Q48" s="10"/>
    </row>
    <row r="49" spans="1:120">
      <c r="A49" s="12"/>
      <c r="B49" s="25">
        <v>361.1</v>
      </c>
      <c r="C49" s="20" t="s">
        <v>54</v>
      </c>
      <c r="D49" s="46">
        <v>-1003</v>
      </c>
      <c r="E49" s="46">
        <v>289</v>
      </c>
      <c r="F49" s="46">
        <v>0</v>
      </c>
      <c r="G49" s="46">
        <v>27</v>
      </c>
      <c r="H49" s="46">
        <v>159</v>
      </c>
      <c r="I49" s="46">
        <v>11616</v>
      </c>
      <c r="J49" s="46">
        <v>-1160</v>
      </c>
      <c r="K49" s="46">
        <v>155120</v>
      </c>
      <c r="L49" s="46">
        <v>4</v>
      </c>
      <c r="M49" s="46">
        <v>0</v>
      </c>
      <c r="N49" s="46">
        <v>0</v>
      </c>
      <c r="O49" s="46">
        <f t="shared" si="11"/>
        <v>165052</v>
      </c>
      <c r="P49" s="47">
        <f t="shared" si="9"/>
        <v>18.008947081287506</v>
      </c>
      <c r="Q49" s="9"/>
    </row>
    <row r="50" spans="1:120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951997</v>
      </c>
      <c r="L50" s="46">
        <v>0</v>
      </c>
      <c r="M50" s="46">
        <v>0</v>
      </c>
      <c r="N50" s="46">
        <v>0</v>
      </c>
      <c r="O50" s="46">
        <f t="shared" ref="O50:O56" si="13">SUM(D50:N50)</f>
        <v>951997</v>
      </c>
      <c r="P50" s="47">
        <f t="shared" si="9"/>
        <v>103.87310420076378</v>
      </c>
      <c r="Q50" s="9"/>
    </row>
    <row r="51" spans="1:120">
      <c r="A51" s="12"/>
      <c r="B51" s="25">
        <v>361.4</v>
      </c>
      <c r="C51" s="20" t="s">
        <v>101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365538</v>
      </c>
      <c r="L51" s="46">
        <v>0</v>
      </c>
      <c r="M51" s="46">
        <v>0</v>
      </c>
      <c r="N51" s="46">
        <v>0</v>
      </c>
      <c r="O51" s="46">
        <f t="shared" si="13"/>
        <v>365538</v>
      </c>
      <c r="P51" s="47">
        <f t="shared" si="9"/>
        <v>39.884124386252047</v>
      </c>
      <c r="Q51" s="9"/>
    </row>
    <row r="52" spans="1:120">
      <c r="A52" s="12"/>
      <c r="B52" s="25">
        <v>362</v>
      </c>
      <c r="C52" s="20" t="s">
        <v>57</v>
      </c>
      <c r="D52" s="46">
        <v>195112</v>
      </c>
      <c r="E52" s="46">
        <v>4013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199125</v>
      </c>
      <c r="P52" s="47">
        <f t="shared" si="9"/>
        <v>21.726677577741409</v>
      </c>
      <c r="Q52" s="9"/>
    </row>
    <row r="53" spans="1:120">
      <c r="A53" s="12"/>
      <c r="B53" s="25">
        <v>364</v>
      </c>
      <c r="C53" s="20" t="s">
        <v>102</v>
      </c>
      <c r="D53" s="46">
        <v>68728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68728</v>
      </c>
      <c r="P53" s="47">
        <f t="shared" si="9"/>
        <v>7.4989634478996186</v>
      </c>
      <c r="Q53" s="9"/>
    </row>
    <row r="54" spans="1:120">
      <c r="A54" s="12"/>
      <c r="B54" s="25">
        <v>366</v>
      </c>
      <c r="C54" s="20" t="s">
        <v>60</v>
      </c>
      <c r="D54" s="46">
        <v>0</v>
      </c>
      <c r="E54" s="46">
        <v>6750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6750</v>
      </c>
      <c r="P54" s="47">
        <f t="shared" si="9"/>
        <v>0.73649754500818332</v>
      </c>
      <c r="Q54" s="9"/>
    </row>
    <row r="55" spans="1:120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338856</v>
      </c>
      <c r="L55" s="46">
        <v>0</v>
      </c>
      <c r="M55" s="46">
        <v>0</v>
      </c>
      <c r="N55" s="46">
        <v>0</v>
      </c>
      <c r="O55" s="46">
        <f t="shared" si="13"/>
        <v>338856</v>
      </c>
      <c r="P55" s="47">
        <f t="shared" si="9"/>
        <v>36.972831423895251</v>
      </c>
      <c r="Q55" s="9"/>
    </row>
    <row r="56" spans="1:120">
      <c r="A56" s="12"/>
      <c r="B56" s="25">
        <v>369.9</v>
      </c>
      <c r="C56" s="20" t="s">
        <v>62</v>
      </c>
      <c r="D56" s="46">
        <v>128468</v>
      </c>
      <c r="E56" s="46">
        <v>191771</v>
      </c>
      <c r="F56" s="46">
        <v>0</v>
      </c>
      <c r="G56" s="46">
        <v>0</v>
      </c>
      <c r="H56" s="46">
        <v>0</v>
      </c>
      <c r="I56" s="46">
        <v>42383</v>
      </c>
      <c r="J56" s="46">
        <v>0</v>
      </c>
      <c r="K56" s="46">
        <v>1138</v>
      </c>
      <c r="L56" s="46">
        <v>0</v>
      </c>
      <c r="M56" s="46">
        <v>0</v>
      </c>
      <c r="N56" s="46">
        <v>0</v>
      </c>
      <c r="O56" s="46">
        <f t="shared" si="13"/>
        <v>363760</v>
      </c>
      <c r="P56" s="47">
        <f t="shared" si="9"/>
        <v>39.690125477359523</v>
      </c>
      <c r="Q56" s="9"/>
    </row>
    <row r="57" spans="1:120" ht="15.75">
      <c r="A57" s="29" t="s">
        <v>40</v>
      </c>
      <c r="B57" s="30"/>
      <c r="C57" s="31"/>
      <c r="D57" s="32">
        <f t="shared" ref="D57:N57" si="14">SUM(D58:D60)</f>
        <v>587164</v>
      </c>
      <c r="E57" s="32">
        <f t="shared" si="14"/>
        <v>2583383</v>
      </c>
      <c r="F57" s="32">
        <f t="shared" si="14"/>
        <v>324293</v>
      </c>
      <c r="G57" s="32">
        <f t="shared" si="14"/>
        <v>312097</v>
      </c>
      <c r="H57" s="32">
        <f t="shared" si="14"/>
        <v>10000</v>
      </c>
      <c r="I57" s="32">
        <f t="shared" si="14"/>
        <v>7057</v>
      </c>
      <c r="J57" s="32">
        <f t="shared" si="14"/>
        <v>68546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>SUM(D57:N57)</f>
        <v>3892540</v>
      </c>
      <c r="P57" s="45">
        <f t="shared" si="9"/>
        <v>424.71794871794873</v>
      </c>
      <c r="Q57" s="9"/>
    </row>
    <row r="58" spans="1:120">
      <c r="A58" s="12"/>
      <c r="B58" s="25">
        <v>381</v>
      </c>
      <c r="C58" s="20" t="s">
        <v>63</v>
      </c>
      <c r="D58" s="46">
        <v>587164</v>
      </c>
      <c r="E58" s="46">
        <v>2272506</v>
      </c>
      <c r="F58" s="46">
        <v>324293</v>
      </c>
      <c r="G58" s="46">
        <v>312097</v>
      </c>
      <c r="H58" s="46">
        <v>10000</v>
      </c>
      <c r="I58" s="46">
        <v>7057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3513117</v>
      </c>
      <c r="P58" s="47">
        <f t="shared" si="9"/>
        <v>383.31882160392797</v>
      </c>
      <c r="Q58" s="9"/>
    </row>
    <row r="59" spans="1:120">
      <c r="A59" s="12"/>
      <c r="B59" s="25">
        <v>384</v>
      </c>
      <c r="C59" s="20" t="s">
        <v>88</v>
      </c>
      <c r="D59" s="46">
        <v>0</v>
      </c>
      <c r="E59" s="46">
        <v>310877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310877</v>
      </c>
      <c r="P59" s="47">
        <f t="shared" si="9"/>
        <v>33.920021822149479</v>
      </c>
      <c r="Q59" s="9"/>
    </row>
    <row r="60" spans="1:120" ht="15.75" thickBot="1">
      <c r="A60" s="12"/>
      <c r="B60" s="25">
        <v>389.4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68546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68546</v>
      </c>
      <c r="P60" s="47">
        <f t="shared" si="9"/>
        <v>7.4791052918712495</v>
      </c>
      <c r="Q60" s="9"/>
    </row>
    <row r="61" spans="1:120" ht="16.5" thickBot="1">
      <c r="A61" s="14" t="s">
        <v>49</v>
      </c>
      <c r="B61" s="23"/>
      <c r="C61" s="22"/>
      <c r="D61" s="15">
        <f t="shared" ref="D61:N61" si="15">SUM(D5,D11,D24,D34,D44,D48,D57)</f>
        <v>7725218</v>
      </c>
      <c r="E61" s="15">
        <f t="shared" si="15"/>
        <v>4843800</v>
      </c>
      <c r="F61" s="15">
        <f t="shared" si="15"/>
        <v>324293</v>
      </c>
      <c r="G61" s="15">
        <f t="shared" si="15"/>
        <v>344048</v>
      </c>
      <c r="H61" s="15">
        <f t="shared" si="15"/>
        <v>10159</v>
      </c>
      <c r="I61" s="15">
        <f t="shared" si="15"/>
        <v>7245835</v>
      </c>
      <c r="J61" s="15">
        <f t="shared" si="15"/>
        <v>1184838</v>
      </c>
      <c r="K61" s="15">
        <f t="shared" si="15"/>
        <v>1812649</v>
      </c>
      <c r="L61" s="15">
        <f t="shared" si="15"/>
        <v>4</v>
      </c>
      <c r="M61" s="15">
        <f t="shared" si="15"/>
        <v>0</v>
      </c>
      <c r="N61" s="15">
        <f t="shared" si="15"/>
        <v>0</v>
      </c>
      <c r="O61" s="15">
        <f>SUM(D61:N61)</f>
        <v>23490844</v>
      </c>
      <c r="P61" s="38">
        <f t="shared" si="9"/>
        <v>2563.1035460992907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146</v>
      </c>
      <c r="N63" s="48"/>
      <c r="O63" s="48"/>
      <c r="P63" s="43">
        <v>9165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83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4033070</v>
      </c>
      <c r="E5" s="27">
        <f t="shared" si="0"/>
        <v>487474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4520544</v>
      </c>
      <c r="O5" s="33">
        <f t="shared" ref="O5:O36" si="2">(N5/O$62)</f>
        <v>503.23321830123569</v>
      </c>
      <c r="P5" s="6"/>
    </row>
    <row r="6" spans="1:133">
      <c r="A6" s="12"/>
      <c r="B6" s="25">
        <v>311</v>
      </c>
      <c r="C6" s="20" t="s">
        <v>3</v>
      </c>
      <c r="D6" s="46">
        <v>2651059</v>
      </c>
      <c r="E6" s="46">
        <v>93098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2744157</v>
      </c>
      <c r="O6" s="47">
        <f t="shared" si="2"/>
        <v>305.48335745296674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394376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394376</v>
      </c>
      <c r="O7" s="47">
        <f t="shared" si="2"/>
        <v>43.902482466881885</v>
      </c>
      <c r="P7" s="9"/>
    </row>
    <row r="8" spans="1:133">
      <c r="A8" s="12"/>
      <c r="B8" s="25">
        <v>314.10000000000002</v>
      </c>
      <c r="C8" s="20" t="s">
        <v>12</v>
      </c>
      <c r="D8" s="46">
        <v>937099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937099</v>
      </c>
      <c r="O8" s="47">
        <f t="shared" si="2"/>
        <v>104.31915841033063</v>
      </c>
      <c r="P8" s="9"/>
    </row>
    <row r="9" spans="1:133">
      <c r="A9" s="12"/>
      <c r="B9" s="25">
        <v>314.8</v>
      </c>
      <c r="C9" s="20" t="s">
        <v>13</v>
      </c>
      <c r="D9" s="46">
        <v>58611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58611</v>
      </c>
      <c r="O9" s="47">
        <f t="shared" si="2"/>
        <v>6.5246576867416231</v>
      </c>
      <c r="P9" s="9"/>
    </row>
    <row r="10" spans="1:133">
      <c r="A10" s="12"/>
      <c r="B10" s="25">
        <v>315</v>
      </c>
      <c r="C10" s="20" t="s">
        <v>94</v>
      </c>
      <c r="D10" s="46">
        <v>386301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386301</v>
      </c>
      <c r="O10" s="47">
        <f t="shared" si="2"/>
        <v>43.003562284314818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SUM(D12:D23)</f>
        <v>1027128</v>
      </c>
      <c r="E11" s="32">
        <f t="shared" si="3"/>
        <v>1225062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2252190</v>
      </c>
      <c r="O11" s="45">
        <f t="shared" si="2"/>
        <v>250.7169097183569</v>
      </c>
      <c r="P11" s="10"/>
    </row>
    <row r="12" spans="1:133">
      <c r="A12" s="12"/>
      <c r="B12" s="25">
        <v>322</v>
      </c>
      <c r="C12" s="20" t="s">
        <v>0</v>
      </c>
      <c r="D12" s="46">
        <v>251578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251578</v>
      </c>
      <c r="O12" s="47">
        <f t="shared" si="2"/>
        <v>28.006011354781254</v>
      </c>
      <c r="P12" s="9"/>
    </row>
    <row r="13" spans="1:133">
      <c r="A13" s="12"/>
      <c r="B13" s="25">
        <v>323.10000000000002</v>
      </c>
      <c r="C13" s="20" t="s">
        <v>15</v>
      </c>
      <c r="D13" s="46">
        <v>732927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2" si="4">SUM(D13:M13)</f>
        <v>732927</v>
      </c>
      <c r="O13" s="47">
        <f t="shared" si="2"/>
        <v>81.590448625180898</v>
      </c>
      <c r="P13" s="9"/>
    </row>
    <row r="14" spans="1:133">
      <c r="A14" s="12"/>
      <c r="B14" s="25">
        <v>323.39999999999998</v>
      </c>
      <c r="C14" s="20" t="s">
        <v>17</v>
      </c>
      <c r="D14" s="46">
        <v>13615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13615</v>
      </c>
      <c r="O14" s="47">
        <f t="shared" si="2"/>
        <v>1.515640654569743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16382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16382</v>
      </c>
      <c r="O15" s="47">
        <f t="shared" si="2"/>
        <v>1.8236669264165646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111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</v>
      </c>
      <c r="O16" s="47">
        <f t="shared" si="2"/>
        <v>1.235667371702104E-2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25365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25365</v>
      </c>
      <c r="O17" s="47">
        <f t="shared" si="2"/>
        <v>2.8236669264165646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173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</v>
      </c>
      <c r="O18" s="47">
        <f t="shared" si="2"/>
        <v>1.9258599576978737E-2</v>
      </c>
      <c r="P18" s="9"/>
    </row>
    <row r="19" spans="1:16">
      <c r="A19" s="12"/>
      <c r="B19" s="25">
        <v>324.31</v>
      </c>
      <c r="C19" s="20" t="s">
        <v>76</v>
      </c>
      <c r="D19" s="46">
        <v>0</v>
      </c>
      <c r="E19" s="46">
        <v>44823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44823</v>
      </c>
      <c r="O19" s="47">
        <f t="shared" si="2"/>
        <v>4.9897584325949014</v>
      </c>
      <c r="P19" s="9"/>
    </row>
    <row r="20" spans="1:16">
      <c r="A20" s="12"/>
      <c r="B20" s="25">
        <v>324.32</v>
      </c>
      <c r="C20" s="20" t="s">
        <v>20</v>
      </c>
      <c r="D20" s="46">
        <v>0</v>
      </c>
      <c r="E20" s="46">
        <v>350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350</v>
      </c>
      <c r="O20" s="47">
        <f t="shared" si="2"/>
        <v>3.8962484693309582E-2</v>
      </c>
      <c r="P20" s="9"/>
    </row>
    <row r="21" spans="1:16">
      <c r="A21" s="12"/>
      <c r="B21" s="25">
        <v>324.61</v>
      </c>
      <c r="C21" s="20" t="s">
        <v>77</v>
      </c>
      <c r="D21" s="46">
        <v>0</v>
      </c>
      <c r="E21" s="46">
        <v>21901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21901</v>
      </c>
      <c r="O21" s="47">
        <f t="shared" si="2"/>
        <v>2.4380496493376378</v>
      </c>
      <c r="P21" s="9"/>
    </row>
    <row r="22" spans="1:16">
      <c r="A22" s="12"/>
      <c r="B22" s="25">
        <v>325.2</v>
      </c>
      <c r="C22" s="20" t="s">
        <v>95</v>
      </c>
      <c r="D22" s="46">
        <v>0</v>
      </c>
      <c r="E22" s="46">
        <v>1101372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1101372</v>
      </c>
      <c r="O22" s="47">
        <f t="shared" si="2"/>
        <v>122.60625626182789</v>
      </c>
      <c r="P22" s="9"/>
    </row>
    <row r="23" spans="1:16">
      <c r="A23" s="12"/>
      <c r="B23" s="25">
        <v>329</v>
      </c>
      <c r="C23" s="20" t="s">
        <v>22</v>
      </c>
      <c r="D23" s="46">
        <v>29008</v>
      </c>
      <c r="E23" s="46">
        <v>14585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43593</v>
      </c>
      <c r="O23" s="47">
        <f t="shared" si="2"/>
        <v>4.8528331292441278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SUM(D25:D34)</f>
        <v>906212</v>
      </c>
      <c r="E24" s="32">
        <f t="shared" si="5"/>
        <v>379426</v>
      </c>
      <c r="F24" s="32">
        <f t="shared" si="5"/>
        <v>0</v>
      </c>
      <c r="G24" s="32">
        <f t="shared" si="5"/>
        <v>32472</v>
      </c>
      <c r="H24" s="32">
        <f t="shared" si="5"/>
        <v>0</v>
      </c>
      <c r="I24" s="32">
        <f t="shared" si="5"/>
        <v>139088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1457198</v>
      </c>
      <c r="O24" s="45">
        <f t="shared" si="2"/>
        <v>162.21729934320382</v>
      </c>
      <c r="P24" s="10"/>
    </row>
    <row r="25" spans="1:16">
      <c r="A25" s="12"/>
      <c r="B25" s="25">
        <v>331.2</v>
      </c>
      <c r="C25" s="20" t="s">
        <v>23</v>
      </c>
      <c r="D25" s="46">
        <v>0</v>
      </c>
      <c r="E25" s="46">
        <v>215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215</v>
      </c>
      <c r="O25" s="47">
        <f t="shared" si="2"/>
        <v>2.3934097740175887E-2</v>
      </c>
      <c r="P25" s="9"/>
    </row>
    <row r="26" spans="1:16">
      <c r="A26" s="12"/>
      <c r="B26" s="25">
        <v>331.5</v>
      </c>
      <c r="C26" s="20" t="s">
        <v>91</v>
      </c>
      <c r="D26" s="46">
        <v>802</v>
      </c>
      <c r="E26" s="46">
        <v>58140</v>
      </c>
      <c r="F26" s="46">
        <v>0</v>
      </c>
      <c r="G26" s="46">
        <v>0</v>
      </c>
      <c r="H26" s="46">
        <v>0</v>
      </c>
      <c r="I26" s="46">
        <v>139088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198030</v>
      </c>
      <c r="O26" s="47">
        <f t="shared" si="2"/>
        <v>22.044973839474562</v>
      </c>
      <c r="P26" s="9"/>
    </row>
    <row r="27" spans="1:16">
      <c r="A27" s="12"/>
      <c r="B27" s="25">
        <v>331.9</v>
      </c>
      <c r="C27" s="20" t="s">
        <v>25</v>
      </c>
      <c r="D27" s="46">
        <v>0</v>
      </c>
      <c r="E27" s="46">
        <v>577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577</v>
      </c>
      <c r="O27" s="47">
        <f t="shared" si="2"/>
        <v>6.4232439051541801E-2</v>
      </c>
      <c r="P27" s="9"/>
    </row>
    <row r="28" spans="1:16">
      <c r="A28" s="12"/>
      <c r="B28" s="25">
        <v>334.5</v>
      </c>
      <c r="C28" s="20" t="s">
        <v>127</v>
      </c>
      <c r="D28" s="46">
        <v>0</v>
      </c>
      <c r="E28" s="46">
        <v>309685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309685</v>
      </c>
      <c r="O28" s="47">
        <f t="shared" si="2"/>
        <v>34.47456306356451</v>
      </c>
      <c r="P28" s="9"/>
    </row>
    <row r="29" spans="1:16">
      <c r="A29" s="12"/>
      <c r="B29" s="25">
        <v>335.12</v>
      </c>
      <c r="C29" s="20" t="s">
        <v>96</v>
      </c>
      <c r="D29" s="46">
        <v>411645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411645</v>
      </c>
      <c r="O29" s="47">
        <f t="shared" si="2"/>
        <v>45.824891461649784</v>
      </c>
      <c r="P29" s="9"/>
    </row>
    <row r="30" spans="1:16">
      <c r="A30" s="12"/>
      <c r="B30" s="25">
        <v>335.14</v>
      </c>
      <c r="C30" s="20" t="s">
        <v>97</v>
      </c>
      <c r="D30" s="46">
        <v>0</v>
      </c>
      <c r="E30" s="46">
        <v>0</v>
      </c>
      <c r="F30" s="46">
        <v>0</v>
      </c>
      <c r="G30" s="46">
        <v>32472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32472</v>
      </c>
      <c r="O30" s="47">
        <f t="shared" si="2"/>
        <v>3.6148280084604254</v>
      </c>
      <c r="P30" s="9"/>
    </row>
    <row r="31" spans="1:16">
      <c r="A31" s="12"/>
      <c r="B31" s="25">
        <v>335.15</v>
      </c>
      <c r="C31" s="20" t="s">
        <v>98</v>
      </c>
      <c r="D31" s="46">
        <v>10259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10259</v>
      </c>
      <c r="O31" s="47">
        <f t="shared" si="2"/>
        <v>1.1420460870533229</v>
      </c>
      <c r="P31" s="9"/>
    </row>
    <row r="32" spans="1:16">
      <c r="A32" s="12"/>
      <c r="B32" s="25">
        <v>335.18</v>
      </c>
      <c r="C32" s="20" t="s">
        <v>99</v>
      </c>
      <c r="D32" s="46">
        <v>483506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483506</v>
      </c>
      <c r="O32" s="47">
        <f t="shared" si="2"/>
        <v>53.82455749749527</v>
      </c>
      <c r="P32" s="9"/>
    </row>
    <row r="33" spans="1:16">
      <c r="A33" s="12"/>
      <c r="B33" s="25">
        <v>335.21</v>
      </c>
      <c r="C33" s="20" t="s">
        <v>32</v>
      </c>
      <c r="D33" s="46">
        <v>0</v>
      </c>
      <c r="E33" s="46">
        <v>7042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7042</v>
      </c>
      <c r="O33" s="47">
        <f t="shared" si="2"/>
        <v>0.78392519202938882</v>
      </c>
      <c r="P33" s="9"/>
    </row>
    <row r="34" spans="1:16">
      <c r="A34" s="12"/>
      <c r="B34" s="25">
        <v>337.9</v>
      </c>
      <c r="C34" s="20" t="s">
        <v>33</v>
      </c>
      <c r="D34" s="46">
        <v>0</v>
      </c>
      <c r="E34" s="46">
        <v>3767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3767</v>
      </c>
      <c r="O34" s="47">
        <f t="shared" si="2"/>
        <v>0.41934765668484913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SUM(D36:D43)</f>
        <v>133840</v>
      </c>
      <c r="E35" s="32">
        <f t="shared" si="7"/>
        <v>9007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6967463</v>
      </c>
      <c r="J35" s="32">
        <f t="shared" si="7"/>
        <v>1112283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8222593</v>
      </c>
      <c r="O35" s="45">
        <f t="shared" si="2"/>
        <v>915.35043971947016</v>
      </c>
      <c r="P35" s="10"/>
    </row>
    <row r="36" spans="1:16">
      <c r="A36" s="12"/>
      <c r="B36" s="25">
        <v>341.2</v>
      </c>
      <c r="C36" s="20" t="s">
        <v>100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1112283</v>
      </c>
      <c r="K36" s="46">
        <v>0</v>
      </c>
      <c r="L36" s="46">
        <v>0</v>
      </c>
      <c r="M36" s="46">
        <v>0</v>
      </c>
      <c r="N36" s="46">
        <f t="shared" ref="N36:N43" si="8">SUM(D36:M36)</f>
        <v>1112283</v>
      </c>
      <c r="O36" s="47">
        <f t="shared" si="2"/>
        <v>123.82088389179562</v>
      </c>
      <c r="P36" s="9"/>
    </row>
    <row r="37" spans="1:16">
      <c r="A37" s="12"/>
      <c r="B37" s="25">
        <v>342.2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4269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4269</v>
      </c>
      <c r="O37" s="47">
        <f t="shared" ref="O37:O60" si="9">(N37/O$62)</f>
        <v>0.4752309918735389</v>
      </c>
      <c r="P37" s="9"/>
    </row>
    <row r="38" spans="1:16">
      <c r="A38" s="12"/>
      <c r="B38" s="25">
        <v>342.9</v>
      </c>
      <c r="C38" s="20" t="s">
        <v>43</v>
      </c>
      <c r="D38" s="46">
        <v>0</v>
      </c>
      <c r="E38" s="46">
        <v>9007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9007</v>
      </c>
      <c r="O38" s="47">
        <f t="shared" si="9"/>
        <v>1.0026717132361127</v>
      </c>
      <c r="P38" s="9"/>
    </row>
    <row r="39" spans="1:16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1751211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1751211</v>
      </c>
      <c r="O39" s="47">
        <f t="shared" si="9"/>
        <v>194.94723366358679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5211983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5211983</v>
      </c>
      <c r="O40" s="47">
        <f t="shared" si="9"/>
        <v>580.20516531225644</v>
      </c>
      <c r="P40" s="9"/>
    </row>
    <row r="41" spans="1:16">
      <c r="A41" s="12"/>
      <c r="B41" s="25">
        <v>343.8</v>
      </c>
      <c r="C41" s="20" t="s">
        <v>46</v>
      </c>
      <c r="D41" s="46">
        <v>61339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61339</v>
      </c>
      <c r="O41" s="47">
        <f t="shared" si="9"/>
        <v>6.8283424245797617</v>
      </c>
      <c r="P41" s="9"/>
    </row>
    <row r="42" spans="1:16">
      <c r="A42" s="12"/>
      <c r="B42" s="25">
        <v>347.2</v>
      </c>
      <c r="C42" s="20" t="s">
        <v>47</v>
      </c>
      <c r="D42" s="46">
        <v>51596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51596</v>
      </c>
      <c r="O42" s="47">
        <f t="shared" si="9"/>
        <v>5.7437381721028613</v>
      </c>
      <c r="P42" s="9"/>
    </row>
    <row r="43" spans="1:16">
      <c r="A43" s="12"/>
      <c r="B43" s="25">
        <v>347.5</v>
      </c>
      <c r="C43" s="20" t="s">
        <v>48</v>
      </c>
      <c r="D43" s="46">
        <v>20905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20905</v>
      </c>
      <c r="O43" s="47">
        <f t="shared" si="9"/>
        <v>2.3271735500389625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SUM(D45:D46)</f>
        <v>56349</v>
      </c>
      <c r="E44" s="32">
        <f t="shared" si="10"/>
        <v>7793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64142</v>
      </c>
      <c r="O44" s="45">
        <f t="shared" si="9"/>
        <v>7.1403762662807528</v>
      </c>
      <c r="P44" s="10"/>
    </row>
    <row r="45" spans="1:16">
      <c r="A45" s="13"/>
      <c r="B45" s="39">
        <v>351.5</v>
      </c>
      <c r="C45" s="21" t="s">
        <v>80</v>
      </c>
      <c r="D45" s="46">
        <v>49799</v>
      </c>
      <c r="E45" s="46">
        <v>7793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57592</v>
      </c>
      <c r="O45" s="47">
        <f t="shared" si="9"/>
        <v>6.4112211955916729</v>
      </c>
      <c r="P45" s="9"/>
    </row>
    <row r="46" spans="1:16">
      <c r="A46" s="13"/>
      <c r="B46" s="39">
        <v>354</v>
      </c>
      <c r="C46" s="21" t="s">
        <v>52</v>
      </c>
      <c r="D46" s="46">
        <v>6550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6550</v>
      </c>
      <c r="O46" s="47">
        <f t="shared" si="9"/>
        <v>0.72915507068907937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349291</v>
      </c>
      <c r="E47" s="32">
        <f t="shared" si="11"/>
        <v>91753</v>
      </c>
      <c r="F47" s="32">
        <f t="shared" si="11"/>
        <v>0</v>
      </c>
      <c r="G47" s="32">
        <f t="shared" si="11"/>
        <v>1539</v>
      </c>
      <c r="H47" s="32">
        <f t="shared" si="11"/>
        <v>1084</v>
      </c>
      <c r="I47" s="32">
        <f t="shared" si="11"/>
        <v>193073</v>
      </c>
      <c r="J47" s="32">
        <f t="shared" si="11"/>
        <v>38461</v>
      </c>
      <c r="K47" s="32">
        <f t="shared" si="11"/>
        <v>2571934</v>
      </c>
      <c r="L47" s="32">
        <f t="shared" si="11"/>
        <v>29</v>
      </c>
      <c r="M47" s="32">
        <f t="shared" si="11"/>
        <v>0</v>
      </c>
      <c r="N47" s="32">
        <f>SUM(D47:M47)</f>
        <v>3247164</v>
      </c>
      <c r="O47" s="45">
        <f t="shared" si="9"/>
        <v>361.47879327618836</v>
      </c>
      <c r="P47" s="10"/>
    </row>
    <row r="48" spans="1:16">
      <c r="A48" s="12"/>
      <c r="B48" s="25">
        <v>361.1</v>
      </c>
      <c r="C48" s="20" t="s">
        <v>54</v>
      </c>
      <c r="D48" s="46">
        <v>46043</v>
      </c>
      <c r="E48" s="46">
        <v>47999</v>
      </c>
      <c r="F48" s="46">
        <v>0</v>
      </c>
      <c r="G48" s="46">
        <v>1539</v>
      </c>
      <c r="H48" s="46">
        <v>1084</v>
      </c>
      <c r="I48" s="46">
        <v>115334</v>
      </c>
      <c r="J48" s="46">
        <v>36148</v>
      </c>
      <c r="K48" s="46">
        <v>325609</v>
      </c>
      <c r="L48" s="46">
        <v>29</v>
      </c>
      <c r="M48" s="46">
        <v>0</v>
      </c>
      <c r="N48" s="46">
        <f>SUM(D48:M48)</f>
        <v>573785</v>
      </c>
      <c r="O48" s="47">
        <f t="shared" si="9"/>
        <v>63.874540799287544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423282</v>
      </c>
      <c r="L49" s="46">
        <v>0</v>
      </c>
      <c r="M49" s="46">
        <v>0</v>
      </c>
      <c r="N49" s="46">
        <f t="shared" ref="N49:N56" si="12">SUM(D49:M49)</f>
        <v>423282</v>
      </c>
      <c r="O49" s="47">
        <f t="shared" si="9"/>
        <v>47.120338417009904</v>
      </c>
      <c r="P49" s="9"/>
    </row>
    <row r="50" spans="1:119">
      <c r="A50" s="12"/>
      <c r="B50" s="25">
        <v>361.4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-38872</v>
      </c>
      <c r="L50" s="46">
        <v>0</v>
      </c>
      <c r="M50" s="46">
        <v>0</v>
      </c>
      <c r="N50" s="46">
        <f t="shared" si="12"/>
        <v>-38872</v>
      </c>
      <c r="O50" s="47">
        <f t="shared" si="9"/>
        <v>-4.3272848714238004</v>
      </c>
      <c r="P50" s="9"/>
    </row>
    <row r="51" spans="1:119">
      <c r="A51" s="12"/>
      <c r="B51" s="25">
        <v>362</v>
      </c>
      <c r="C51" s="20" t="s">
        <v>57</v>
      </c>
      <c r="D51" s="46">
        <v>198091</v>
      </c>
      <c r="E51" s="46">
        <v>2288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200379</v>
      </c>
      <c r="O51" s="47">
        <f t="shared" si="9"/>
        <v>22.30646777245909</v>
      </c>
      <c r="P51" s="9"/>
    </row>
    <row r="52" spans="1:119">
      <c r="A52" s="12"/>
      <c r="B52" s="25">
        <v>364</v>
      </c>
      <c r="C52" s="20" t="s">
        <v>102</v>
      </c>
      <c r="D52" s="46">
        <v>71523</v>
      </c>
      <c r="E52" s="46">
        <v>0</v>
      </c>
      <c r="F52" s="46">
        <v>0</v>
      </c>
      <c r="G52" s="46">
        <v>0</v>
      </c>
      <c r="H52" s="46">
        <v>0</v>
      </c>
      <c r="I52" s="46">
        <v>27548</v>
      </c>
      <c r="J52" s="46">
        <v>2313</v>
      </c>
      <c r="K52" s="46">
        <v>0</v>
      </c>
      <c r="L52" s="46">
        <v>0</v>
      </c>
      <c r="M52" s="46">
        <v>0</v>
      </c>
      <c r="N52" s="46">
        <f t="shared" si="12"/>
        <v>101384</v>
      </c>
      <c r="O52" s="47">
        <f t="shared" si="9"/>
        <v>11.286207280418568</v>
      </c>
      <c r="P52" s="9"/>
    </row>
    <row r="53" spans="1:119">
      <c r="A53" s="12"/>
      <c r="B53" s="25">
        <v>365</v>
      </c>
      <c r="C53" s="20" t="s">
        <v>103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3139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3139</v>
      </c>
      <c r="O53" s="47">
        <f t="shared" si="9"/>
        <v>0.34943782700656795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1861686</v>
      </c>
      <c r="L54" s="46">
        <v>0</v>
      </c>
      <c r="M54" s="46">
        <v>0</v>
      </c>
      <c r="N54" s="46">
        <f t="shared" si="12"/>
        <v>1861686</v>
      </c>
      <c r="O54" s="47">
        <f t="shared" si="9"/>
        <v>207.24546365356784</v>
      </c>
      <c r="P54" s="9"/>
    </row>
    <row r="55" spans="1:119">
      <c r="A55" s="12"/>
      <c r="B55" s="25">
        <v>369.3</v>
      </c>
      <c r="C55" s="20" t="s">
        <v>87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20857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20857</v>
      </c>
      <c r="O55" s="47">
        <f t="shared" si="9"/>
        <v>2.3218301235667371</v>
      </c>
      <c r="P55" s="9"/>
    </row>
    <row r="56" spans="1:119">
      <c r="A56" s="12"/>
      <c r="B56" s="25">
        <v>369.9</v>
      </c>
      <c r="C56" s="20" t="s">
        <v>62</v>
      </c>
      <c r="D56" s="46">
        <v>33634</v>
      </c>
      <c r="E56" s="46">
        <v>41466</v>
      </c>
      <c r="F56" s="46">
        <v>0</v>
      </c>
      <c r="G56" s="46">
        <v>0</v>
      </c>
      <c r="H56" s="46">
        <v>0</v>
      </c>
      <c r="I56" s="46">
        <v>26195</v>
      </c>
      <c r="J56" s="46">
        <v>0</v>
      </c>
      <c r="K56" s="46">
        <v>229</v>
      </c>
      <c r="L56" s="46">
        <v>0</v>
      </c>
      <c r="M56" s="46">
        <v>0</v>
      </c>
      <c r="N56" s="46">
        <f t="shared" si="12"/>
        <v>101524</v>
      </c>
      <c r="O56" s="47">
        <f t="shared" si="9"/>
        <v>11.301792274295892</v>
      </c>
      <c r="P56" s="9"/>
    </row>
    <row r="57" spans="1:119" ht="15.75">
      <c r="A57" s="29" t="s">
        <v>40</v>
      </c>
      <c r="B57" s="30"/>
      <c r="C57" s="31"/>
      <c r="D57" s="32">
        <f t="shared" ref="D57:M57" si="13">SUM(D58:D59)</f>
        <v>786259</v>
      </c>
      <c r="E57" s="32">
        <f t="shared" si="13"/>
        <v>2254202</v>
      </c>
      <c r="F57" s="32">
        <f t="shared" si="13"/>
        <v>324623</v>
      </c>
      <c r="G57" s="32">
        <f t="shared" si="13"/>
        <v>311343</v>
      </c>
      <c r="H57" s="32">
        <f t="shared" si="13"/>
        <v>10000</v>
      </c>
      <c r="I57" s="32">
        <f t="shared" si="13"/>
        <v>0</v>
      </c>
      <c r="J57" s="32">
        <f t="shared" si="13"/>
        <v>65172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3751599</v>
      </c>
      <c r="O57" s="45">
        <f t="shared" si="9"/>
        <v>417.63319603695868</v>
      </c>
      <c r="P57" s="9"/>
    </row>
    <row r="58" spans="1:119">
      <c r="A58" s="12"/>
      <c r="B58" s="25">
        <v>381</v>
      </c>
      <c r="C58" s="20" t="s">
        <v>63</v>
      </c>
      <c r="D58" s="46">
        <v>786259</v>
      </c>
      <c r="E58" s="46">
        <v>2254202</v>
      </c>
      <c r="F58" s="46">
        <v>324623</v>
      </c>
      <c r="G58" s="46">
        <v>311343</v>
      </c>
      <c r="H58" s="46">
        <v>10000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3686427</v>
      </c>
      <c r="O58" s="47">
        <f t="shared" si="9"/>
        <v>410.37815874429475</v>
      </c>
      <c r="P58" s="9"/>
    </row>
    <row r="59" spans="1:119" ht="15.75" thickBot="1">
      <c r="A59" s="12"/>
      <c r="B59" s="25">
        <v>389.4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65172</v>
      </c>
      <c r="K59" s="46">
        <v>0</v>
      </c>
      <c r="L59" s="46">
        <v>0</v>
      </c>
      <c r="M59" s="46">
        <v>0</v>
      </c>
      <c r="N59" s="46">
        <f>SUM(D59:M59)</f>
        <v>65172</v>
      </c>
      <c r="O59" s="47">
        <f t="shared" si="9"/>
        <v>7.2550372926639204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4">SUM(D5,D11,D24,D35,D44,D47,D57)</f>
        <v>7292149</v>
      </c>
      <c r="E60" s="15">
        <f t="shared" si="14"/>
        <v>4454717</v>
      </c>
      <c r="F60" s="15">
        <f t="shared" si="14"/>
        <v>324623</v>
      </c>
      <c r="G60" s="15">
        <f t="shared" si="14"/>
        <v>345354</v>
      </c>
      <c r="H60" s="15">
        <f t="shared" si="14"/>
        <v>11084</v>
      </c>
      <c r="I60" s="15">
        <f t="shared" si="14"/>
        <v>7299624</v>
      </c>
      <c r="J60" s="15">
        <f t="shared" si="14"/>
        <v>1215916</v>
      </c>
      <c r="K60" s="15">
        <f t="shared" si="14"/>
        <v>2571934</v>
      </c>
      <c r="L60" s="15">
        <f t="shared" si="14"/>
        <v>29</v>
      </c>
      <c r="M60" s="15">
        <f t="shared" si="14"/>
        <v>0</v>
      </c>
      <c r="N60" s="15">
        <f>SUM(D60:M60)</f>
        <v>23515430</v>
      </c>
      <c r="O60" s="38">
        <f t="shared" si="9"/>
        <v>2617.7702326616945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132</v>
      </c>
      <c r="M62" s="48"/>
      <c r="N62" s="48"/>
      <c r="O62" s="43">
        <v>8983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3871267</v>
      </c>
      <c r="E5" s="27">
        <f t="shared" si="0"/>
        <v>420005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77198</v>
      </c>
      <c r="N5" s="28">
        <f t="shared" ref="N5:N12" si="1">SUM(D5:M5)</f>
        <v>4368470</v>
      </c>
      <c r="O5" s="33">
        <f t="shared" ref="O5:O36" si="2">(N5/O$61)</f>
        <v>504.38402032097912</v>
      </c>
      <c r="P5" s="6"/>
    </row>
    <row r="6" spans="1:133">
      <c r="A6" s="12"/>
      <c r="B6" s="25">
        <v>311</v>
      </c>
      <c r="C6" s="20" t="s">
        <v>3</v>
      </c>
      <c r="D6" s="46">
        <v>2580805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77198</v>
      </c>
      <c r="N6" s="46">
        <f t="shared" si="1"/>
        <v>2658003</v>
      </c>
      <c r="O6" s="47">
        <f t="shared" si="2"/>
        <v>306.89331485971599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420005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420005</v>
      </c>
      <c r="O7" s="47">
        <f t="shared" si="2"/>
        <v>48.493822884193513</v>
      </c>
      <c r="P7" s="9"/>
    </row>
    <row r="8" spans="1:133">
      <c r="A8" s="12"/>
      <c r="B8" s="25">
        <v>314.10000000000002</v>
      </c>
      <c r="C8" s="20" t="s">
        <v>12</v>
      </c>
      <c r="D8" s="46">
        <v>881367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881367</v>
      </c>
      <c r="O8" s="47">
        <f t="shared" si="2"/>
        <v>101.7627294769657</v>
      </c>
      <c r="P8" s="9"/>
    </row>
    <row r="9" spans="1:133">
      <c r="A9" s="12"/>
      <c r="B9" s="25">
        <v>314.8</v>
      </c>
      <c r="C9" s="20" t="s">
        <v>13</v>
      </c>
      <c r="D9" s="46">
        <v>45919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45919</v>
      </c>
      <c r="O9" s="47">
        <f t="shared" si="2"/>
        <v>5.3018127237039598</v>
      </c>
      <c r="P9" s="9"/>
    </row>
    <row r="10" spans="1:133">
      <c r="A10" s="12"/>
      <c r="B10" s="25">
        <v>315</v>
      </c>
      <c r="C10" s="20" t="s">
        <v>94</v>
      </c>
      <c r="D10" s="46">
        <v>363176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363176</v>
      </c>
      <c r="O10" s="47">
        <f t="shared" si="2"/>
        <v>41.932340376399956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SUM(D12:D24)</f>
        <v>1057707</v>
      </c>
      <c r="E11" s="32">
        <f t="shared" si="3"/>
        <v>1012535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2070242</v>
      </c>
      <c r="O11" s="45">
        <f t="shared" si="2"/>
        <v>239.03036600854404</v>
      </c>
      <c r="P11" s="10"/>
    </row>
    <row r="12" spans="1:133">
      <c r="A12" s="12"/>
      <c r="B12" s="25">
        <v>322</v>
      </c>
      <c r="C12" s="20" t="s">
        <v>0</v>
      </c>
      <c r="D12" s="46">
        <v>268179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268179</v>
      </c>
      <c r="O12" s="47">
        <f t="shared" si="2"/>
        <v>30.96397644613786</v>
      </c>
      <c r="P12" s="9"/>
    </row>
    <row r="13" spans="1:133">
      <c r="A13" s="12"/>
      <c r="B13" s="25">
        <v>323.10000000000002</v>
      </c>
      <c r="C13" s="20" t="s">
        <v>15</v>
      </c>
      <c r="D13" s="46">
        <v>737964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3" si="4">SUM(D13:M13)</f>
        <v>737964</v>
      </c>
      <c r="O13" s="47">
        <f t="shared" si="2"/>
        <v>85.20540353307932</v>
      </c>
      <c r="P13" s="9"/>
    </row>
    <row r="14" spans="1:133">
      <c r="A14" s="12"/>
      <c r="B14" s="25">
        <v>323.39999999999998</v>
      </c>
      <c r="C14" s="20" t="s">
        <v>17</v>
      </c>
      <c r="D14" s="46">
        <v>2687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2687</v>
      </c>
      <c r="O14" s="47">
        <f t="shared" si="2"/>
        <v>0.31024131162683294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23230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23230</v>
      </c>
      <c r="O15" s="47">
        <f t="shared" si="2"/>
        <v>2.6821383212100218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867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867</v>
      </c>
      <c r="O16" s="47">
        <f t="shared" si="2"/>
        <v>0.10010391409767926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35426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35426</v>
      </c>
      <c r="O17" s="47">
        <f t="shared" si="2"/>
        <v>4.090289804872417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1882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1882</v>
      </c>
      <c r="O18" s="47">
        <f t="shared" si="2"/>
        <v>0.21729592425816879</v>
      </c>
      <c r="P18" s="9"/>
    </row>
    <row r="19" spans="1:16">
      <c r="A19" s="12"/>
      <c r="B19" s="25">
        <v>324.31</v>
      </c>
      <c r="C19" s="20" t="s">
        <v>76</v>
      </c>
      <c r="D19" s="46">
        <v>0</v>
      </c>
      <c r="E19" s="46">
        <v>87028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87028</v>
      </c>
      <c r="O19" s="47">
        <f t="shared" si="2"/>
        <v>10.048262325366586</v>
      </c>
      <c r="P19" s="9"/>
    </row>
    <row r="20" spans="1:16">
      <c r="A20" s="12"/>
      <c r="B20" s="25">
        <v>324.32</v>
      </c>
      <c r="C20" s="20" t="s">
        <v>20</v>
      </c>
      <c r="D20" s="46">
        <v>0</v>
      </c>
      <c r="E20" s="46">
        <v>4712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4712</v>
      </c>
      <c r="O20" s="47">
        <f t="shared" si="2"/>
        <v>0.54404803140514957</v>
      </c>
      <c r="P20" s="9"/>
    </row>
    <row r="21" spans="1:16">
      <c r="A21" s="12"/>
      <c r="B21" s="25">
        <v>324.61</v>
      </c>
      <c r="C21" s="20" t="s">
        <v>77</v>
      </c>
      <c r="D21" s="46">
        <v>0</v>
      </c>
      <c r="E21" s="46">
        <v>31524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31524</v>
      </c>
      <c r="O21" s="47">
        <f t="shared" si="2"/>
        <v>3.6397644613785936</v>
      </c>
      <c r="P21" s="9"/>
    </row>
    <row r="22" spans="1:16">
      <c r="A22" s="12"/>
      <c r="B22" s="25">
        <v>324.62</v>
      </c>
      <c r="C22" s="20" t="s">
        <v>21</v>
      </c>
      <c r="D22" s="46">
        <v>0</v>
      </c>
      <c r="E22" s="46">
        <v>411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</v>
      </c>
      <c r="O22" s="47">
        <f t="shared" si="2"/>
        <v>4.7454104606858331E-2</v>
      </c>
      <c r="P22" s="9"/>
    </row>
    <row r="23" spans="1:16">
      <c r="A23" s="12"/>
      <c r="B23" s="25">
        <v>325.2</v>
      </c>
      <c r="C23" s="20" t="s">
        <v>95</v>
      </c>
      <c r="D23" s="46">
        <v>0</v>
      </c>
      <c r="E23" s="46">
        <v>827455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827455</v>
      </c>
      <c r="O23" s="47">
        <f t="shared" si="2"/>
        <v>95.538044105761458</v>
      </c>
      <c r="P23" s="9"/>
    </row>
    <row r="24" spans="1:16">
      <c r="A24" s="12"/>
      <c r="B24" s="25">
        <v>329</v>
      </c>
      <c r="C24" s="20" t="s">
        <v>22</v>
      </c>
      <c r="D24" s="46">
        <v>48877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48877</v>
      </c>
      <c r="O24" s="47">
        <f t="shared" si="2"/>
        <v>5.6433437247431009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SUM(D26:D33)</f>
        <v>901751</v>
      </c>
      <c r="E25" s="32">
        <f t="shared" si="5"/>
        <v>161019</v>
      </c>
      <c r="F25" s="32">
        <f t="shared" si="5"/>
        <v>0</v>
      </c>
      <c r="G25" s="32">
        <f t="shared" si="5"/>
        <v>33754</v>
      </c>
      <c r="H25" s="32">
        <f t="shared" si="5"/>
        <v>0</v>
      </c>
      <c r="I25" s="32">
        <f t="shared" si="5"/>
        <v>84973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1181497</v>
      </c>
      <c r="O25" s="45">
        <f t="shared" si="2"/>
        <v>136.41577185082554</v>
      </c>
      <c r="P25" s="10"/>
    </row>
    <row r="26" spans="1:16">
      <c r="A26" s="12"/>
      <c r="B26" s="25">
        <v>331.5</v>
      </c>
      <c r="C26" s="20" t="s">
        <v>91</v>
      </c>
      <c r="D26" s="46">
        <v>13504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13504</v>
      </c>
      <c r="O26" s="47">
        <f t="shared" si="2"/>
        <v>1.5591733056229073</v>
      </c>
      <c r="P26" s="9"/>
    </row>
    <row r="27" spans="1:16">
      <c r="A27" s="12"/>
      <c r="B27" s="25">
        <v>331.9</v>
      </c>
      <c r="C27" s="20" t="s">
        <v>25</v>
      </c>
      <c r="D27" s="46">
        <v>0</v>
      </c>
      <c r="E27" s="46">
        <v>25475</v>
      </c>
      <c r="F27" s="46">
        <v>0</v>
      </c>
      <c r="G27" s="46">
        <v>0</v>
      </c>
      <c r="H27" s="46">
        <v>0</v>
      </c>
      <c r="I27" s="46">
        <v>75084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100559</v>
      </c>
      <c r="O27" s="47">
        <f t="shared" si="2"/>
        <v>11.610553053919871</v>
      </c>
      <c r="P27" s="9"/>
    </row>
    <row r="28" spans="1:16">
      <c r="A28" s="12"/>
      <c r="B28" s="25">
        <v>334.5</v>
      </c>
      <c r="C28" s="20" t="s">
        <v>127</v>
      </c>
      <c r="D28" s="46">
        <v>2251</v>
      </c>
      <c r="E28" s="46">
        <v>128724</v>
      </c>
      <c r="F28" s="46">
        <v>0</v>
      </c>
      <c r="G28" s="46">
        <v>0</v>
      </c>
      <c r="H28" s="46">
        <v>0</v>
      </c>
      <c r="I28" s="46">
        <v>9889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140864</v>
      </c>
      <c r="O28" s="47">
        <f t="shared" si="2"/>
        <v>16.264172728322364</v>
      </c>
      <c r="P28" s="9"/>
    </row>
    <row r="29" spans="1:16">
      <c r="A29" s="12"/>
      <c r="B29" s="25">
        <v>335.12</v>
      </c>
      <c r="C29" s="20" t="s">
        <v>96</v>
      </c>
      <c r="D29" s="46">
        <v>413020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413020</v>
      </c>
      <c r="O29" s="47">
        <f t="shared" si="2"/>
        <v>47.687334026093986</v>
      </c>
      <c r="P29" s="9"/>
    </row>
    <row r="30" spans="1:16">
      <c r="A30" s="12"/>
      <c r="B30" s="25">
        <v>335.14</v>
      </c>
      <c r="C30" s="20" t="s">
        <v>97</v>
      </c>
      <c r="D30" s="46">
        <v>0</v>
      </c>
      <c r="E30" s="46">
        <v>0</v>
      </c>
      <c r="F30" s="46">
        <v>0</v>
      </c>
      <c r="G30" s="46">
        <v>33754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33754</v>
      </c>
      <c r="O30" s="47">
        <f t="shared" si="2"/>
        <v>3.8972405034060733</v>
      </c>
      <c r="P30" s="9"/>
    </row>
    <row r="31" spans="1:16">
      <c r="A31" s="12"/>
      <c r="B31" s="25">
        <v>335.15</v>
      </c>
      <c r="C31" s="20" t="s">
        <v>98</v>
      </c>
      <c r="D31" s="46">
        <v>14159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14159</v>
      </c>
      <c r="O31" s="47">
        <f t="shared" si="2"/>
        <v>1.6347996767116961</v>
      </c>
      <c r="P31" s="9"/>
    </row>
    <row r="32" spans="1:16">
      <c r="A32" s="12"/>
      <c r="B32" s="25">
        <v>335.18</v>
      </c>
      <c r="C32" s="20" t="s">
        <v>99</v>
      </c>
      <c r="D32" s="46">
        <v>458817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458817</v>
      </c>
      <c r="O32" s="47">
        <f t="shared" si="2"/>
        <v>52.975060616556981</v>
      </c>
      <c r="P32" s="9"/>
    </row>
    <row r="33" spans="1:16">
      <c r="A33" s="12"/>
      <c r="B33" s="25">
        <v>335.21</v>
      </c>
      <c r="C33" s="20" t="s">
        <v>32</v>
      </c>
      <c r="D33" s="46">
        <v>0</v>
      </c>
      <c r="E33" s="46">
        <v>6820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6820</v>
      </c>
      <c r="O33" s="47">
        <f t="shared" si="2"/>
        <v>0.7874379401916638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SUM(D35:D42)</f>
        <v>163070</v>
      </c>
      <c r="E34" s="32">
        <f t="shared" si="7"/>
        <v>9028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6358787</v>
      </c>
      <c r="J34" s="32">
        <f t="shared" si="7"/>
        <v>1494811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8025696</v>
      </c>
      <c r="O34" s="45">
        <f t="shared" si="2"/>
        <v>926.6477312088673</v>
      </c>
      <c r="P34" s="10"/>
    </row>
    <row r="35" spans="1:16">
      <c r="A35" s="12"/>
      <c r="B35" s="25">
        <v>341.2</v>
      </c>
      <c r="C35" s="20" t="s">
        <v>100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1494811</v>
      </c>
      <c r="K35" s="46">
        <v>0</v>
      </c>
      <c r="L35" s="46">
        <v>0</v>
      </c>
      <c r="M35" s="46">
        <v>0</v>
      </c>
      <c r="N35" s="46">
        <f t="shared" ref="N35:N42" si="8">SUM(D35:M35)</f>
        <v>1494811</v>
      </c>
      <c r="O35" s="47">
        <f t="shared" si="2"/>
        <v>172.59104029557787</v>
      </c>
      <c r="P35" s="9"/>
    </row>
    <row r="36" spans="1:16">
      <c r="A36" s="12"/>
      <c r="B36" s="25">
        <v>342.2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4249</v>
      </c>
      <c r="O36" s="47">
        <f t="shared" si="2"/>
        <v>0.49059000115460111</v>
      </c>
      <c r="P36" s="9"/>
    </row>
    <row r="37" spans="1:16">
      <c r="A37" s="12"/>
      <c r="B37" s="25">
        <v>342.9</v>
      </c>
      <c r="C37" s="20" t="s">
        <v>43</v>
      </c>
      <c r="D37" s="46">
        <v>0</v>
      </c>
      <c r="E37" s="46">
        <v>9028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9028</v>
      </c>
      <c r="O37" s="47">
        <f t="shared" ref="O37:O59" si="9">(N37/O$61)</f>
        <v>1.0423738598314283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1573589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1573589</v>
      </c>
      <c r="O38" s="47">
        <f t="shared" si="9"/>
        <v>181.68675672555133</v>
      </c>
      <c r="P38" s="9"/>
    </row>
    <row r="39" spans="1:16">
      <c r="A39" s="12"/>
      <c r="B39" s="25">
        <v>343.6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4780949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4780949</v>
      </c>
      <c r="O39" s="47">
        <f t="shared" si="9"/>
        <v>552.00889042835695</v>
      </c>
      <c r="P39" s="9"/>
    </row>
    <row r="40" spans="1:16">
      <c r="A40" s="12"/>
      <c r="B40" s="25">
        <v>343.8</v>
      </c>
      <c r="C40" s="20" t="s">
        <v>46</v>
      </c>
      <c r="D40" s="46">
        <v>81513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81513</v>
      </c>
      <c r="O40" s="47">
        <f t="shared" si="9"/>
        <v>9.4114998268098375</v>
      </c>
      <c r="P40" s="9"/>
    </row>
    <row r="41" spans="1:16">
      <c r="A41" s="12"/>
      <c r="B41" s="25">
        <v>347.2</v>
      </c>
      <c r="C41" s="20" t="s">
        <v>47</v>
      </c>
      <c r="D41" s="46">
        <v>51596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51596</v>
      </c>
      <c r="O41" s="47">
        <f t="shared" si="9"/>
        <v>5.9572797598429741</v>
      </c>
      <c r="P41" s="9"/>
    </row>
    <row r="42" spans="1:16">
      <c r="A42" s="12"/>
      <c r="B42" s="25">
        <v>347.5</v>
      </c>
      <c r="C42" s="20" t="s">
        <v>48</v>
      </c>
      <c r="D42" s="46">
        <v>29961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29961</v>
      </c>
      <c r="O42" s="47">
        <f t="shared" si="9"/>
        <v>3.4593003117422931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60008</v>
      </c>
      <c r="E43" s="32">
        <f t="shared" si="10"/>
        <v>12943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72951</v>
      </c>
      <c r="O43" s="45">
        <f t="shared" si="9"/>
        <v>8.4229303775545556</v>
      </c>
      <c r="P43" s="10"/>
    </row>
    <row r="44" spans="1:16">
      <c r="A44" s="13"/>
      <c r="B44" s="39">
        <v>351.5</v>
      </c>
      <c r="C44" s="21" t="s">
        <v>80</v>
      </c>
      <c r="D44" s="46">
        <v>56442</v>
      </c>
      <c r="E44" s="46">
        <v>12627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69069</v>
      </c>
      <c r="O44" s="47">
        <f t="shared" si="9"/>
        <v>7.9747142362313816</v>
      </c>
      <c r="P44" s="9"/>
    </row>
    <row r="45" spans="1:16">
      <c r="A45" s="13"/>
      <c r="B45" s="39">
        <v>354</v>
      </c>
      <c r="C45" s="21" t="s">
        <v>52</v>
      </c>
      <c r="D45" s="46">
        <v>3566</v>
      </c>
      <c r="E45" s="46">
        <v>316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3882</v>
      </c>
      <c r="O45" s="47">
        <f t="shared" si="9"/>
        <v>0.44821614132317283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SUM(D47:D55)</f>
        <v>360697</v>
      </c>
      <c r="E46" s="32">
        <f t="shared" si="11"/>
        <v>195221</v>
      </c>
      <c r="F46" s="32">
        <f t="shared" si="11"/>
        <v>0</v>
      </c>
      <c r="G46" s="32">
        <f t="shared" si="11"/>
        <v>2570</v>
      </c>
      <c r="H46" s="32">
        <f t="shared" si="11"/>
        <v>2272</v>
      </c>
      <c r="I46" s="32">
        <f t="shared" si="11"/>
        <v>262470</v>
      </c>
      <c r="J46" s="32">
        <f t="shared" si="11"/>
        <v>46741</v>
      </c>
      <c r="K46" s="32">
        <f t="shared" si="11"/>
        <v>1041871</v>
      </c>
      <c r="L46" s="32">
        <f t="shared" si="11"/>
        <v>61</v>
      </c>
      <c r="M46" s="32">
        <f t="shared" si="11"/>
        <v>166</v>
      </c>
      <c r="N46" s="32">
        <f>SUM(D46:M46)</f>
        <v>1912069</v>
      </c>
      <c r="O46" s="45">
        <f t="shared" si="9"/>
        <v>220.76769426163261</v>
      </c>
      <c r="P46" s="10"/>
    </row>
    <row r="47" spans="1:16">
      <c r="A47" s="12"/>
      <c r="B47" s="25">
        <v>361.1</v>
      </c>
      <c r="C47" s="20" t="s">
        <v>54</v>
      </c>
      <c r="D47" s="46">
        <v>58463</v>
      </c>
      <c r="E47" s="46">
        <v>64824</v>
      </c>
      <c r="F47" s="46">
        <v>0</v>
      </c>
      <c r="G47" s="46">
        <v>2245</v>
      </c>
      <c r="H47" s="46">
        <v>2272</v>
      </c>
      <c r="I47" s="46">
        <v>190829</v>
      </c>
      <c r="J47" s="46">
        <v>44111</v>
      </c>
      <c r="K47" s="46">
        <v>446281</v>
      </c>
      <c r="L47" s="46">
        <v>61</v>
      </c>
      <c r="M47" s="46">
        <v>166</v>
      </c>
      <c r="N47" s="46">
        <f>SUM(D47:M47)</f>
        <v>809252</v>
      </c>
      <c r="O47" s="47">
        <f t="shared" si="9"/>
        <v>93.436323750144325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27990</v>
      </c>
      <c r="L48" s="46">
        <v>0</v>
      </c>
      <c r="M48" s="46">
        <v>0</v>
      </c>
      <c r="N48" s="46">
        <f t="shared" ref="N48:N55" si="12">SUM(D48:M48)</f>
        <v>27990</v>
      </c>
      <c r="O48" s="47">
        <f t="shared" si="9"/>
        <v>3.2317284378247315</v>
      </c>
      <c r="P48" s="9"/>
    </row>
    <row r="49" spans="1:119">
      <c r="A49" s="12"/>
      <c r="B49" s="25">
        <v>361.4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27032</v>
      </c>
      <c r="L49" s="46">
        <v>0</v>
      </c>
      <c r="M49" s="46">
        <v>0</v>
      </c>
      <c r="N49" s="46">
        <f t="shared" si="12"/>
        <v>27032</v>
      </c>
      <c r="O49" s="47">
        <f t="shared" si="9"/>
        <v>3.1211176538505945</v>
      </c>
      <c r="P49" s="9"/>
    </row>
    <row r="50" spans="1:119">
      <c r="A50" s="12"/>
      <c r="B50" s="25">
        <v>362</v>
      </c>
      <c r="C50" s="20" t="s">
        <v>57</v>
      </c>
      <c r="D50" s="46">
        <v>184296</v>
      </c>
      <c r="E50" s="46">
        <v>4211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188507</v>
      </c>
      <c r="O50" s="47">
        <f t="shared" si="9"/>
        <v>21.76503867913636</v>
      </c>
      <c r="P50" s="9"/>
    </row>
    <row r="51" spans="1:119">
      <c r="A51" s="12"/>
      <c r="B51" s="25">
        <v>364</v>
      </c>
      <c r="C51" s="20" t="s">
        <v>102</v>
      </c>
      <c r="D51" s="46">
        <v>68308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2630</v>
      </c>
      <c r="K51" s="46">
        <v>0</v>
      </c>
      <c r="L51" s="46">
        <v>0</v>
      </c>
      <c r="M51" s="46">
        <v>0</v>
      </c>
      <c r="N51" s="46">
        <f t="shared" si="12"/>
        <v>70938</v>
      </c>
      <c r="O51" s="47">
        <f t="shared" si="9"/>
        <v>8.190509179078628</v>
      </c>
      <c r="P51" s="9"/>
    </row>
    <row r="52" spans="1:119">
      <c r="A52" s="12"/>
      <c r="B52" s="25">
        <v>365</v>
      </c>
      <c r="C52" s="20" t="s">
        <v>103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3376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3376</v>
      </c>
      <c r="O52" s="47">
        <f t="shared" si="9"/>
        <v>0.38979332640572684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540163</v>
      </c>
      <c r="L53" s="46">
        <v>0</v>
      </c>
      <c r="M53" s="46">
        <v>0</v>
      </c>
      <c r="N53" s="46">
        <f t="shared" si="12"/>
        <v>540163</v>
      </c>
      <c r="O53" s="47">
        <f t="shared" si="9"/>
        <v>62.367278605241886</v>
      </c>
      <c r="P53" s="9"/>
    </row>
    <row r="54" spans="1:119">
      <c r="A54" s="12"/>
      <c r="B54" s="25">
        <v>369.3</v>
      </c>
      <c r="C54" s="20" t="s">
        <v>87</v>
      </c>
      <c r="D54" s="46">
        <v>0</v>
      </c>
      <c r="E54" s="46">
        <v>3229</v>
      </c>
      <c r="F54" s="46">
        <v>0</v>
      </c>
      <c r="G54" s="46">
        <v>0</v>
      </c>
      <c r="H54" s="46">
        <v>0</v>
      </c>
      <c r="I54" s="46">
        <v>27493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30722</v>
      </c>
      <c r="O54" s="47">
        <f t="shared" si="9"/>
        <v>3.5471654543355271</v>
      </c>
      <c r="P54" s="9"/>
    </row>
    <row r="55" spans="1:119">
      <c r="A55" s="12"/>
      <c r="B55" s="25">
        <v>369.9</v>
      </c>
      <c r="C55" s="20" t="s">
        <v>62</v>
      </c>
      <c r="D55" s="46">
        <v>49630</v>
      </c>
      <c r="E55" s="46">
        <v>122957</v>
      </c>
      <c r="F55" s="46">
        <v>0</v>
      </c>
      <c r="G55" s="46">
        <v>325</v>
      </c>
      <c r="H55" s="46">
        <v>0</v>
      </c>
      <c r="I55" s="46">
        <v>40772</v>
      </c>
      <c r="J55" s="46">
        <v>0</v>
      </c>
      <c r="K55" s="46">
        <v>405</v>
      </c>
      <c r="L55" s="46">
        <v>0</v>
      </c>
      <c r="M55" s="46">
        <v>0</v>
      </c>
      <c r="N55" s="46">
        <f t="shared" si="12"/>
        <v>214089</v>
      </c>
      <c r="O55" s="47">
        <f t="shared" si="9"/>
        <v>24.718739175614825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SUM(D57:D58)</f>
        <v>505857</v>
      </c>
      <c r="E56" s="32">
        <f t="shared" si="13"/>
        <v>1344092</v>
      </c>
      <c r="F56" s="32">
        <f t="shared" si="13"/>
        <v>325716</v>
      </c>
      <c r="G56" s="32">
        <f t="shared" si="13"/>
        <v>620107</v>
      </c>
      <c r="H56" s="32">
        <f t="shared" si="13"/>
        <v>10000</v>
      </c>
      <c r="I56" s="32">
        <f t="shared" si="13"/>
        <v>1940</v>
      </c>
      <c r="J56" s="32">
        <f t="shared" si="13"/>
        <v>61718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2869430</v>
      </c>
      <c r="O56" s="45">
        <f t="shared" si="9"/>
        <v>331.30469922641726</v>
      </c>
      <c r="P56" s="9"/>
    </row>
    <row r="57" spans="1:119">
      <c r="A57" s="12"/>
      <c r="B57" s="25">
        <v>381</v>
      </c>
      <c r="C57" s="20" t="s">
        <v>63</v>
      </c>
      <c r="D57" s="46">
        <v>505857</v>
      </c>
      <c r="E57" s="46">
        <v>1344092</v>
      </c>
      <c r="F57" s="46">
        <v>325716</v>
      </c>
      <c r="G57" s="46">
        <v>620107</v>
      </c>
      <c r="H57" s="46">
        <v>10000</v>
      </c>
      <c r="I57" s="46">
        <v>1940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2807712</v>
      </c>
      <c r="O57" s="47">
        <f t="shared" si="9"/>
        <v>324.17873224800832</v>
      </c>
      <c r="P57" s="9"/>
    </row>
    <row r="58" spans="1:119" ht="15.75" thickBot="1">
      <c r="A58" s="12"/>
      <c r="B58" s="25">
        <v>389.4</v>
      </c>
      <c r="C58" s="20" t="s">
        <v>122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61718</v>
      </c>
      <c r="K58" s="46">
        <v>0</v>
      </c>
      <c r="L58" s="46">
        <v>0</v>
      </c>
      <c r="M58" s="46">
        <v>0</v>
      </c>
      <c r="N58" s="46">
        <f>SUM(D58:M58)</f>
        <v>61718</v>
      </c>
      <c r="O58" s="47">
        <f t="shared" si="9"/>
        <v>7.1259669784089601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4">SUM(D5,D11,D25,D34,D43,D46,D56)</f>
        <v>6920357</v>
      </c>
      <c r="E59" s="15">
        <f t="shared" si="14"/>
        <v>3154843</v>
      </c>
      <c r="F59" s="15">
        <f t="shared" si="14"/>
        <v>325716</v>
      </c>
      <c r="G59" s="15">
        <f t="shared" si="14"/>
        <v>656431</v>
      </c>
      <c r="H59" s="15">
        <f t="shared" si="14"/>
        <v>12272</v>
      </c>
      <c r="I59" s="15">
        <f t="shared" si="14"/>
        <v>6708170</v>
      </c>
      <c r="J59" s="15">
        <f t="shared" si="14"/>
        <v>1603270</v>
      </c>
      <c r="K59" s="15">
        <f t="shared" si="14"/>
        <v>1041871</v>
      </c>
      <c r="L59" s="15">
        <f t="shared" si="14"/>
        <v>61</v>
      </c>
      <c r="M59" s="15">
        <f t="shared" si="14"/>
        <v>77364</v>
      </c>
      <c r="N59" s="15">
        <f>SUM(D59:M59)</f>
        <v>20500355</v>
      </c>
      <c r="O59" s="38">
        <f t="shared" si="9"/>
        <v>2366.9732132548206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130</v>
      </c>
      <c r="M61" s="48"/>
      <c r="N61" s="48"/>
      <c r="O61" s="43">
        <v>8661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3992590</v>
      </c>
      <c r="E5" s="27">
        <f t="shared" si="0"/>
        <v>424390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74232</v>
      </c>
      <c r="N5" s="28">
        <f t="shared" ref="N5:N12" si="1">SUM(D5:M5)</f>
        <v>4491212</v>
      </c>
      <c r="O5" s="33">
        <f t="shared" ref="O5:O36" si="2">(N5/O$66)</f>
        <v>534.03234244946498</v>
      </c>
      <c r="P5" s="6"/>
    </row>
    <row r="6" spans="1:133">
      <c r="A6" s="12"/>
      <c r="B6" s="25">
        <v>311</v>
      </c>
      <c r="C6" s="20" t="s">
        <v>3</v>
      </c>
      <c r="D6" s="46">
        <v>2757874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74232</v>
      </c>
      <c r="N6" s="46">
        <f t="shared" si="1"/>
        <v>2832106</v>
      </c>
      <c r="O6" s="47">
        <f t="shared" si="2"/>
        <v>336.75457788347205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424390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424390</v>
      </c>
      <c r="O7" s="47">
        <f t="shared" si="2"/>
        <v>50.462544589774076</v>
      </c>
      <c r="P7" s="9"/>
    </row>
    <row r="8" spans="1:133">
      <c r="A8" s="12"/>
      <c r="B8" s="25">
        <v>314.10000000000002</v>
      </c>
      <c r="C8" s="20" t="s">
        <v>12</v>
      </c>
      <c r="D8" s="46">
        <v>808997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808997</v>
      </c>
      <c r="O8" s="47">
        <f t="shared" si="2"/>
        <v>96.194649227110588</v>
      </c>
      <c r="P8" s="9"/>
    </row>
    <row r="9" spans="1:133">
      <c r="A9" s="12"/>
      <c r="B9" s="25">
        <v>314.8</v>
      </c>
      <c r="C9" s="20" t="s">
        <v>13</v>
      </c>
      <c r="D9" s="46">
        <v>44217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44217</v>
      </c>
      <c r="O9" s="47">
        <f t="shared" si="2"/>
        <v>5.2576694411414984</v>
      </c>
      <c r="P9" s="9"/>
    </row>
    <row r="10" spans="1:133">
      <c r="A10" s="12"/>
      <c r="B10" s="25">
        <v>315</v>
      </c>
      <c r="C10" s="20" t="s">
        <v>94</v>
      </c>
      <c r="D10" s="46">
        <v>381502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381502</v>
      </c>
      <c r="O10" s="47">
        <f t="shared" si="2"/>
        <v>45.362901307966709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SUM(D12:D24)</f>
        <v>1032152</v>
      </c>
      <c r="E11" s="32">
        <f t="shared" si="3"/>
        <v>1144692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2176844</v>
      </c>
      <c r="O11" s="45">
        <f t="shared" si="2"/>
        <v>258.83995243757431</v>
      </c>
      <c r="P11" s="10"/>
    </row>
    <row r="12" spans="1:133">
      <c r="A12" s="12"/>
      <c r="B12" s="25">
        <v>322</v>
      </c>
      <c r="C12" s="20" t="s">
        <v>0</v>
      </c>
      <c r="D12" s="46">
        <v>270531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270531</v>
      </c>
      <c r="O12" s="47">
        <f t="shared" si="2"/>
        <v>32.167776456599285</v>
      </c>
      <c r="P12" s="9"/>
    </row>
    <row r="13" spans="1:133">
      <c r="A13" s="12"/>
      <c r="B13" s="25">
        <v>323.10000000000002</v>
      </c>
      <c r="C13" s="20" t="s">
        <v>15</v>
      </c>
      <c r="D13" s="46">
        <v>704805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3" si="4">SUM(D13:M13)</f>
        <v>704805</v>
      </c>
      <c r="O13" s="47">
        <f t="shared" si="2"/>
        <v>83.80558858501783</v>
      </c>
      <c r="P13" s="9"/>
    </row>
    <row r="14" spans="1:133">
      <c r="A14" s="12"/>
      <c r="B14" s="25">
        <v>323.39999999999998</v>
      </c>
      <c r="C14" s="20" t="s">
        <v>17</v>
      </c>
      <c r="D14" s="46">
        <v>8475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8475</v>
      </c>
      <c r="O14" s="47">
        <f t="shared" si="2"/>
        <v>1.0077288941736029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7224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7224</v>
      </c>
      <c r="O15" s="47">
        <f t="shared" si="2"/>
        <v>0.85897740784780019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33864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33864</v>
      </c>
      <c r="O16" s="47">
        <f t="shared" si="2"/>
        <v>4.0266349583828775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11184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11184</v>
      </c>
      <c r="O17" s="47">
        <f t="shared" si="2"/>
        <v>1.3298454221165279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42912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42912</v>
      </c>
      <c r="O18" s="47">
        <f t="shared" si="2"/>
        <v>5.1024970273483952</v>
      </c>
      <c r="P18" s="9"/>
    </row>
    <row r="19" spans="1:16">
      <c r="A19" s="12"/>
      <c r="B19" s="25">
        <v>324.31</v>
      </c>
      <c r="C19" s="20" t="s">
        <v>76</v>
      </c>
      <c r="D19" s="46">
        <v>0</v>
      </c>
      <c r="E19" s="46">
        <v>43146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43146</v>
      </c>
      <c r="O19" s="47">
        <f t="shared" si="2"/>
        <v>5.1303210463733651</v>
      </c>
      <c r="P19" s="9"/>
    </row>
    <row r="20" spans="1:16">
      <c r="A20" s="12"/>
      <c r="B20" s="25">
        <v>324.32</v>
      </c>
      <c r="C20" s="20" t="s">
        <v>20</v>
      </c>
      <c r="D20" s="46">
        <v>0</v>
      </c>
      <c r="E20" s="46">
        <v>133093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133093</v>
      </c>
      <c r="O20" s="47">
        <f t="shared" si="2"/>
        <v>15.825564803804994</v>
      </c>
      <c r="P20" s="9"/>
    </row>
    <row r="21" spans="1:16">
      <c r="A21" s="12"/>
      <c r="B21" s="25">
        <v>324.61</v>
      </c>
      <c r="C21" s="20" t="s">
        <v>77</v>
      </c>
      <c r="D21" s="46">
        <v>0</v>
      </c>
      <c r="E21" s="46">
        <v>9864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9864</v>
      </c>
      <c r="O21" s="47">
        <f t="shared" si="2"/>
        <v>1.1728894173602853</v>
      </c>
      <c r="P21" s="9"/>
    </row>
    <row r="22" spans="1:16">
      <c r="A22" s="12"/>
      <c r="B22" s="25">
        <v>324.62</v>
      </c>
      <c r="C22" s="20" t="s">
        <v>21</v>
      </c>
      <c r="D22" s="46">
        <v>0</v>
      </c>
      <c r="E22" s="46">
        <v>29234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29234</v>
      </c>
      <c r="O22" s="47">
        <f t="shared" si="2"/>
        <v>3.4760998810939356</v>
      </c>
      <c r="P22" s="9"/>
    </row>
    <row r="23" spans="1:16">
      <c r="A23" s="12"/>
      <c r="B23" s="25">
        <v>325.2</v>
      </c>
      <c r="C23" s="20" t="s">
        <v>95</v>
      </c>
      <c r="D23" s="46">
        <v>1305</v>
      </c>
      <c r="E23" s="46">
        <v>834171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835476</v>
      </c>
      <c r="O23" s="47">
        <f t="shared" si="2"/>
        <v>99.343162901307963</v>
      </c>
      <c r="P23" s="9"/>
    </row>
    <row r="24" spans="1:16">
      <c r="A24" s="12"/>
      <c r="B24" s="25">
        <v>329</v>
      </c>
      <c r="C24" s="20" t="s">
        <v>22</v>
      </c>
      <c r="D24" s="46">
        <v>47036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47036</v>
      </c>
      <c r="O24" s="47">
        <f t="shared" si="2"/>
        <v>5.5928656361474438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SUM(D26:D35)</f>
        <v>923072</v>
      </c>
      <c r="E25" s="32">
        <f t="shared" si="5"/>
        <v>51742</v>
      </c>
      <c r="F25" s="32">
        <f t="shared" si="5"/>
        <v>0</v>
      </c>
      <c r="G25" s="32">
        <f t="shared" si="5"/>
        <v>35841</v>
      </c>
      <c r="H25" s="32">
        <f t="shared" si="5"/>
        <v>0</v>
      </c>
      <c r="I25" s="32">
        <f t="shared" si="5"/>
        <v>70665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1081320</v>
      </c>
      <c r="O25" s="45">
        <f t="shared" si="2"/>
        <v>128.57550535077289</v>
      </c>
      <c r="P25" s="10"/>
    </row>
    <row r="26" spans="1:16">
      <c r="A26" s="12"/>
      <c r="B26" s="25">
        <v>331.2</v>
      </c>
      <c r="C26" s="20" t="s">
        <v>23</v>
      </c>
      <c r="D26" s="46">
        <v>1647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1647</v>
      </c>
      <c r="O26" s="47">
        <f t="shared" si="2"/>
        <v>0.19583828775267539</v>
      </c>
      <c r="P26" s="9"/>
    </row>
    <row r="27" spans="1:16">
      <c r="A27" s="12"/>
      <c r="B27" s="25">
        <v>331.5</v>
      </c>
      <c r="C27" s="20" t="s">
        <v>91</v>
      </c>
      <c r="D27" s="46">
        <v>52636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52636</v>
      </c>
      <c r="O27" s="47">
        <f t="shared" si="2"/>
        <v>6.2587395957193817</v>
      </c>
      <c r="P27" s="9"/>
    </row>
    <row r="28" spans="1:16">
      <c r="A28" s="12"/>
      <c r="B28" s="25">
        <v>331.9</v>
      </c>
      <c r="C28" s="20" t="s">
        <v>25</v>
      </c>
      <c r="D28" s="46">
        <v>0</v>
      </c>
      <c r="E28" s="46">
        <v>46859</v>
      </c>
      <c r="F28" s="46">
        <v>0</v>
      </c>
      <c r="G28" s="46">
        <v>0</v>
      </c>
      <c r="H28" s="46">
        <v>0</v>
      </c>
      <c r="I28" s="46">
        <v>66946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113805</v>
      </c>
      <c r="O28" s="47">
        <f t="shared" si="2"/>
        <v>13.532104637336504</v>
      </c>
      <c r="P28" s="9"/>
    </row>
    <row r="29" spans="1:16">
      <c r="A29" s="12"/>
      <c r="B29" s="25">
        <v>334.5</v>
      </c>
      <c r="C29" s="20" t="s">
        <v>127</v>
      </c>
      <c r="D29" s="46">
        <v>0</v>
      </c>
      <c r="E29" s="46">
        <v>2448</v>
      </c>
      <c r="F29" s="46">
        <v>0</v>
      </c>
      <c r="G29" s="46">
        <v>0</v>
      </c>
      <c r="H29" s="46">
        <v>0</v>
      </c>
      <c r="I29" s="46">
        <v>3719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6167</v>
      </c>
      <c r="O29" s="47">
        <f t="shared" si="2"/>
        <v>0.73329369797859689</v>
      </c>
      <c r="P29" s="9"/>
    </row>
    <row r="30" spans="1:16">
      <c r="A30" s="12"/>
      <c r="B30" s="25">
        <v>334.9</v>
      </c>
      <c r="C30" s="20" t="s">
        <v>27</v>
      </c>
      <c r="D30" s="46">
        <v>1683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1683</v>
      </c>
      <c r="O30" s="47">
        <f t="shared" si="2"/>
        <v>0.20011890606420926</v>
      </c>
      <c r="P30" s="9"/>
    </row>
    <row r="31" spans="1:16">
      <c r="A31" s="12"/>
      <c r="B31" s="25">
        <v>335.12</v>
      </c>
      <c r="C31" s="20" t="s">
        <v>96</v>
      </c>
      <c r="D31" s="46">
        <v>410994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410994</v>
      </c>
      <c r="O31" s="47">
        <f t="shared" si="2"/>
        <v>48.869678953626632</v>
      </c>
      <c r="P31" s="9"/>
    </row>
    <row r="32" spans="1:16">
      <c r="A32" s="12"/>
      <c r="B32" s="25">
        <v>335.14</v>
      </c>
      <c r="C32" s="20" t="s">
        <v>97</v>
      </c>
      <c r="D32" s="46">
        <v>0</v>
      </c>
      <c r="E32" s="46">
        <v>0</v>
      </c>
      <c r="F32" s="46">
        <v>0</v>
      </c>
      <c r="G32" s="46">
        <v>35841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35841</v>
      </c>
      <c r="O32" s="47">
        <f t="shared" si="2"/>
        <v>4.2617122473246134</v>
      </c>
      <c r="P32" s="9"/>
    </row>
    <row r="33" spans="1:16">
      <c r="A33" s="12"/>
      <c r="B33" s="25">
        <v>335.15</v>
      </c>
      <c r="C33" s="20" t="s">
        <v>98</v>
      </c>
      <c r="D33" s="46">
        <v>8027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8027</v>
      </c>
      <c r="O33" s="47">
        <f t="shared" si="2"/>
        <v>0.9544589774078478</v>
      </c>
      <c r="P33" s="9"/>
    </row>
    <row r="34" spans="1:16">
      <c r="A34" s="12"/>
      <c r="B34" s="25">
        <v>335.18</v>
      </c>
      <c r="C34" s="20" t="s">
        <v>99</v>
      </c>
      <c r="D34" s="46">
        <v>448085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448085</v>
      </c>
      <c r="O34" s="47">
        <f t="shared" si="2"/>
        <v>53.28002378121284</v>
      </c>
      <c r="P34" s="9"/>
    </row>
    <row r="35" spans="1:16">
      <c r="A35" s="12"/>
      <c r="B35" s="25">
        <v>335.21</v>
      </c>
      <c r="C35" s="20" t="s">
        <v>32</v>
      </c>
      <c r="D35" s="46">
        <v>0</v>
      </c>
      <c r="E35" s="46">
        <v>2435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2435</v>
      </c>
      <c r="O35" s="47">
        <f t="shared" si="2"/>
        <v>0.28953626634958385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SUM(D37:D44)</f>
        <v>194428</v>
      </c>
      <c r="E36" s="32">
        <f t="shared" si="7"/>
        <v>9028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5908683</v>
      </c>
      <c r="J36" s="32">
        <f t="shared" si="7"/>
        <v>1258261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7370400</v>
      </c>
      <c r="O36" s="45">
        <f t="shared" si="2"/>
        <v>876.38525564803808</v>
      </c>
      <c r="P36" s="10"/>
    </row>
    <row r="37" spans="1:16">
      <c r="A37" s="12"/>
      <c r="B37" s="25">
        <v>341.2</v>
      </c>
      <c r="C37" s="20" t="s">
        <v>100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1258261</v>
      </c>
      <c r="K37" s="46">
        <v>0</v>
      </c>
      <c r="L37" s="46">
        <v>0</v>
      </c>
      <c r="M37" s="46">
        <v>0</v>
      </c>
      <c r="N37" s="46">
        <f t="shared" ref="N37:N44" si="8">SUM(D37:M37)</f>
        <v>1258261</v>
      </c>
      <c r="O37" s="47">
        <f t="shared" ref="O37:O64" si="9">(N37/O$66)</f>
        <v>149.61486325802616</v>
      </c>
      <c r="P37" s="9"/>
    </row>
    <row r="38" spans="1:16">
      <c r="A38" s="12"/>
      <c r="B38" s="25">
        <v>342.2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4249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4249</v>
      </c>
      <c r="O38" s="47">
        <f t="shared" si="9"/>
        <v>0.50523186682520804</v>
      </c>
      <c r="P38" s="9"/>
    </row>
    <row r="39" spans="1:16">
      <c r="A39" s="12"/>
      <c r="B39" s="25">
        <v>342.9</v>
      </c>
      <c r="C39" s="20" t="s">
        <v>43</v>
      </c>
      <c r="D39" s="46">
        <v>1178</v>
      </c>
      <c r="E39" s="46">
        <v>9028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10206</v>
      </c>
      <c r="O39" s="47">
        <f t="shared" si="9"/>
        <v>1.2135552913198573</v>
      </c>
      <c r="P39" s="9"/>
    </row>
    <row r="40" spans="1:16">
      <c r="A40" s="12"/>
      <c r="B40" s="25">
        <v>343.4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1514858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1514858</v>
      </c>
      <c r="O40" s="47">
        <f t="shared" si="9"/>
        <v>180.12580261593342</v>
      </c>
      <c r="P40" s="9"/>
    </row>
    <row r="41" spans="1:16">
      <c r="A41" s="12"/>
      <c r="B41" s="25">
        <v>343.6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4389576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4389576</v>
      </c>
      <c r="O41" s="47">
        <f t="shared" si="9"/>
        <v>521.94720570749109</v>
      </c>
      <c r="P41" s="9"/>
    </row>
    <row r="42" spans="1:16">
      <c r="A42" s="12"/>
      <c r="B42" s="25">
        <v>343.8</v>
      </c>
      <c r="C42" s="20" t="s">
        <v>46</v>
      </c>
      <c r="D42" s="46">
        <v>102676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102676</v>
      </c>
      <c r="O42" s="47">
        <f t="shared" si="9"/>
        <v>12.208799048751485</v>
      </c>
      <c r="P42" s="9"/>
    </row>
    <row r="43" spans="1:16">
      <c r="A43" s="12"/>
      <c r="B43" s="25">
        <v>347.2</v>
      </c>
      <c r="C43" s="20" t="s">
        <v>47</v>
      </c>
      <c r="D43" s="46">
        <v>52469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52469</v>
      </c>
      <c r="O43" s="47">
        <f t="shared" si="9"/>
        <v>6.2388822829964328</v>
      </c>
      <c r="P43" s="9"/>
    </row>
    <row r="44" spans="1:16">
      <c r="A44" s="12"/>
      <c r="B44" s="25">
        <v>347.5</v>
      </c>
      <c r="C44" s="20" t="s">
        <v>48</v>
      </c>
      <c r="D44" s="46">
        <v>38105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38105</v>
      </c>
      <c r="O44" s="47">
        <f t="shared" si="9"/>
        <v>4.5309155766944116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SUM(D46:D49)</f>
        <v>63489</v>
      </c>
      <c r="E45" s="32">
        <f t="shared" si="10"/>
        <v>31839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95328</v>
      </c>
      <c r="O45" s="45">
        <f t="shared" si="9"/>
        <v>11.335077288941736</v>
      </c>
      <c r="P45" s="10"/>
    </row>
    <row r="46" spans="1:16">
      <c r="A46" s="13"/>
      <c r="B46" s="39">
        <v>351.1</v>
      </c>
      <c r="C46" s="21" t="s">
        <v>51</v>
      </c>
      <c r="D46" s="46">
        <v>365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365</v>
      </c>
      <c r="O46" s="47">
        <f t="shared" si="9"/>
        <v>4.3400713436385255E-2</v>
      </c>
      <c r="P46" s="9"/>
    </row>
    <row r="47" spans="1:16">
      <c r="A47" s="13"/>
      <c r="B47" s="39">
        <v>351.5</v>
      </c>
      <c r="C47" s="21" t="s">
        <v>80</v>
      </c>
      <c r="D47" s="46">
        <v>58506</v>
      </c>
      <c r="E47" s="46">
        <v>16406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74912</v>
      </c>
      <c r="O47" s="47">
        <f t="shared" si="9"/>
        <v>8.9074910820451851</v>
      </c>
      <c r="P47" s="9"/>
    </row>
    <row r="48" spans="1:16">
      <c r="A48" s="13"/>
      <c r="B48" s="39">
        <v>354</v>
      </c>
      <c r="C48" s="21" t="s">
        <v>52</v>
      </c>
      <c r="D48" s="46">
        <v>4593</v>
      </c>
      <c r="E48" s="46">
        <v>948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5541</v>
      </c>
      <c r="O48" s="47">
        <f t="shared" si="9"/>
        <v>0.65885850178359096</v>
      </c>
      <c r="P48" s="9"/>
    </row>
    <row r="49" spans="1:119">
      <c r="A49" s="13"/>
      <c r="B49" s="39">
        <v>359</v>
      </c>
      <c r="C49" s="21" t="s">
        <v>81</v>
      </c>
      <c r="D49" s="46">
        <v>25</v>
      </c>
      <c r="E49" s="46">
        <v>14485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14510</v>
      </c>
      <c r="O49" s="47">
        <f t="shared" si="9"/>
        <v>1.7253269916765754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SUM(D51:D59)</f>
        <v>284924</v>
      </c>
      <c r="E50" s="32">
        <f t="shared" si="12"/>
        <v>167768</v>
      </c>
      <c r="F50" s="32">
        <f t="shared" si="12"/>
        <v>0</v>
      </c>
      <c r="G50" s="32">
        <f t="shared" si="12"/>
        <v>19670</v>
      </c>
      <c r="H50" s="32">
        <f t="shared" si="12"/>
        <v>1652</v>
      </c>
      <c r="I50" s="32">
        <f t="shared" si="12"/>
        <v>106337</v>
      </c>
      <c r="J50" s="32">
        <f t="shared" si="12"/>
        <v>36495</v>
      </c>
      <c r="K50" s="32">
        <f t="shared" si="12"/>
        <v>1800143</v>
      </c>
      <c r="L50" s="32">
        <f t="shared" si="12"/>
        <v>44</v>
      </c>
      <c r="M50" s="32">
        <f t="shared" si="12"/>
        <v>209</v>
      </c>
      <c r="N50" s="32">
        <f t="shared" si="11"/>
        <v>2417242</v>
      </c>
      <c r="O50" s="45">
        <f t="shared" si="9"/>
        <v>287.42473246135552</v>
      </c>
      <c r="P50" s="10"/>
    </row>
    <row r="51" spans="1:119">
      <c r="A51" s="12"/>
      <c r="B51" s="25">
        <v>361.1</v>
      </c>
      <c r="C51" s="20" t="s">
        <v>54</v>
      </c>
      <c r="D51" s="46">
        <v>17969</v>
      </c>
      <c r="E51" s="46">
        <v>20620</v>
      </c>
      <c r="F51" s="46">
        <v>0</v>
      </c>
      <c r="G51" s="46">
        <v>1004</v>
      </c>
      <c r="H51" s="46">
        <v>1652</v>
      </c>
      <c r="I51" s="46">
        <v>80875</v>
      </c>
      <c r="J51" s="46">
        <v>11637</v>
      </c>
      <c r="K51" s="46">
        <v>358421</v>
      </c>
      <c r="L51" s="46">
        <v>44</v>
      </c>
      <c r="M51" s="46">
        <v>209</v>
      </c>
      <c r="N51" s="46">
        <f t="shared" si="11"/>
        <v>492431</v>
      </c>
      <c r="O51" s="47">
        <f t="shared" si="9"/>
        <v>58.553032104637339</v>
      </c>
      <c r="P51" s="9"/>
    </row>
    <row r="52" spans="1:119">
      <c r="A52" s="12"/>
      <c r="B52" s="25">
        <v>361.3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-891754</v>
      </c>
      <c r="L52" s="46">
        <v>0</v>
      </c>
      <c r="M52" s="46">
        <v>0</v>
      </c>
      <c r="N52" s="46">
        <f t="shared" ref="N52:N59" si="13">SUM(D52:M52)</f>
        <v>-891754</v>
      </c>
      <c r="O52" s="47">
        <f t="shared" si="9"/>
        <v>-106.03495838287753</v>
      </c>
      <c r="P52" s="9"/>
    </row>
    <row r="53" spans="1:119">
      <c r="A53" s="12"/>
      <c r="B53" s="25">
        <v>361.4</v>
      </c>
      <c r="C53" s="20" t="s">
        <v>101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1576865</v>
      </c>
      <c r="L53" s="46">
        <v>0</v>
      </c>
      <c r="M53" s="46">
        <v>0</v>
      </c>
      <c r="N53" s="46">
        <f t="shared" si="13"/>
        <v>1576865</v>
      </c>
      <c r="O53" s="47">
        <f t="shared" si="9"/>
        <v>187.4988109393579</v>
      </c>
      <c r="P53" s="9"/>
    </row>
    <row r="54" spans="1:119">
      <c r="A54" s="12"/>
      <c r="B54" s="25">
        <v>362</v>
      </c>
      <c r="C54" s="20" t="s">
        <v>57</v>
      </c>
      <c r="D54" s="46">
        <v>92489</v>
      </c>
      <c r="E54" s="46">
        <v>5924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98413</v>
      </c>
      <c r="O54" s="47">
        <f t="shared" si="9"/>
        <v>11.701902497027348</v>
      </c>
      <c r="P54" s="9"/>
    </row>
    <row r="55" spans="1:119">
      <c r="A55" s="12"/>
      <c r="B55" s="25">
        <v>364</v>
      </c>
      <c r="C55" s="20" t="s">
        <v>102</v>
      </c>
      <c r="D55" s="46">
        <v>14399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24718</v>
      </c>
      <c r="K55" s="46">
        <v>0</v>
      </c>
      <c r="L55" s="46">
        <v>0</v>
      </c>
      <c r="M55" s="46">
        <v>0</v>
      </c>
      <c r="N55" s="46">
        <f t="shared" si="13"/>
        <v>39117</v>
      </c>
      <c r="O55" s="47">
        <f t="shared" si="9"/>
        <v>4.6512485136741972</v>
      </c>
      <c r="P55" s="9"/>
    </row>
    <row r="56" spans="1:119">
      <c r="A56" s="12"/>
      <c r="B56" s="25">
        <v>365</v>
      </c>
      <c r="C56" s="20" t="s">
        <v>103</v>
      </c>
      <c r="D56" s="46">
        <v>54419</v>
      </c>
      <c r="E56" s="46">
        <v>0</v>
      </c>
      <c r="F56" s="46">
        <v>0</v>
      </c>
      <c r="G56" s="46">
        <v>0</v>
      </c>
      <c r="H56" s="46">
        <v>0</v>
      </c>
      <c r="I56" s="46">
        <v>976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55395</v>
      </c>
      <c r="O56" s="47">
        <f t="shared" si="9"/>
        <v>6.5868014268727704</v>
      </c>
      <c r="P56" s="9"/>
    </row>
    <row r="57" spans="1:119">
      <c r="A57" s="12"/>
      <c r="B57" s="25">
        <v>366</v>
      </c>
      <c r="C57" s="20" t="s">
        <v>60</v>
      </c>
      <c r="D57" s="46">
        <v>0</v>
      </c>
      <c r="E57" s="46">
        <v>2060</v>
      </c>
      <c r="F57" s="46">
        <v>0</v>
      </c>
      <c r="G57" s="46">
        <v>15000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17060</v>
      </c>
      <c r="O57" s="47">
        <f t="shared" si="9"/>
        <v>2.028537455410226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756134</v>
      </c>
      <c r="L58" s="46">
        <v>0</v>
      </c>
      <c r="M58" s="46">
        <v>0</v>
      </c>
      <c r="N58" s="46">
        <f t="shared" si="13"/>
        <v>756134</v>
      </c>
      <c r="O58" s="47">
        <f t="shared" si="9"/>
        <v>89.908917954815692</v>
      </c>
      <c r="P58" s="9"/>
    </row>
    <row r="59" spans="1:119">
      <c r="A59" s="12"/>
      <c r="B59" s="25">
        <v>369.9</v>
      </c>
      <c r="C59" s="20" t="s">
        <v>62</v>
      </c>
      <c r="D59" s="46">
        <v>105648</v>
      </c>
      <c r="E59" s="46">
        <v>139164</v>
      </c>
      <c r="F59" s="46">
        <v>0</v>
      </c>
      <c r="G59" s="46">
        <v>3666</v>
      </c>
      <c r="H59" s="46">
        <v>0</v>
      </c>
      <c r="I59" s="46">
        <v>24486</v>
      </c>
      <c r="J59" s="46">
        <v>140</v>
      </c>
      <c r="K59" s="46">
        <v>477</v>
      </c>
      <c r="L59" s="46">
        <v>0</v>
      </c>
      <c r="M59" s="46">
        <v>0</v>
      </c>
      <c r="N59" s="46">
        <f t="shared" si="13"/>
        <v>273581</v>
      </c>
      <c r="O59" s="47">
        <f t="shared" si="9"/>
        <v>32.530439952437575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SUM(D61:D63)</f>
        <v>505120</v>
      </c>
      <c r="E60" s="32">
        <f t="shared" si="14"/>
        <v>1253810</v>
      </c>
      <c r="F60" s="32">
        <f t="shared" si="14"/>
        <v>304172</v>
      </c>
      <c r="G60" s="32">
        <f t="shared" si="14"/>
        <v>292336</v>
      </c>
      <c r="H60" s="32">
        <f t="shared" si="14"/>
        <v>0</v>
      </c>
      <c r="I60" s="32">
        <f t="shared" si="14"/>
        <v>60862</v>
      </c>
      <c r="J60" s="32">
        <f t="shared" si="14"/>
        <v>112326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2528626</v>
      </c>
      <c r="O60" s="45">
        <f t="shared" si="9"/>
        <v>300.66896551724136</v>
      </c>
      <c r="P60" s="9"/>
    </row>
    <row r="61" spans="1:119">
      <c r="A61" s="12"/>
      <c r="B61" s="25">
        <v>381</v>
      </c>
      <c r="C61" s="20" t="s">
        <v>63</v>
      </c>
      <c r="D61" s="46">
        <v>505120</v>
      </c>
      <c r="E61" s="46">
        <v>1144673</v>
      </c>
      <c r="F61" s="46">
        <v>304172</v>
      </c>
      <c r="G61" s="46">
        <v>292336</v>
      </c>
      <c r="H61" s="46">
        <v>0</v>
      </c>
      <c r="I61" s="46">
        <v>60862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2307163</v>
      </c>
      <c r="O61" s="47">
        <f t="shared" si="9"/>
        <v>274.33567181926276</v>
      </c>
      <c r="P61" s="9"/>
    </row>
    <row r="62" spans="1:119">
      <c r="A62" s="12"/>
      <c r="B62" s="25">
        <v>383</v>
      </c>
      <c r="C62" s="20" t="s">
        <v>119</v>
      </c>
      <c r="D62" s="46">
        <v>0</v>
      </c>
      <c r="E62" s="46">
        <v>109137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109137</v>
      </c>
      <c r="O62" s="47">
        <f t="shared" si="9"/>
        <v>12.977051129607609</v>
      </c>
      <c r="P62" s="9"/>
    </row>
    <row r="63" spans="1:119" ht="15.75" thickBot="1">
      <c r="A63" s="12"/>
      <c r="B63" s="25">
        <v>389.4</v>
      </c>
      <c r="C63" s="20" t="s">
        <v>122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112326</v>
      </c>
      <c r="K63" s="46">
        <v>0</v>
      </c>
      <c r="L63" s="46">
        <v>0</v>
      </c>
      <c r="M63" s="46">
        <v>0</v>
      </c>
      <c r="N63" s="46">
        <f>SUM(D63:M63)</f>
        <v>112326</v>
      </c>
      <c r="O63" s="47">
        <f t="shared" si="9"/>
        <v>13.356242568370988</v>
      </c>
      <c r="P63" s="9"/>
    </row>
    <row r="64" spans="1:119" ht="16.5" thickBot="1">
      <c r="A64" s="14" t="s">
        <v>49</v>
      </c>
      <c r="B64" s="23"/>
      <c r="C64" s="22"/>
      <c r="D64" s="15">
        <f t="shared" ref="D64:M64" si="15">SUM(D5,D11,D25,D36,D45,D50,D60)</f>
        <v>6995775</v>
      </c>
      <c r="E64" s="15">
        <f t="shared" si="15"/>
        <v>3083269</v>
      </c>
      <c r="F64" s="15">
        <f t="shared" si="15"/>
        <v>304172</v>
      </c>
      <c r="G64" s="15">
        <f t="shared" si="15"/>
        <v>347847</v>
      </c>
      <c r="H64" s="15">
        <f t="shared" si="15"/>
        <v>1652</v>
      </c>
      <c r="I64" s="15">
        <f t="shared" si="15"/>
        <v>6146547</v>
      </c>
      <c r="J64" s="15">
        <f t="shared" si="15"/>
        <v>1407082</v>
      </c>
      <c r="K64" s="15">
        <f t="shared" si="15"/>
        <v>1800143</v>
      </c>
      <c r="L64" s="15">
        <f t="shared" si="15"/>
        <v>44</v>
      </c>
      <c r="M64" s="15">
        <f t="shared" si="15"/>
        <v>74441</v>
      </c>
      <c r="N64" s="15">
        <f>SUM(D64:M64)</f>
        <v>20160972</v>
      </c>
      <c r="O64" s="38">
        <f t="shared" si="9"/>
        <v>2397.2618311533888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128</v>
      </c>
      <c r="M66" s="48"/>
      <c r="N66" s="48"/>
      <c r="O66" s="43">
        <v>8410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3390106</v>
      </c>
      <c r="E5" s="27">
        <f t="shared" si="0"/>
        <v>370799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82069</v>
      </c>
      <c r="N5" s="28">
        <f t="shared" ref="N5:N11" si="1">SUM(D5:M5)</f>
        <v>3842974</v>
      </c>
      <c r="O5" s="33">
        <f t="shared" ref="O5:O36" si="2">(N5/O$64)</f>
        <v>475.96903641317812</v>
      </c>
      <c r="P5" s="6"/>
    </row>
    <row r="6" spans="1:133">
      <c r="A6" s="12"/>
      <c r="B6" s="25">
        <v>311</v>
      </c>
      <c r="C6" s="20" t="s">
        <v>3</v>
      </c>
      <c r="D6" s="46">
        <v>2576556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82069</v>
      </c>
      <c r="N6" s="46">
        <f t="shared" si="1"/>
        <v>2658625</v>
      </c>
      <c r="O6" s="47">
        <f t="shared" si="2"/>
        <v>329.28226405746841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370799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370799</v>
      </c>
      <c r="O7" s="47">
        <f t="shared" si="2"/>
        <v>45.925068119891009</v>
      </c>
      <c r="P7" s="9"/>
    </row>
    <row r="8" spans="1:133">
      <c r="A8" s="12"/>
      <c r="B8" s="25">
        <v>314.10000000000002</v>
      </c>
      <c r="C8" s="20" t="s">
        <v>12</v>
      </c>
      <c r="D8" s="46">
        <v>775089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775089</v>
      </c>
      <c r="O8" s="47">
        <f t="shared" si="2"/>
        <v>95.99814218479068</v>
      </c>
      <c r="P8" s="9"/>
    </row>
    <row r="9" spans="1:133">
      <c r="A9" s="12"/>
      <c r="B9" s="25">
        <v>314.8</v>
      </c>
      <c r="C9" s="20" t="s">
        <v>13</v>
      </c>
      <c r="D9" s="46">
        <v>38461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38461</v>
      </c>
      <c r="O9" s="47">
        <f t="shared" si="2"/>
        <v>4.763562051027991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SUM(D11:D22)</f>
        <v>1247805</v>
      </c>
      <c r="E10" s="32">
        <f t="shared" si="3"/>
        <v>887641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2135446</v>
      </c>
      <c r="O10" s="45">
        <f t="shared" si="2"/>
        <v>264.4842704978945</v>
      </c>
      <c r="P10" s="10"/>
    </row>
    <row r="11" spans="1:133">
      <c r="A11" s="12"/>
      <c r="B11" s="25">
        <v>322</v>
      </c>
      <c r="C11" s="20" t="s">
        <v>0</v>
      </c>
      <c r="D11" s="46">
        <v>189683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189683</v>
      </c>
      <c r="O11" s="47">
        <f t="shared" si="2"/>
        <v>23.493064156551895</v>
      </c>
      <c r="P11" s="9"/>
    </row>
    <row r="12" spans="1:133">
      <c r="A12" s="12"/>
      <c r="B12" s="25">
        <v>323.10000000000002</v>
      </c>
      <c r="C12" s="20" t="s">
        <v>15</v>
      </c>
      <c r="D12" s="46">
        <v>657603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1" si="4">SUM(D12:M12)</f>
        <v>657603</v>
      </c>
      <c r="O12" s="47">
        <f t="shared" si="2"/>
        <v>81.446990339360909</v>
      </c>
      <c r="P12" s="9"/>
    </row>
    <row r="13" spans="1:133">
      <c r="A13" s="12"/>
      <c r="B13" s="25">
        <v>323.2</v>
      </c>
      <c r="C13" s="20" t="s">
        <v>16</v>
      </c>
      <c r="D13" s="46">
        <v>350728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350728</v>
      </c>
      <c r="O13" s="47">
        <f t="shared" si="2"/>
        <v>43.439187515481791</v>
      </c>
      <c r="P13" s="9"/>
    </row>
    <row r="14" spans="1:133">
      <c r="A14" s="12"/>
      <c r="B14" s="25">
        <v>324.11</v>
      </c>
      <c r="C14" s="20" t="s">
        <v>74</v>
      </c>
      <c r="D14" s="46">
        <v>0</v>
      </c>
      <c r="E14" s="46">
        <v>7224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7224</v>
      </c>
      <c r="O14" s="47">
        <f t="shared" si="2"/>
        <v>0.89472380480554869</v>
      </c>
      <c r="P14" s="9"/>
    </row>
    <row r="15" spans="1:133">
      <c r="A15" s="12"/>
      <c r="B15" s="25">
        <v>324.12</v>
      </c>
      <c r="C15" s="20" t="s">
        <v>18</v>
      </c>
      <c r="D15" s="46">
        <v>0</v>
      </c>
      <c r="E15" s="46">
        <v>3823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3823</v>
      </c>
      <c r="O15" s="47">
        <f t="shared" si="2"/>
        <v>0.4734951696804558</v>
      </c>
      <c r="P15" s="9"/>
    </row>
    <row r="16" spans="1:133">
      <c r="A16" s="12"/>
      <c r="B16" s="25">
        <v>324.20999999999998</v>
      </c>
      <c r="C16" s="20" t="s">
        <v>75</v>
      </c>
      <c r="D16" s="46">
        <v>0</v>
      </c>
      <c r="E16" s="46">
        <v>11184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11184</v>
      </c>
      <c r="O16" s="47">
        <f t="shared" si="2"/>
        <v>1.3851870200644043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5929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5929</v>
      </c>
      <c r="O17" s="47">
        <f t="shared" si="2"/>
        <v>0.73433242506811991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22843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22843</v>
      </c>
      <c r="O18" s="47">
        <f t="shared" si="2"/>
        <v>2.8292048550904139</v>
      </c>
      <c r="P18" s="9"/>
    </row>
    <row r="19" spans="1:16">
      <c r="A19" s="12"/>
      <c r="B19" s="25">
        <v>324.32</v>
      </c>
      <c r="C19" s="20" t="s">
        <v>20</v>
      </c>
      <c r="D19" s="46">
        <v>0</v>
      </c>
      <c r="E19" s="46">
        <v>68206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68206</v>
      </c>
      <c r="O19" s="47">
        <f t="shared" si="2"/>
        <v>8.4476096110973486</v>
      </c>
      <c r="P19" s="9"/>
    </row>
    <row r="20" spans="1:16">
      <c r="A20" s="12"/>
      <c r="B20" s="25">
        <v>324.61</v>
      </c>
      <c r="C20" s="20" t="s">
        <v>77</v>
      </c>
      <c r="D20" s="46">
        <v>0</v>
      </c>
      <c r="E20" s="46">
        <v>9865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9865</v>
      </c>
      <c r="O20" s="47">
        <f t="shared" si="2"/>
        <v>1.2218231359920733</v>
      </c>
      <c r="P20" s="9"/>
    </row>
    <row r="21" spans="1:16">
      <c r="A21" s="12"/>
      <c r="B21" s="25">
        <v>325.2</v>
      </c>
      <c r="C21" s="20" t="s">
        <v>95</v>
      </c>
      <c r="D21" s="46">
        <v>0</v>
      </c>
      <c r="E21" s="46">
        <v>758567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758567</v>
      </c>
      <c r="O21" s="47">
        <f t="shared" si="2"/>
        <v>93.951820658905135</v>
      </c>
      <c r="P21" s="9"/>
    </row>
    <row r="22" spans="1:16">
      <c r="A22" s="12"/>
      <c r="B22" s="25">
        <v>329</v>
      </c>
      <c r="C22" s="20" t="s">
        <v>22</v>
      </c>
      <c r="D22" s="46">
        <v>49791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5">SUM(D22:M22)</f>
        <v>49791</v>
      </c>
      <c r="O22" s="47">
        <f t="shared" si="2"/>
        <v>6.1668318057963836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SUM(D24:D31)</f>
        <v>842498</v>
      </c>
      <c r="E23" s="32">
        <f t="shared" si="6"/>
        <v>28407</v>
      </c>
      <c r="F23" s="32">
        <f t="shared" si="6"/>
        <v>0</v>
      </c>
      <c r="G23" s="32">
        <f t="shared" si="6"/>
        <v>190518</v>
      </c>
      <c r="H23" s="32">
        <f t="shared" si="6"/>
        <v>0</v>
      </c>
      <c r="I23" s="32">
        <f t="shared" si="6"/>
        <v>784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1062207</v>
      </c>
      <c r="O23" s="45">
        <f t="shared" si="2"/>
        <v>131.55895466930889</v>
      </c>
      <c r="P23" s="10"/>
    </row>
    <row r="24" spans="1:16">
      <c r="A24" s="12"/>
      <c r="B24" s="25">
        <v>331.2</v>
      </c>
      <c r="C24" s="20" t="s">
        <v>23</v>
      </c>
      <c r="D24" s="46">
        <v>329</v>
      </c>
      <c r="E24" s="46">
        <v>25130</v>
      </c>
      <c r="F24" s="46">
        <v>0</v>
      </c>
      <c r="G24" s="46">
        <v>156100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181559</v>
      </c>
      <c r="O24" s="47">
        <f t="shared" si="2"/>
        <v>22.486871439187514</v>
      </c>
      <c r="P24" s="9"/>
    </row>
    <row r="25" spans="1:16">
      <c r="A25" s="12"/>
      <c r="B25" s="25">
        <v>331.5</v>
      </c>
      <c r="C25" s="20" t="s">
        <v>91</v>
      </c>
      <c r="D25" s="46">
        <v>-363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-363</v>
      </c>
      <c r="O25" s="47">
        <f t="shared" si="2"/>
        <v>-4.4959128065395093E-2</v>
      </c>
      <c r="P25" s="9"/>
    </row>
    <row r="26" spans="1:16">
      <c r="A26" s="12"/>
      <c r="B26" s="25">
        <v>331.9</v>
      </c>
      <c r="C26" s="20" t="s">
        <v>25</v>
      </c>
      <c r="D26" s="46">
        <v>0</v>
      </c>
      <c r="E26" s="46">
        <v>427</v>
      </c>
      <c r="F26" s="46">
        <v>0</v>
      </c>
      <c r="G26" s="46">
        <v>0</v>
      </c>
      <c r="H26" s="46">
        <v>0</v>
      </c>
      <c r="I26" s="46">
        <v>784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1211</v>
      </c>
      <c r="O26" s="47">
        <f t="shared" si="2"/>
        <v>0.14998761456527124</v>
      </c>
      <c r="P26" s="9"/>
    </row>
    <row r="27" spans="1:16">
      <c r="A27" s="12"/>
      <c r="B27" s="25">
        <v>335.12</v>
      </c>
      <c r="C27" s="20" t="s">
        <v>96</v>
      </c>
      <c r="D27" s="46">
        <v>408619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408619</v>
      </c>
      <c r="O27" s="47">
        <f t="shared" si="2"/>
        <v>50.609239534307655</v>
      </c>
      <c r="P27" s="9"/>
    </row>
    <row r="28" spans="1:16">
      <c r="A28" s="12"/>
      <c r="B28" s="25">
        <v>335.14</v>
      </c>
      <c r="C28" s="20" t="s">
        <v>97</v>
      </c>
      <c r="D28" s="46">
        <v>0</v>
      </c>
      <c r="E28" s="46">
        <v>0</v>
      </c>
      <c r="F28" s="46">
        <v>0</v>
      </c>
      <c r="G28" s="46">
        <v>34418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34418</v>
      </c>
      <c r="O28" s="47">
        <f t="shared" si="2"/>
        <v>4.2628189249442654</v>
      </c>
      <c r="P28" s="9"/>
    </row>
    <row r="29" spans="1:16">
      <c r="A29" s="12"/>
      <c r="B29" s="25">
        <v>335.15</v>
      </c>
      <c r="C29" s="20" t="s">
        <v>98</v>
      </c>
      <c r="D29" s="46">
        <v>7001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7001</v>
      </c>
      <c r="O29" s="47">
        <f t="shared" si="2"/>
        <v>0.86710428536041617</v>
      </c>
      <c r="P29" s="9"/>
    </row>
    <row r="30" spans="1:16">
      <c r="A30" s="12"/>
      <c r="B30" s="25">
        <v>335.18</v>
      </c>
      <c r="C30" s="20" t="s">
        <v>99</v>
      </c>
      <c r="D30" s="46">
        <v>426912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426912</v>
      </c>
      <c r="O30" s="47">
        <f t="shared" si="2"/>
        <v>52.874907109239537</v>
      </c>
      <c r="P30" s="9"/>
    </row>
    <row r="31" spans="1:16">
      <c r="A31" s="12"/>
      <c r="B31" s="25">
        <v>335.21</v>
      </c>
      <c r="C31" s="20" t="s">
        <v>32</v>
      </c>
      <c r="D31" s="46">
        <v>0</v>
      </c>
      <c r="E31" s="46">
        <v>2850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2850</v>
      </c>
      <c r="O31" s="47">
        <f t="shared" si="2"/>
        <v>0.35298488976963094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SUM(D33:D40)</f>
        <v>174925</v>
      </c>
      <c r="E32" s="32">
        <f t="shared" si="7"/>
        <v>9091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5715279</v>
      </c>
      <c r="J32" s="32">
        <f t="shared" si="7"/>
        <v>1484656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7383951</v>
      </c>
      <c r="O32" s="45">
        <f t="shared" si="2"/>
        <v>914.53443150854594</v>
      </c>
      <c r="P32" s="10"/>
    </row>
    <row r="33" spans="1:16">
      <c r="A33" s="12"/>
      <c r="B33" s="25">
        <v>341.2</v>
      </c>
      <c r="C33" s="20" t="s">
        <v>100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1484656</v>
      </c>
      <c r="K33" s="46">
        <v>0</v>
      </c>
      <c r="L33" s="46">
        <v>0</v>
      </c>
      <c r="M33" s="46">
        <v>0</v>
      </c>
      <c r="N33" s="46">
        <f t="shared" ref="N33:N40" si="8">SUM(D33:M33)</f>
        <v>1484656</v>
      </c>
      <c r="O33" s="47">
        <f t="shared" si="2"/>
        <v>183.8810998266039</v>
      </c>
      <c r="P33" s="9"/>
    </row>
    <row r="34" spans="1:16">
      <c r="A34" s="12"/>
      <c r="B34" s="25">
        <v>342.2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4279</v>
      </c>
      <c r="O34" s="47">
        <f t="shared" si="2"/>
        <v>0.52997275204359673</v>
      </c>
      <c r="P34" s="9"/>
    </row>
    <row r="35" spans="1:16">
      <c r="A35" s="12"/>
      <c r="B35" s="25">
        <v>342.9</v>
      </c>
      <c r="C35" s="20" t="s">
        <v>43</v>
      </c>
      <c r="D35" s="46">
        <v>2084</v>
      </c>
      <c r="E35" s="46">
        <v>9091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11175</v>
      </c>
      <c r="O35" s="47">
        <f t="shared" si="2"/>
        <v>1.3840723309388159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1437930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1437930</v>
      </c>
      <c r="O36" s="47">
        <f t="shared" si="2"/>
        <v>178.093881595244</v>
      </c>
      <c r="P36" s="9"/>
    </row>
    <row r="37" spans="1:16">
      <c r="A37" s="12"/>
      <c r="B37" s="25">
        <v>343.6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4273070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4273070</v>
      </c>
      <c r="O37" s="47">
        <f t="shared" ref="O37:O62" si="9">(N37/O$64)</f>
        <v>529.23829576418132</v>
      </c>
      <c r="P37" s="9"/>
    </row>
    <row r="38" spans="1:16">
      <c r="A38" s="12"/>
      <c r="B38" s="25">
        <v>343.8</v>
      </c>
      <c r="C38" s="20" t="s">
        <v>46</v>
      </c>
      <c r="D38" s="46">
        <v>85555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85555</v>
      </c>
      <c r="O38" s="47">
        <f t="shared" si="9"/>
        <v>10.596358682189745</v>
      </c>
      <c r="P38" s="9"/>
    </row>
    <row r="39" spans="1:16">
      <c r="A39" s="12"/>
      <c r="B39" s="25">
        <v>347.2</v>
      </c>
      <c r="C39" s="20" t="s">
        <v>47</v>
      </c>
      <c r="D39" s="46">
        <v>56670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56670</v>
      </c>
      <c r="O39" s="47">
        <f t="shared" si="9"/>
        <v>7.0188258607877136</v>
      </c>
      <c r="P39" s="9"/>
    </row>
    <row r="40" spans="1:16">
      <c r="A40" s="12"/>
      <c r="B40" s="25">
        <v>347.5</v>
      </c>
      <c r="C40" s="20" t="s">
        <v>48</v>
      </c>
      <c r="D40" s="46">
        <v>30616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30616</v>
      </c>
      <c r="O40" s="47">
        <f t="shared" si="9"/>
        <v>3.7919246965568489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SUM(D42:D46)</f>
        <v>68906</v>
      </c>
      <c r="E41" s="32">
        <f t="shared" si="10"/>
        <v>465609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8" si="11">SUM(D41:M41)</f>
        <v>534515</v>
      </c>
      <c r="O41" s="45">
        <f t="shared" si="9"/>
        <v>66.202006440426061</v>
      </c>
      <c r="P41" s="10"/>
    </row>
    <row r="42" spans="1:16">
      <c r="A42" s="13"/>
      <c r="B42" s="39">
        <v>351.1</v>
      </c>
      <c r="C42" s="21" t="s">
        <v>51</v>
      </c>
      <c r="D42" s="46">
        <v>569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569</v>
      </c>
      <c r="O42" s="47">
        <f t="shared" si="9"/>
        <v>7.0473123606638599E-2</v>
      </c>
      <c r="P42" s="9"/>
    </row>
    <row r="43" spans="1:16">
      <c r="A43" s="13"/>
      <c r="B43" s="39">
        <v>351.2</v>
      </c>
      <c r="C43" s="21" t="s">
        <v>79</v>
      </c>
      <c r="D43" s="46">
        <v>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</v>
      </c>
      <c r="O43" s="47">
        <f t="shared" si="9"/>
        <v>4.9541738915035913E-4</v>
      </c>
      <c r="P43" s="9"/>
    </row>
    <row r="44" spans="1:16">
      <c r="A44" s="13"/>
      <c r="B44" s="39">
        <v>351.5</v>
      </c>
      <c r="C44" s="21" t="s">
        <v>80</v>
      </c>
      <c r="D44" s="46">
        <v>65555</v>
      </c>
      <c r="E44" s="46">
        <v>7413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72968</v>
      </c>
      <c r="O44" s="47">
        <f t="shared" si="9"/>
        <v>9.0374040128808524</v>
      </c>
      <c r="P44" s="9"/>
    </row>
    <row r="45" spans="1:16">
      <c r="A45" s="13"/>
      <c r="B45" s="39">
        <v>354</v>
      </c>
      <c r="C45" s="21" t="s">
        <v>52</v>
      </c>
      <c r="D45" s="46">
        <v>1778</v>
      </c>
      <c r="E45" s="46">
        <v>405246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407024</v>
      </c>
      <c r="O45" s="47">
        <f t="shared" si="9"/>
        <v>50.411691850383946</v>
      </c>
      <c r="P45" s="9"/>
    </row>
    <row r="46" spans="1:16">
      <c r="A46" s="13"/>
      <c r="B46" s="39">
        <v>359</v>
      </c>
      <c r="C46" s="21" t="s">
        <v>81</v>
      </c>
      <c r="D46" s="46">
        <v>1000</v>
      </c>
      <c r="E46" s="46">
        <v>52950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53950</v>
      </c>
      <c r="O46" s="47">
        <f t="shared" si="9"/>
        <v>6.6819420361654691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SUM(D48:D56)</f>
        <v>194102</v>
      </c>
      <c r="E47" s="32">
        <f t="shared" si="12"/>
        <v>109259</v>
      </c>
      <c r="F47" s="32">
        <f t="shared" si="12"/>
        <v>0</v>
      </c>
      <c r="G47" s="32">
        <f t="shared" si="12"/>
        <v>4659</v>
      </c>
      <c r="H47" s="32">
        <f t="shared" si="12"/>
        <v>926</v>
      </c>
      <c r="I47" s="32">
        <f t="shared" si="12"/>
        <v>72060</v>
      </c>
      <c r="J47" s="32">
        <f t="shared" si="12"/>
        <v>7716</v>
      </c>
      <c r="K47" s="32">
        <f t="shared" si="12"/>
        <v>2245226</v>
      </c>
      <c r="L47" s="32">
        <f t="shared" si="12"/>
        <v>25</v>
      </c>
      <c r="M47" s="32">
        <f t="shared" si="12"/>
        <v>257</v>
      </c>
      <c r="N47" s="32">
        <f t="shared" si="11"/>
        <v>2634230</v>
      </c>
      <c r="O47" s="45">
        <f t="shared" si="9"/>
        <v>326.26083725538768</v>
      </c>
      <c r="P47" s="10"/>
    </row>
    <row r="48" spans="1:16">
      <c r="A48" s="12"/>
      <c r="B48" s="25">
        <v>361.1</v>
      </c>
      <c r="C48" s="20" t="s">
        <v>54</v>
      </c>
      <c r="D48" s="46">
        <v>11287</v>
      </c>
      <c r="E48" s="46">
        <v>13207</v>
      </c>
      <c r="F48" s="46">
        <v>0</v>
      </c>
      <c r="G48" s="46">
        <v>731</v>
      </c>
      <c r="H48" s="46">
        <v>926</v>
      </c>
      <c r="I48" s="46">
        <v>44236</v>
      </c>
      <c r="J48" s="46">
        <v>7716</v>
      </c>
      <c r="K48" s="46">
        <v>294372</v>
      </c>
      <c r="L48" s="46">
        <v>25</v>
      </c>
      <c r="M48" s="46">
        <v>257</v>
      </c>
      <c r="N48" s="46">
        <f t="shared" si="11"/>
        <v>372757</v>
      </c>
      <c r="O48" s="47">
        <f t="shared" si="9"/>
        <v>46.167574931880111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672510</v>
      </c>
      <c r="L49" s="46">
        <v>0</v>
      </c>
      <c r="M49" s="46">
        <v>0</v>
      </c>
      <c r="N49" s="46">
        <f t="shared" ref="N49:N56" si="13">SUM(D49:M49)</f>
        <v>672510</v>
      </c>
      <c r="O49" s="47">
        <f t="shared" si="9"/>
        <v>83.293287094377007</v>
      </c>
      <c r="P49" s="9"/>
    </row>
    <row r="50" spans="1:119">
      <c r="A50" s="12"/>
      <c r="B50" s="25">
        <v>361.4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445327</v>
      </c>
      <c r="L50" s="46">
        <v>0</v>
      </c>
      <c r="M50" s="46">
        <v>0</v>
      </c>
      <c r="N50" s="46">
        <f t="shared" si="13"/>
        <v>445327</v>
      </c>
      <c r="O50" s="47">
        <f t="shared" si="9"/>
        <v>55.155684914540501</v>
      </c>
      <c r="P50" s="9"/>
    </row>
    <row r="51" spans="1:119">
      <c r="A51" s="12"/>
      <c r="B51" s="25">
        <v>362</v>
      </c>
      <c r="C51" s="20" t="s">
        <v>57</v>
      </c>
      <c r="D51" s="46">
        <v>72430</v>
      </c>
      <c r="E51" s="46">
        <v>650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73080</v>
      </c>
      <c r="O51" s="47">
        <f t="shared" si="9"/>
        <v>9.0512756997770616</v>
      </c>
      <c r="P51" s="9"/>
    </row>
    <row r="52" spans="1:119">
      <c r="A52" s="12"/>
      <c r="B52" s="25">
        <v>364</v>
      </c>
      <c r="C52" s="20" t="s">
        <v>102</v>
      </c>
      <c r="D52" s="46">
        <v>8028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8028</v>
      </c>
      <c r="O52" s="47">
        <f t="shared" si="9"/>
        <v>0.99430270002477084</v>
      </c>
      <c r="P52" s="9"/>
    </row>
    <row r="53" spans="1:119">
      <c r="A53" s="12"/>
      <c r="B53" s="25">
        <v>365</v>
      </c>
      <c r="C53" s="20" t="s">
        <v>103</v>
      </c>
      <c r="D53" s="46">
        <v>472</v>
      </c>
      <c r="E53" s="46">
        <v>1423</v>
      </c>
      <c r="F53" s="46">
        <v>0</v>
      </c>
      <c r="G53" s="46">
        <v>0</v>
      </c>
      <c r="H53" s="46">
        <v>0</v>
      </c>
      <c r="I53" s="46">
        <v>2192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4087</v>
      </c>
      <c r="O53" s="47">
        <f t="shared" si="9"/>
        <v>0.50619271736437954</v>
      </c>
      <c r="P53" s="9"/>
    </row>
    <row r="54" spans="1:119">
      <c r="A54" s="12"/>
      <c r="B54" s="25">
        <v>366</v>
      </c>
      <c r="C54" s="20" t="s">
        <v>60</v>
      </c>
      <c r="D54" s="46">
        <v>0</v>
      </c>
      <c r="E54" s="46">
        <v>8465</v>
      </c>
      <c r="F54" s="46">
        <v>0</v>
      </c>
      <c r="G54" s="46">
        <v>2050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10515</v>
      </c>
      <c r="O54" s="47">
        <f t="shared" si="9"/>
        <v>1.3023284617290067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832512</v>
      </c>
      <c r="L55" s="46">
        <v>0</v>
      </c>
      <c r="M55" s="46">
        <v>0</v>
      </c>
      <c r="N55" s="46">
        <f t="shared" si="13"/>
        <v>832512</v>
      </c>
      <c r="O55" s="47">
        <f t="shared" si="9"/>
        <v>103.11023036908595</v>
      </c>
      <c r="P55" s="9"/>
    </row>
    <row r="56" spans="1:119">
      <c r="A56" s="12"/>
      <c r="B56" s="25">
        <v>369.9</v>
      </c>
      <c r="C56" s="20" t="s">
        <v>62</v>
      </c>
      <c r="D56" s="46">
        <v>101885</v>
      </c>
      <c r="E56" s="46">
        <v>85514</v>
      </c>
      <c r="F56" s="46">
        <v>0</v>
      </c>
      <c r="G56" s="46">
        <v>1878</v>
      </c>
      <c r="H56" s="46">
        <v>0</v>
      </c>
      <c r="I56" s="46">
        <v>25632</v>
      </c>
      <c r="J56" s="46">
        <v>0</v>
      </c>
      <c r="K56" s="46">
        <v>505</v>
      </c>
      <c r="L56" s="46">
        <v>0</v>
      </c>
      <c r="M56" s="46">
        <v>0</v>
      </c>
      <c r="N56" s="46">
        <f t="shared" si="13"/>
        <v>215414</v>
      </c>
      <c r="O56" s="47">
        <f t="shared" si="9"/>
        <v>26.679960366608867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SUM(D58:D61)</f>
        <v>597340</v>
      </c>
      <c r="E57" s="32">
        <f t="shared" si="14"/>
        <v>1350082</v>
      </c>
      <c r="F57" s="32">
        <f t="shared" si="14"/>
        <v>325531</v>
      </c>
      <c r="G57" s="32">
        <f t="shared" si="14"/>
        <v>626831</v>
      </c>
      <c r="H57" s="32">
        <f t="shared" si="14"/>
        <v>10000</v>
      </c>
      <c r="I57" s="32">
        <f t="shared" si="14"/>
        <v>0</v>
      </c>
      <c r="J57" s="32">
        <f t="shared" si="14"/>
        <v>101403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2" si="15">SUM(D57:M57)</f>
        <v>3011187</v>
      </c>
      <c r="O57" s="45">
        <f t="shared" si="9"/>
        <v>372.94860044587563</v>
      </c>
      <c r="P57" s="9"/>
    </row>
    <row r="58" spans="1:119">
      <c r="A58" s="12"/>
      <c r="B58" s="25">
        <v>381</v>
      </c>
      <c r="C58" s="20" t="s">
        <v>63</v>
      </c>
      <c r="D58" s="46">
        <v>503120</v>
      </c>
      <c r="E58" s="46">
        <v>1350082</v>
      </c>
      <c r="F58" s="46">
        <v>325531</v>
      </c>
      <c r="G58" s="46">
        <v>532331</v>
      </c>
      <c r="H58" s="46">
        <v>10000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2721064</v>
      </c>
      <c r="O58" s="47">
        <f t="shared" si="9"/>
        <v>337.01560564775826</v>
      </c>
      <c r="P58" s="9"/>
    </row>
    <row r="59" spans="1:119">
      <c r="A59" s="12"/>
      <c r="B59" s="25">
        <v>383</v>
      </c>
      <c r="C59" s="20" t="s">
        <v>119</v>
      </c>
      <c r="D59" s="46">
        <v>94220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94220</v>
      </c>
      <c r="O59" s="47">
        <f t="shared" si="9"/>
        <v>11.66955660143671</v>
      </c>
      <c r="P59" s="9"/>
    </row>
    <row r="60" spans="1:119">
      <c r="A60" s="12"/>
      <c r="B60" s="25">
        <v>384</v>
      </c>
      <c r="C60" s="20" t="s">
        <v>88</v>
      </c>
      <c r="D60" s="46">
        <v>0</v>
      </c>
      <c r="E60" s="46">
        <v>0</v>
      </c>
      <c r="F60" s="46">
        <v>0</v>
      </c>
      <c r="G60" s="46">
        <v>94500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94500</v>
      </c>
      <c r="O60" s="47">
        <f t="shared" si="9"/>
        <v>11.704235818677235</v>
      </c>
      <c r="P60" s="9"/>
    </row>
    <row r="61" spans="1:119" ht="15.75" thickBot="1">
      <c r="A61" s="12"/>
      <c r="B61" s="25">
        <v>389.4</v>
      </c>
      <c r="C61" s="20" t="s">
        <v>122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101403</v>
      </c>
      <c r="K61" s="46">
        <v>0</v>
      </c>
      <c r="L61" s="46">
        <v>0</v>
      </c>
      <c r="M61" s="46">
        <v>0</v>
      </c>
      <c r="N61" s="46">
        <f t="shared" si="15"/>
        <v>101403</v>
      </c>
      <c r="O61" s="47">
        <f t="shared" si="9"/>
        <v>12.559202378003468</v>
      </c>
      <c r="P61" s="9"/>
    </row>
    <row r="62" spans="1:119" ht="16.5" thickBot="1">
      <c r="A62" s="14" t="s">
        <v>49</v>
      </c>
      <c r="B62" s="23"/>
      <c r="C62" s="22"/>
      <c r="D62" s="15">
        <f t="shared" ref="D62:M62" si="16">SUM(D5,D10,D23,D32,D41,D47,D57)</f>
        <v>6515682</v>
      </c>
      <c r="E62" s="15">
        <f t="shared" si="16"/>
        <v>3220888</v>
      </c>
      <c r="F62" s="15">
        <f t="shared" si="16"/>
        <v>325531</v>
      </c>
      <c r="G62" s="15">
        <f t="shared" si="16"/>
        <v>822008</v>
      </c>
      <c r="H62" s="15">
        <f t="shared" si="16"/>
        <v>10926</v>
      </c>
      <c r="I62" s="15">
        <f t="shared" si="16"/>
        <v>5788123</v>
      </c>
      <c r="J62" s="15">
        <f t="shared" si="16"/>
        <v>1593775</v>
      </c>
      <c r="K62" s="15">
        <f t="shared" si="16"/>
        <v>2245226</v>
      </c>
      <c r="L62" s="15">
        <f t="shared" si="16"/>
        <v>25</v>
      </c>
      <c r="M62" s="15">
        <f t="shared" si="16"/>
        <v>82326</v>
      </c>
      <c r="N62" s="15">
        <f t="shared" si="15"/>
        <v>20604510</v>
      </c>
      <c r="O62" s="38">
        <f t="shared" si="9"/>
        <v>2551.958137230617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125</v>
      </c>
      <c r="M64" s="48"/>
      <c r="N64" s="48"/>
      <c r="O64" s="43">
        <v>8074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3666296</v>
      </c>
      <c r="E5" s="27">
        <f t="shared" si="0"/>
        <v>214673</v>
      </c>
      <c r="F5" s="27">
        <f t="shared" si="0"/>
        <v>0</v>
      </c>
      <c r="G5" s="27">
        <f t="shared" si="0"/>
        <v>125970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96071</v>
      </c>
      <c r="N5" s="28">
        <f t="shared" ref="N5:N12" si="1">SUM(D5:M5)</f>
        <v>4103010</v>
      </c>
      <c r="O5" s="33">
        <f t="shared" ref="O5:O36" si="2">(N5/O$65)</f>
        <v>512.49188108918315</v>
      </c>
      <c r="P5" s="6"/>
    </row>
    <row r="6" spans="1:133">
      <c r="A6" s="12"/>
      <c r="B6" s="25">
        <v>311</v>
      </c>
      <c r="C6" s="20" t="s">
        <v>3</v>
      </c>
      <c r="D6" s="46">
        <v>2493458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96071</v>
      </c>
      <c r="N6" s="46">
        <f t="shared" si="1"/>
        <v>2589529</v>
      </c>
      <c r="O6" s="47">
        <f t="shared" si="2"/>
        <v>323.44853859605297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214673</v>
      </c>
      <c r="F7" s="46">
        <v>0</v>
      </c>
      <c r="G7" s="46">
        <v>125970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340643</v>
      </c>
      <c r="O7" s="47">
        <f t="shared" si="2"/>
        <v>42.548463652260807</v>
      </c>
      <c r="P7" s="9"/>
    </row>
    <row r="8" spans="1:133">
      <c r="A8" s="12"/>
      <c r="B8" s="25">
        <v>314.10000000000002</v>
      </c>
      <c r="C8" s="20" t="s">
        <v>12</v>
      </c>
      <c r="D8" s="46">
        <v>769884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769884</v>
      </c>
      <c r="O8" s="47">
        <f t="shared" si="2"/>
        <v>96.163377466899831</v>
      </c>
      <c r="P8" s="9"/>
    </row>
    <row r="9" spans="1:133">
      <c r="A9" s="12"/>
      <c r="B9" s="25">
        <v>314.8</v>
      </c>
      <c r="C9" s="20" t="s">
        <v>13</v>
      </c>
      <c r="D9" s="46">
        <v>37718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37718</v>
      </c>
      <c r="O9" s="47">
        <f t="shared" si="2"/>
        <v>4.7112165875593304</v>
      </c>
      <c r="P9" s="9"/>
    </row>
    <row r="10" spans="1:133">
      <c r="A10" s="12"/>
      <c r="B10" s="25">
        <v>315</v>
      </c>
      <c r="C10" s="20" t="s">
        <v>94</v>
      </c>
      <c r="D10" s="46">
        <v>365236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365236</v>
      </c>
      <c r="O10" s="47">
        <f t="shared" si="2"/>
        <v>45.620284786410195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SUM(D12:D24)</f>
        <v>867835</v>
      </c>
      <c r="E11" s="32">
        <f t="shared" si="3"/>
        <v>789748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1657583</v>
      </c>
      <c r="O11" s="45">
        <f t="shared" si="2"/>
        <v>207.04259305520858</v>
      </c>
      <c r="P11" s="10"/>
    </row>
    <row r="12" spans="1:133">
      <c r="A12" s="12"/>
      <c r="B12" s="25">
        <v>322</v>
      </c>
      <c r="C12" s="20" t="s">
        <v>0</v>
      </c>
      <c r="D12" s="46">
        <v>176614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176614</v>
      </c>
      <c r="O12" s="47">
        <f t="shared" si="2"/>
        <v>22.060204846365227</v>
      </c>
      <c r="P12" s="9"/>
    </row>
    <row r="13" spans="1:133">
      <c r="A13" s="12"/>
      <c r="B13" s="25">
        <v>323.10000000000002</v>
      </c>
      <c r="C13" s="20" t="s">
        <v>15</v>
      </c>
      <c r="D13" s="46">
        <v>641199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3" si="4">SUM(D13:M13)</f>
        <v>641199</v>
      </c>
      <c r="O13" s="47">
        <f t="shared" si="2"/>
        <v>80.089807644266799</v>
      </c>
      <c r="P13" s="9"/>
    </row>
    <row r="14" spans="1:133">
      <c r="A14" s="12"/>
      <c r="B14" s="25">
        <v>323.39999999999998</v>
      </c>
      <c r="C14" s="20" t="s">
        <v>17</v>
      </c>
      <c r="D14" s="46">
        <v>8078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8078</v>
      </c>
      <c r="O14" s="47">
        <f t="shared" si="2"/>
        <v>1.008993255058706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5285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5285</v>
      </c>
      <c r="O15" s="47">
        <f t="shared" si="2"/>
        <v>0.66012990257307025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27162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27162</v>
      </c>
      <c r="O16" s="47">
        <f t="shared" si="2"/>
        <v>3.3927054708968272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8178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8178</v>
      </c>
      <c r="O17" s="47">
        <f t="shared" si="2"/>
        <v>1.0214838870846865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34040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34040</v>
      </c>
      <c r="O18" s="47">
        <f t="shared" si="2"/>
        <v>4.2518111416437669</v>
      </c>
      <c r="P18" s="9"/>
    </row>
    <row r="19" spans="1:16">
      <c r="A19" s="12"/>
      <c r="B19" s="25">
        <v>324.31</v>
      </c>
      <c r="C19" s="20" t="s">
        <v>76</v>
      </c>
      <c r="D19" s="46">
        <v>0</v>
      </c>
      <c r="E19" s="46">
        <v>62686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62686</v>
      </c>
      <c r="O19" s="47">
        <f t="shared" si="2"/>
        <v>7.8298775918061452</v>
      </c>
      <c r="P19" s="9"/>
    </row>
    <row r="20" spans="1:16">
      <c r="A20" s="12"/>
      <c r="B20" s="25">
        <v>324.32</v>
      </c>
      <c r="C20" s="20" t="s">
        <v>20</v>
      </c>
      <c r="D20" s="46">
        <v>0</v>
      </c>
      <c r="E20" s="46">
        <v>7169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7169</v>
      </c>
      <c r="O20" s="47">
        <f t="shared" si="2"/>
        <v>0.89545340994254308</v>
      </c>
      <c r="P20" s="9"/>
    </row>
    <row r="21" spans="1:16">
      <c r="A21" s="12"/>
      <c r="B21" s="25">
        <v>324.61</v>
      </c>
      <c r="C21" s="20" t="s">
        <v>77</v>
      </c>
      <c r="D21" s="46">
        <v>0</v>
      </c>
      <c r="E21" s="46">
        <v>3698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3698</v>
      </c>
      <c r="O21" s="47">
        <f t="shared" si="2"/>
        <v>0.4619035723207594</v>
      </c>
      <c r="P21" s="9"/>
    </row>
    <row r="22" spans="1:16">
      <c r="A22" s="12"/>
      <c r="B22" s="25">
        <v>324.62</v>
      </c>
      <c r="C22" s="20" t="s">
        <v>21</v>
      </c>
      <c r="D22" s="46">
        <v>0</v>
      </c>
      <c r="E22" s="46">
        <v>29856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29856</v>
      </c>
      <c r="O22" s="47">
        <f t="shared" si="2"/>
        <v>3.7292030976767423</v>
      </c>
      <c r="P22" s="9"/>
    </row>
    <row r="23" spans="1:16">
      <c r="A23" s="12"/>
      <c r="B23" s="25">
        <v>325.2</v>
      </c>
      <c r="C23" s="20" t="s">
        <v>95</v>
      </c>
      <c r="D23" s="46">
        <v>0</v>
      </c>
      <c r="E23" s="46">
        <v>611674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611674</v>
      </c>
      <c r="O23" s="47">
        <f t="shared" si="2"/>
        <v>76.401948538596059</v>
      </c>
      <c r="P23" s="9"/>
    </row>
    <row r="24" spans="1:16">
      <c r="A24" s="12"/>
      <c r="B24" s="25">
        <v>329</v>
      </c>
      <c r="C24" s="20" t="s">
        <v>22</v>
      </c>
      <c r="D24" s="46">
        <v>41944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41944</v>
      </c>
      <c r="O24" s="47">
        <f t="shared" si="2"/>
        <v>5.2390706969772669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SUM(D26:D33)</f>
        <v>838705</v>
      </c>
      <c r="E25" s="32">
        <f t="shared" si="5"/>
        <v>101034</v>
      </c>
      <c r="F25" s="32">
        <f t="shared" si="5"/>
        <v>0</v>
      </c>
      <c r="G25" s="32">
        <f t="shared" si="5"/>
        <v>34271</v>
      </c>
      <c r="H25" s="32">
        <f t="shared" si="5"/>
        <v>0</v>
      </c>
      <c r="I25" s="32">
        <f t="shared" si="5"/>
        <v>8430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982440</v>
      </c>
      <c r="O25" s="45">
        <f t="shared" si="2"/>
        <v>122.71296527604297</v>
      </c>
      <c r="P25" s="10"/>
    </row>
    <row r="26" spans="1:16">
      <c r="A26" s="12"/>
      <c r="B26" s="25">
        <v>331.2</v>
      </c>
      <c r="C26" s="20" t="s">
        <v>23</v>
      </c>
      <c r="D26" s="46">
        <v>1324</v>
      </c>
      <c r="E26" s="46">
        <v>24323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25647</v>
      </c>
      <c r="O26" s="47">
        <f t="shared" si="2"/>
        <v>3.2034723957032227</v>
      </c>
      <c r="P26" s="9"/>
    </row>
    <row r="27" spans="1:16">
      <c r="A27" s="12"/>
      <c r="B27" s="25">
        <v>331.9</v>
      </c>
      <c r="C27" s="20" t="s">
        <v>25</v>
      </c>
      <c r="D27" s="46">
        <v>1799</v>
      </c>
      <c r="E27" s="46">
        <v>4594</v>
      </c>
      <c r="F27" s="46">
        <v>0</v>
      </c>
      <c r="G27" s="46">
        <v>0</v>
      </c>
      <c r="H27" s="46">
        <v>0</v>
      </c>
      <c r="I27" s="46">
        <v>8430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14823</v>
      </c>
      <c r="O27" s="47">
        <f t="shared" si="2"/>
        <v>1.8514863852110917</v>
      </c>
      <c r="P27" s="9"/>
    </row>
    <row r="28" spans="1:16">
      <c r="A28" s="12"/>
      <c r="B28" s="25">
        <v>334.9</v>
      </c>
      <c r="C28" s="20" t="s">
        <v>27</v>
      </c>
      <c r="D28" s="46">
        <v>0</v>
      </c>
      <c r="E28" s="46">
        <v>70407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70407</v>
      </c>
      <c r="O28" s="47">
        <f t="shared" si="2"/>
        <v>8.794279290532101</v>
      </c>
      <c r="P28" s="9"/>
    </row>
    <row r="29" spans="1:16">
      <c r="A29" s="12"/>
      <c r="B29" s="25">
        <v>335.12</v>
      </c>
      <c r="C29" s="20" t="s">
        <v>96</v>
      </c>
      <c r="D29" s="46">
        <v>406749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406749</v>
      </c>
      <c r="O29" s="47">
        <f t="shared" si="2"/>
        <v>50.805520859355482</v>
      </c>
      <c r="P29" s="9"/>
    </row>
    <row r="30" spans="1:16">
      <c r="A30" s="12"/>
      <c r="B30" s="25">
        <v>335.14</v>
      </c>
      <c r="C30" s="20" t="s">
        <v>97</v>
      </c>
      <c r="D30" s="46">
        <v>0</v>
      </c>
      <c r="E30" s="46">
        <v>0</v>
      </c>
      <c r="F30" s="46">
        <v>0</v>
      </c>
      <c r="G30" s="46">
        <v>34271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34271</v>
      </c>
      <c r="O30" s="47">
        <f t="shared" si="2"/>
        <v>4.2806645016237823</v>
      </c>
      <c r="P30" s="9"/>
    </row>
    <row r="31" spans="1:16">
      <c r="A31" s="12"/>
      <c r="B31" s="25">
        <v>335.15</v>
      </c>
      <c r="C31" s="20" t="s">
        <v>98</v>
      </c>
      <c r="D31" s="46">
        <v>7525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7525</v>
      </c>
      <c r="O31" s="47">
        <f t="shared" si="2"/>
        <v>0.93992005995503369</v>
      </c>
      <c r="P31" s="9"/>
    </row>
    <row r="32" spans="1:16">
      <c r="A32" s="12"/>
      <c r="B32" s="25">
        <v>335.18</v>
      </c>
      <c r="C32" s="20" t="s">
        <v>99</v>
      </c>
      <c r="D32" s="46">
        <v>421308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421308</v>
      </c>
      <c r="O32" s="47">
        <f t="shared" si="2"/>
        <v>52.624031976017989</v>
      </c>
      <c r="P32" s="9"/>
    </row>
    <row r="33" spans="1:16">
      <c r="A33" s="12"/>
      <c r="B33" s="25">
        <v>335.21</v>
      </c>
      <c r="C33" s="20" t="s">
        <v>32</v>
      </c>
      <c r="D33" s="46">
        <v>0</v>
      </c>
      <c r="E33" s="46">
        <v>1710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1710</v>
      </c>
      <c r="O33" s="47">
        <f t="shared" si="2"/>
        <v>0.2135898076442668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SUM(D35:D42)</f>
        <v>161745</v>
      </c>
      <c r="E34" s="32">
        <f t="shared" si="7"/>
        <v>9222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5464020</v>
      </c>
      <c r="J34" s="32">
        <f t="shared" si="7"/>
        <v>1686789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7321776</v>
      </c>
      <c r="O34" s="45">
        <f t="shared" si="2"/>
        <v>914.53609792655504</v>
      </c>
      <c r="P34" s="10"/>
    </row>
    <row r="35" spans="1:16">
      <c r="A35" s="12"/>
      <c r="B35" s="25">
        <v>341.2</v>
      </c>
      <c r="C35" s="20" t="s">
        <v>100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1686789</v>
      </c>
      <c r="K35" s="46">
        <v>0</v>
      </c>
      <c r="L35" s="46">
        <v>0</v>
      </c>
      <c r="M35" s="46">
        <v>0</v>
      </c>
      <c r="N35" s="46">
        <f t="shared" ref="N35:N42" si="8">SUM(D35:M35)</f>
        <v>1686789</v>
      </c>
      <c r="O35" s="47">
        <f t="shared" si="2"/>
        <v>210.69060704471647</v>
      </c>
      <c r="P35" s="9"/>
    </row>
    <row r="36" spans="1:16">
      <c r="A36" s="12"/>
      <c r="B36" s="25">
        <v>342.2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4340</v>
      </c>
      <c r="O36" s="47">
        <f t="shared" si="2"/>
        <v>0.54209342992755438</v>
      </c>
      <c r="P36" s="9"/>
    </row>
    <row r="37" spans="1:16">
      <c r="A37" s="12"/>
      <c r="B37" s="25">
        <v>342.9</v>
      </c>
      <c r="C37" s="20" t="s">
        <v>43</v>
      </c>
      <c r="D37" s="46">
        <v>1778</v>
      </c>
      <c r="E37" s="46">
        <v>9222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11000</v>
      </c>
      <c r="O37" s="47">
        <f t="shared" ref="O37:O63" si="9">(N37/O$65)</f>
        <v>1.3739695228578566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1383146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1383146</v>
      </c>
      <c r="O38" s="47">
        <f t="shared" si="9"/>
        <v>172.76367724206844</v>
      </c>
      <c r="P38" s="9"/>
    </row>
    <row r="39" spans="1:16">
      <c r="A39" s="12"/>
      <c r="B39" s="25">
        <v>343.5</v>
      </c>
      <c r="C39" s="20" t="s">
        <v>86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4076534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4076534</v>
      </c>
      <c r="O39" s="47">
        <f t="shared" si="9"/>
        <v>509.1848613539845</v>
      </c>
      <c r="P39" s="9"/>
    </row>
    <row r="40" spans="1:16">
      <c r="A40" s="12"/>
      <c r="B40" s="25">
        <v>343.8</v>
      </c>
      <c r="C40" s="20" t="s">
        <v>46</v>
      </c>
      <c r="D40" s="46">
        <v>66253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66253</v>
      </c>
      <c r="O40" s="47">
        <f t="shared" si="9"/>
        <v>8.2754184361728704</v>
      </c>
      <c r="P40" s="9"/>
    </row>
    <row r="41" spans="1:16">
      <c r="A41" s="12"/>
      <c r="B41" s="25">
        <v>347.2</v>
      </c>
      <c r="C41" s="20" t="s">
        <v>47</v>
      </c>
      <c r="D41" s="46">
        <v>61891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61891</v>
      </c>
      <c r="O41" s="47">
        <f t="shared" si="9"/>
        <v>7.7305770671995999</v>
      </c>
      <c r="P41" s="9"/>
    </row>
    <row r="42" spans="1:16">
      <c r="A42" s="12"/>
      <c r="B42" s="25">
        <v>347.5</v>
      </c>
      <c r="C42" s="20" t="s">
        <v>48</v>
      </c>
      <c r="D42" s="46">
        <v>31823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31823</v>
      </c>
      <c r="O42" s="47">
        <f t="shared" si="9"/>
        <v>3.9748938296277792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SUM(D44:D48)</f>
        <v>100326</v>
      </c>
      <c r="E43" s="32">
        <f t="shared" si="10"/>
        <v>1658216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1758542</v>
      </c>
      <c r="O43" s="45">
        <f t="shared" si="9"/>
        <v>219.65301024231826</v>
      </c>
      <c r="P43" s="10"/>
    </row>
    <row r="44" spans="1:16">
      <c r="A44" s="13"/>
      <c r="B44" s="39">
        <v>351.1</v>
      </c>
      <c r="C44" s="21" t="s">
        <v>51</v>
      </c>
      <c r="D44" s="46">
        <v>1050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1050</v>
      </c>
      <c r="O44" s="47">
        <f t="shared" si="9"/>
        <v>0.13115163627279541</v>
      </c>
      <c r="P44" s="9"/>
    </row>
    <row r="45" spans="1:16">
      <c r="A45" s="13"/>
      <c r="B45" s="39">
        <v>351.2</v>
      </c>
      <c r="C45" s="21" t="s">
        <v>79</v>
      </c>
      <c r="D45" s="46">
        <v>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</v>
      </c>
      <c r="O45" s="47">
        <f t="shared" si="9"/>
        <v>4.9962528103922061E-4</v>
      </c>
      <c r="P45" s="9"/>
    </row>
    <row r="46" spans="1:16">
      <c r="A46" s="13"/>
      <c r="B46" s="39">
        <v>351.5</v>
      </c>
      <c r="C46" s="21" t="s">
        <v>80</v>
      </c>
      <c r="D46" s="46">
        <v>96162</v>
      </c>
      <c r="E46" s="46">
        <v>11557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107719</v>
      </c>
      <c r="O46" s="47">
        <f t="shared" si="9"/>
        <v>13.454783912065951</v>
      </c>
      <c r="P46" s="9"/>
    </row>
    <row r="47" spans="1:16">
      <c r="A47" s="13"/>
      <c r="B47" s="39">
        <v>354</v>
      </c>
      <c r="C47" s="21" t="s">
        <v>52</v>
      </c>
      <c r="D47" s="46">
        <v>3005</v>
      </c>
      <c r="E47" s="46">
        <v>1593761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1596766</v>
      </c>
      <c r="O47" s="47">
        <f t="shared" si="9"/>
        <v>199.44616537596804</v>
      </c>
      <c r="P47" s="9"/>
    </row>
    <row r="48" spans="1:16">
      <c r="A48" s="13"/>
      <c r="B48" s="39">
        <v>359</v>
      </c>
      <c r="C48" s="21" t="s">
        <v>81</v>
      </c>
      <c r="D48" s="46">
        <v>105</v>
      </c>
      <c r="E48" s="46">
        <v>52898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53003</v>
      </c>
      <c r="O48" s="47">
        <f t="shared" si="9"/>
        <v>6.6204096927304521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SUM(D50:D58)</f>
        <v>244773</v>
      </c>
      <c r="E49" s="32">
        <f t="shared" si="12"/>
        <v>68510</v>
      </c>
      <c r="F49" s="32">
        <f t="shared" si="12"/>
        <v>16</v>
      </c>
      <c r="G49" s="32">
        <f t="shared" si="12"/>
        <v>2356</v>
      </c>
      <c r="H49" s="32">
        <f t="shared" si="12"/>
        <v>461</v>
      </c>
      <c r="I49" s="32">
        <f t="shared" si="12"/>
        <v>70447</v>
      </c>
      <c r="J49" s="32">
        <f t="shared" si="12"/>
        <v>40298</v>
      </c>
      <c r="K49" s="32">
        <f t="shared" si="12"/>
        <v>1669705</v>
      </c>
      <c r="L49" s="32">
        <f t="shared" si="12"/>
        <v>12</v>
      </c>
      <c r="M49" s="32">
        <f t="shared" si="12"/>
        <v>260</v>
      </c>
      <c r="N49" s="32">
        <f t="shared" si="11"/>
        <v>2096838</v>
      </c>
      <c r="O49" s="45">
        <f t="shared" si="9"/>
        <v>261.90831876092932</v>
      </c>
      <c r="P49" s="10"/>
    </row>
    <row r="50" spans="1:119">
      <c r="A50" s="12"/>
      <c r="B50" s="25">
        <v>361.1</v>
      </c>
      <c r="C50" s="20" t="s">
        <v>54</v>
      </c>
      <c r="D50" s="46">
        <v>13838</v>
      </c>
      <c r="E50" s="46">
        <v>14893</v>
      </c>
      <c r="F50" s="46">
        <v>0</v>
      </c>
      <c r="G50" s="46">
        <v>1559</v>
      </c>
      <c r="H50" s="46">
        <v>461</v>
      </c>
      <c r="I50" s="46">
        <v>43574</v>
      </c>
      <c r="J50" s="46">
        <v>10842</v>
      </c>
      <c r="K50" s="46">
        <v>297547</v>
      </c>
      <c r="L50" s="46">
        <v>12</v>
      </c>
      <c r="M50" s="46">
        <v>260</v>
      </c>
      <c r="N50" s="46">
        <f t="shared" si="11"/>
        <v>382986</v>
      </c>
      <c r="O50" s="47">
        <f t="shared" si="9"/>
        <v>47.837371971021732</v>
      </c>
      <c r="P50" s="9"/>
    </row>
    <row r="51" spans="1:119">
      <c r="A51" s="12"/>
      <c r="B51" s="25">
        <v>361.3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482801</v>
      </c>
      <c r="L51" s="46">
        <v>0</v>
      </c>
      <c r="M51" s="46">
        <v>0</v>
      </c>
      <c r="N51" s="46">
        <f t="shared" ref="N51:N58" si="13">SUM(D51:M51)</f>
        <v>482801</v>
      </c>
      <c r="O51" s="47">
        <f t="shared" si="9"/>
        <v>60.304896327754186</v>
      </c>
      <c r="P51" s="9"/>
    </row>
    <row r="52" spans="1:119">
      <c r="A52" s="12"/>
      <c r="B52" s="25">
        <v>361.4</v>
      </c>
      <c r="C52" s="20" t="s">
        <v>101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103567</v>
      </c>
      <c r="L52" s="46">
        <v>0</v>
      </c>
      <c r="M52" s="46">
        <v>0</v>
      </c>
      <c r="N52" s="46">
        <f t="shared" si="13"/>
        <v>103567</v>
      </c>
      <c r="O52" s="47">
        <f t="shared" si="9"/>
        <v>12.936172870347239</v>
      </c>
      <c r="P52" s="9"/>
    </row>
    <row r="53" spans="1:119">
      <c r="A53" s="12"/>
      <c r="B53" s="25">
        <v>362</v>
      </c>
      <c r="C53" s="20" t="s">
        <v>57</v>
      </c>
      <c r="D53" s="46">
        <v>72160</v>
      </c>
      <c r="E53" s="46">
        <v>1630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73790</v>
      </c>
      <c r="O53" s="47">
        <f t="shared" si="9"/>
        <v>9.216837371971021</v>
      </c>
      <c r="P53" s="9"/>
    </row>
    <row r="54" spans="1:119">
      <c r="A54" s="12"/>
      <c r="B54" s="25">
        <v>364</v>
      </c>
      <c r="C54" s="20" t="s">
        <v>102</v>
      </c>
      <c r="D54" s="46">
        <v>2730</v>
      </c>
      <c r="E54" s="46">
        <v>5230</v>
      </c>
      <c r="F54" s="46">
        <v>0</v>
      </c>
      <c r="G54" s="46">
        <v>0</v>
      </c>
      <c r="H54" s="46">
        <v>0</v>
      </c>
      <c r="I54" s="46">
        <v>0</v>
      </c>
      <c r="J54" s="46">
        <v>29456</v>
      </c>
      <c r="K54" s="46">
        <v>0</v>
      </c>
      <c r="L54" s="46">
        <v>0</v>
      </c>
      <c r="M54" s="46">
        <v>0</v>
      </c>
      <c r="N54" s="46">
        <f t="shared" si="13"/>
        <v>37416</v>
      </c>
      <c r="O54" s="47">
        <f t="shared" si="9"/>
        <v>4.6734948788408692</v>
      </c>
      <c r="P54" s="9"/>
    </row>
    <row r="55" spans="1:119">
      <c r="A55" s="12"/>
      <c r="B55" s="25">
        <v>365</v>
      </c>
      <c r="C55" s="20" t="s">
        <v>103</v>
      </c>
      <c r="D55" s="46">
        <v>545</v>
      </c>
      <c r="E55" s="46">
        <v>2499</v>
      </c>
      <c r="F55" s="46">
        <v>0</v>
      </c>
      <c r="G55" s="46">
        <v>0</v>
      </c>
      <c r="H55" s="46">
        <v>0</v>
      </c>
      <c r="I55" s="46">
        <v>1853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4897</v>
      </c>
      <c r="O55" s="47">
        <f t="shared" si="9"/>
        <v>0.61166625031226585</v>
      </c>
      <c r="P55" s="9"/>
    </row>
    <row r="56" spans="1:119">
      <c r="A56" s="12"/>
      <c r="B56" s="25">
        <v>366</v>
      </c>
      <c r="C56" s="20" t="s">
        <v>60</v>
      </c>
      <c r="D56" s="46">
        <v>0</v>
      </c>
      <c r="E56" s="46">
        <v>4103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4103</v>
      </c>
      <c r="O56" s="47">
        <f t="shared" si="9"/>
        <v>0.51249063202598055</v>
      </c>
      <c r="P56" s="9"/>
    </row>
    <row r="57" spans="1:119">
      <c r="A57" s="12"/>
      <c r="B57" s="25">
        <v>368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783256</v>
      </c>
      <c r="L57" s="46">
        <v>0</v>
      </c>
      <c r="M57" s="46">
        <v>0</v>
      </c>
      <c r="N57" s="46">
        <f t="shared" si="13"/>
        <v>783256</v>
      </c>
      <c r="O57" s="47">
        <f t="shared" si="9"/>
        <v>97.833624781413945</v>
      </c>
      <c r="P57" s="9"/>
    </row>
    <row r="58" spans="1:119">
      <c r="A58" s="12"/>
      <c r="B58" s="25">
        <v>369.9</v>
      </c>
      <c r="C58" s="20" t="s">
        <v>62</v>
      </c>
      <c r="D58" s="46">
        <v>155500</v>
      </c>
      <c r="E58" s="46">
        <v>40155</v>
      </c>
      <c r="F58" s="46">
        <v>16</v>
      </c>
      <c r="G58" s="46">
        <v>797</v>
      </c>
      <c r="H58" s="46">
        <v>0</v>
      </c>
      <c r="I58" s="46">
        <v>25020</v>
      </c>
      <c r="J58" s="46">
        <v>0</v>
      </c>
      <c r="K58" s="46">
        <v>2534</v>
      </c>
      <c r="L58" s="46">
        <v>0</v>
      </c>
      <c r="M58" s="46">
        <v>0</v>
      </c>
      <c r="N58" s="46">
        <f t="shared" si="13"/>
        <v>224022</v>
      </c>
      <c r="O58" s="47">
        <f t="shared" si="9"/>
        <v>27.981763677242068</v>
      </c>
      <c r="P58" s="9"/>
    </row>
    <row r="59" spans="1:119" ht="15.75">
      <c r="A59" s="29" t="s">
        <v>40</v>
      </c>
      <c r="B59" s="30"/>
      <c r="C59" s="31"/>
      <c r="D59" s="32">
        <f t="shared" ref="D59:M59" si="14">SUM(D60:D62)</f>
        <v>641930</v>
      </c>
      <c r="E59" s="32">
        <f t="shared" si="14"/>
        <v>1569868</v>
      </c>
      <c r="F59" s="32">
        <f t="shared" si="14"/>
        <v>317292</v>
      </c>
      <c r="G59" s="32">
        <f t="shared" si="14"/>
        <v>348403</v>
      </c>
      <c r="H59" s="32">
        <f t="shared" si="14"/>
        <v>10000</v>
      </c>
      <c r="I59" s="32">
        <f t="shared" si="14"/>
        <v>11924</v>
      </c>
      <c r="J59" s="32">
        <f t="shared" si="14"/>
        <v>114003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3013420</v>
      </c>
      <c r="O59" s="45">
        <f t="shared" si="9"/>
        <v>376.39520359730204</v>
      </c>
      <c r="P59" s="9"/>
    </row>
    <row r="60" spans="1:119">
      <c r="A60" s="12"/>
      <c r="B60" s="25">
        <v>381</v>
      </c>
      <c r="C60" s="20" t="s">
        <v>63</v>
      </c>
      <c r="D60" s="46">
        <v>611101</v>
      </c>
      <c r="E60" s="46">
        <v>1569868</v>
      </c>
      <c r="F60" s="46">
        <v>317292</v>
      </c>
      <c r="G60" s="46">
        <v>348403</v>
      </c>
      <c r="H60" s="46">
        <v>10000</v>
      </c>
      <c r="I60" s="46">
        <v>11924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2868588</v>
      </c>
      <c r="O60" s="47">
        <f t="shared" si="9"/>
        <v>358.30477142143394</v>
      </c>
      <c r="P60" s="9"/>
    </row>
    <row r="61" spans="1:119">
      <c r="A61" s="12"/>
      <c r="B61" s="25">
        <v>383</v>
      </c>
      <c r="C61" s="20" t="s">
        <v>119</v>
      </c>
      <c r="D61" s="46">
        <v>30829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30829</v>
      </c>
      <c r="O61" s="47">
        <f t="shared" si="9"/>
        <v>3.850736947289533</v>
      </c>
      <c r="P61" s="9"/>
    </row>
    <row r="62" spans="1:119" ht="15.75" thickBot="1">
      <c r="A62" s="12"/>
      <c r="B62" s="25">
        <v>389.4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114003</v>
      </c>
      <c r="K62" s="46">
        <v>0</v>
      </c>
      <c r="L62" s="46">
        <v>0</v>
      </c>
      <c r="M62" s="46">
        <v>0</v>
      </c>
      <c r="N62" s="46">
        <f>SUM(D62:M62)</f>
        <v>114003</v>
      </c>
      <c r="O62" s="47">
        <f t="shared" si="9"/>
        <v>14.239695228578567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5">SUM(D5,D11,D25,D34,D43,D49,D59)</f>
        <v>6521610</v>
      </c>
      <c r="E63" s="15">
        <f t="shared" si="15"/>
        <v>4411271</v>
      </c>
      <c r="F63" s="15">
        <f t="shared" si="15"/>
        <v>317308</v>
      </c>
      <c r="G63" s="15">
        <f t="shared" si="15"/>
        <v>511000</v>
      </c>
      <c r="H63" s="15">
        <f t="shared" si="15"/>
        <v>10461</v>
      </c>
      <c r="I63" s="15">
        <f t="shared" si="15"/>
        <v>5554821</v>
      </c>
      <c r="J63" s="15">
        <f t="shared" si="15"/>
        <v>1841090</v>
      </c>
      <c r="K63" s="15">
        <f t="shared" si="15"/>
        <v>1669705</v>
      </c>
      <c r="L63" s="15">
        <f t="shared" si="15"/>
        <v>12</v>
      </c>
      <c r="M63" s="15">
        <f t="shared" si="15"/>
        <v>96331</v>
      </c>
      <c r="N63" s="15">
        <f>SUM(D63:M63)</f>
        <v>20933609</v>
      </c>
      <c r="O63" s="38">
        <f t="shared" si="9"/>
        <v>2614.7400699475393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123</v>
      </c>
      <c r="M65" s="48"/>
      <c r="N65" s="48"/>
      <c r="O65" s="43">
        <v>8006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3212340</v>
      </c>
      <c r="E5" s="27">
        <f t="shared" si="0"/>
        <v>273880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91131</v>
      </c>
      <c r="N5" s="28">
        <f t="shared" ref="N5:N11" si="1">SUM(D5:M5)</f>
        <v>3577351</v>
      </c>
      <c r="O5" s="33">
        <f t="shared" ref="O5:O36" si="2">(N5/O$62)</f>
        <v>459.81375321336759</v>
      </c>
      <c r="P5" s="6"/>
    </row>
    <row r="6" spans="1:133">
      <c r="A6" s="12"/>
      <c r="B6" s="25">
        <v>311</v>
      </c>
      <c r="C6" s="20" t="s">
        <v>3</v>
      </c>
      <c r="D6" s="46">
        <v>2431922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91131</v>
      </c>
      <c r="N6" s="46">
        <f t="shared" si="1"/>
        <v>2523053</v>
      </c>
      <c r="O6" s="47">
        <f t="shared" si="2"/>
        <v>324.29987146529561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273880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273880</v>
      </c>
      <c r="O7" s="47">
        <f t="shared" si="2"/>
        <v>35.203084832904885</v>
      </c>
      <c r="P7" s="9"/>
    </row>
    <row r="8" spans="1:133">
      <c r="A8" s="12"/>
      <c r="B8" s="25">
        <v>314.10000000000002</v>
      </c>
      <c r="C8" s="20" t="s">
        <v>12</v>
      </c>
      <c r="D8" s="46">
        <v>740997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740997</v>
      </c>
      <c r="O8" s="47">
        <f t="shared" si="2"/>
        <v>95.243830334190235</v>
      </c>
      <c r="P8" s="9"/>
    </row>
    <row r="9" spans="1:133">
      <c r="A9" s="12"/>
      <c r="B9" s="25">
        <v>314.8</v>
      </c>
      <c r="C9" s="20" t="s">
        <v>13</v>
      </c>
      <c r="D9" s="46">
        <v>39421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39421</v>
      </c>
      <c r="O9" s="47">
        <f t="shared" si="2"/>
        <v>5.0669665809768638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SUM(D11:D21)</f>
        <v>1224952</v>
      </c>
      <c r="E10" s="32">
        <f t="shared" si="3"/>
        <v>534420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1759372</v>
      </c>
      <c r="O10" s="45">
        <f t="shared" si="2"/>
        <v>226.14035989717223</v>
      </c>
      <c r="P10" s="10"/>
    </row>
    <row r="11" spans="1:133">
      <c r="A11" s="12"/>
      <c r="B11" s="25">
        <v>322</v>
      </c>
      <c r="C11" s="20" t="s">
        <v>0</v>
      </c>
      <c r="D11" s="46">
        <v>138166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138166</v>
      </c>
      <c r="O11" s="47">
        <f t="shared" si="2"/>
        <v>17.759125964010284</v>
      </c>
      <c r="P11" s="9"/>
    </row>
    <row r="12" spans="1:133">
      <c r="A12" s="12"/>
      <c r="B12" s="25">
        <v>323.10000000000002</v>
      </c>
      <c r="C12" s="20" t="s">
        <v>15</v>
      </c>
      <c r="D12" s="46">
        <v>663932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0" si="4">SUM(D12:M12)</f>
        <v>663932</v>
      </c>
      <c r="O12" s="47">
        <f t="shared" si="2"/>
        <v>85.338303341902318</v>
      </c>
      <c r="P12" s="9"/>
    </row>
    <row r="13" spans="1:133">
      <c r="A13" s="12"/>
      <c r="B13" s="25">
        <v>323.2</v>
      </c>
      <c r="C13" s="20" t="s">
        <v>16</v>
      </c>
      <c r="D13" s="46">
        <v>373950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373950</v>
      </c>
      <c r="O13" s="47">
        <f t="shared" si="2"/>
        <v>48.065552699228789</v>
      </c>
      <c r="P13" s="9"/>
    </row>
    <row r="14" spans="1:133">
      <c r="A14" s="12"/>
      <c r="B14" s="25">
        <v>323.39999999999998</v>
      </c>
      <c r="C14" s="20" t="s">
        <v>17</v>
      </c>
      <c r="D14" s="46">
        <v>7854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7854</v>
      </c>
      <c r="O14" s="47">
        <f t="shared" si="2"/>
        <v>1.0095115681233933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4816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4816</v>
      </c>
      <c r="O15" s="47">
        <f t="shared" si="2"/>
        <v>0.61902313624678662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228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</v>
      </c>
      <c r="O16" s="47">
        <f t="shared" si="2"/>
        <v>2.9305912596401029E-2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7456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7456</v>
      </c>
      <c r="O17" s="47">
        <f t="shared" si="2"/>
        <v>0.95835475578406171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355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</v>
      </c>
      <c r="O18" s="47">
        <f t="shared" si="2"/>
        <v>4.5629820051413882E-2</v>
      </c>
      <c r="P18" s="9"/>
    </row>
    <row r="19" spans="1:16">
      <c r="A19" s="12"/>
      <c r="B19" s="25">
        <v>324.61</v>
      </c>
      <c r="C19" s="20" t="s">
        <v>77</v>
      </c>
      <c r="D19" s="46">
        <v>0</v>
      </c>
      <c r="E19" s="46">
        <v>6576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6576</v>
      </c>
      <c r="O19" s="47">
        <f t="shared" si="2"/>
        <v>0.84524421593830334</v>
      </c>
      <c r="P19" s="9"/>
    </row>
    <row r="20" spans="1:16">
      <c r="A20" s="12"/>
      <c r="B20" s="25">
        <v>325.2</v>
      </c>
      <c r="C20" s="20" t="s">
        <v>95</v>
      </c>
      <c r="D20" s="46">
        <v>0</v>
      </c>
      <c r="E20" s="46">
        <v>514989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514989</v>
      </c>
      <c r="O20" s="47">
        <f t="shared" si="2"/>
        <v>66.193958868894597</v>
      </c>
      <c r="P20" s="9"/>
    </row>
    <row r="21" spans="1:16">
      <c r="A21" s="12"/>
      <c r="B21" s="25">
        <v>329</v>
      </c>
      <c r="C21" s="20" t="s">
        <v>22</v>
      </c>
      <c r="D21" s="46">
        <v>41050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41050</v>
      </c>
      <c r="O21" s="47">
        <f t="shared" si="2"/>
        <v>5.2763496143958868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836438</v>
      </c>
      <c r="E22" s="32">
        <f t="shared" si="5"/>
        <v>225623</v>
      </c>
      <c r="F22" s="32">
        <f t="shared" si="5"/>
        <v>0</v>
      </c>
      <c r="G22" s="32">
        <f t="shared" si="5"/>
        <v>34173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1096234</v>
      </c>
      <c r="O22" s="45">
        <f t="shared" si="2"/>
        <v>140.90411311053984</v>
      </c>
      <c r="P22" s="10"/>
    </row>
    <row r="23" spans="1:16">
      <c r="A23" s="12"/>
      <c r="B23" s="25">
        <v>331.2</v>
      </c>
      <c r="C23" s="20" t="s">
        <v>23</v>
      </c>
      <c r="D23" s="46">
        <v>1318</v>
      </c>
      <c r="E23" s="46">
        <v>27604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28922</v>
      </c>
      <c r="O23" s="47">
        <f t="shared" si="2"/>
        <v>3.7174807197943447</v>
      </c>
      <c r="P23" s="9"/>
    </row>
    <row r="24" spans="1:16">
      <c r="A24" s="12"/>
      <c r="B24" s="25">
        <v>331.5</v>
      </c>
      <c r="C24" s="20" t="s">
        <v>91</v>
      </c>
      <c r="D24" s="46">
        <v>0</v>
      </c>
      <c r="E24" s="46">
        <v>171960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171960</v>
      </c>
      <c r="O24" s="47">
        <f t="shared" si="2"/>
        <v>22.102827763496144</v>
      </c>
      <c r="P24" s="9"/>
    </row>
    <row r="25" spans="1:16">
      <c r="A25" s="12"/>
      <c r="B25" s="25">
        <v>334.9</v>
      </c>
      <c r="C25" s="20" t="s">
        <v>27</v>
      </c>
      <c r="D25" s="46">
        <v>4297</v>
      </c>
      <c r="E25" s="46">
        <v>23369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27666</v>
      </c>
      <c r="O25" s="47">
        <f t="shared" si="2"/>
        <v>3.5560411311053985</v>
      </c>
      <c r="P25" s="9"/>
    </row>
    <row r="26" spans="1:16">
      <c r="A26" s="12"/>
      <c r="B26" s="25">
        <v>335.12</v>
      </c>
      <c r="C26" s="20" t="s">
        <v>96</v>
      </c>
      <c r="D26" s="46">
        <v>406145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406145</v>
      </c>
      <c r="O26" s="47">
        <f t="shared" si="2"/>
        <v>52.203727506426738</v>
      </c>
      <c r="P26" s="9"/>
    </row>
    <row r="27" spans="1:16">
      <c r="A27" s="12"/>
      <c r="B27" s="25">
        <v>335.14</v>
      </c>
      <c r="C27" s="20" t="s">
        <v>97</v>
      </c>
      <c r="D27" s="46">
        <v>0</v>
      </c>
      <c r="E27" s="46">
        <v>0</v>
      </c>
      <c r="F27" s="46">
        <v>0</v>
      </c>
      <c r="G27" s="46">
        <v>34173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34173</v>
      </c>
      <c r="O27" s="47">
        <f t="shared" si="2"/>
        <v>4.3924164524421592</v>
      </c>
      <c r="P27" s="9"/>
    </row>
    <row r="28" spans="1:16">
      <c r="A28" s="12"/>
      <c r="B28" s="25">
        <v>335.15</v>
      </c>
      <c r="C28" s="20" t="s">
        <v>98</v>
      </c>
      <c r="D28" s="46">
        <v>5995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5995</v>
      </c>
      <c r="O28" s="47">
        <f t="shared" si="2"/>
        <v>0.77056555269922877</v>
      </c>
      <c r="P28" s="9"/>
    </row>
    <row r="29" spans="1:16">
      <c r="A29" s="12"/>
      <c r="B29" s="25">
        <v>335.18</v>
      </c>
      <c r="C29" s="20" t="s">
        <v>99</v>
      </c>
      <c r="D29" s="46">
        <v>418683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418683</v>
      </c>
      <c r="O29" s="47">
        <f t="shared" si="2"/>
        <v>53.815295629820049</v>
      </c>
      <c r="P29" s="9"/>
    </row>
    <row r="30" spans="1:16">
      <c r="A30" s="12"/>
      <c r="B30" s="25">
        <v>335.21</v>
      </c>
      <c r="C30" s="20" t="s">
        <v>32</v>
      </c>
      <c r="D30" s="46">
        <v>0</v>
      </c>
      <c r="E30" s="46">
        <v>2690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2690</v>
      </c>
      <c r="O30" s="47">
        <f t="shared" si="2"/>
        <v>0.34575835475578404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SUM(D32:D39)</f>
        <v>144022</v>
      </c>
      <c r="E31" s="32">
        <f t="shared" si="7"/>
        <v>14011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5216525</v>
      </c>
      <c r="J31" s="32">
        <f t="shared" si="7"/>
        <v>1236594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6611152</v>
      </c>
      <c r="O31" s="45">
        <f t="shared" si="2"/>
        <v>849.76246786632396</v>
      </c>
      <c r="P31" s="10"/>
    </row>
    <row r="32" spans="1:16">
      <c r="A32" s="12"/>
      <c r="B32" s="25">
        <v>341.2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1236594</v>
      </c>
      <c r="K32" s="46">
        <v>0</v>
      </c>
      <c r="L32" s="46">
        <v>0</v>
      </c>
      <c r="M32" s="46">
        <v>0</v>
      </c>
      <c r="N32" s="46">
        <f t="shared" ref="N32:N39" si="8">SUM(D32:M32)</f>
        <v>1236594</v>
      </c>
      <c r="O32" s="47">
        <f t="shared" si="2"/>
        <v>158.94524421593832</v>
      </c>
      <c r="P32" s="9"/>
    </row>
    <row r="33" spans="1:16">
      <c r="A33" s="12"/>
      <c r="B33" s="25">
        <v>342.2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4339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4339</v>
      </c>
      <c r="O33" s="47">
        <f t="shared" si="2"/>
        <v>0.55771208226221081</v>
      </c>
      <c r="P33" s="9"/>
    </row>
    <row r="34" spans="1:16">
      <c r="A34" s="12"/>
      <c r="B34" s="25">
        <v>342.9</v>
      </c>
      <c r="C34" s="20" t="s">
        <v>43</v>
      </c>
      <c r="D34" s="46">
        <v>1537</v>
      </c>
      <c r="E34" s="46">
        <v>9220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10757</v>
      </c>
      <c r="O34" s="47">
        <f t="shared" si="2"/>
        <v>1.3826478149100256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1353059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1353059</v>
      </c>
      <c r="O35" s="47">
        <f t="shared" si="2"/>
        <v>173.91503856041132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3859127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3859127</v>
      </c>
      <c r="O36" s="47">
        <f t="shared" si="2"/>
        <v>496.03174807197945</v>
      </c>
      <c r="P36" s="9"/>
    </row>
    <row r="37" spans="1:16">
      <c r="A37" s="12"/>
      <c r="B37" s="25">
        <v>343.8</v>
      </c>
      <c r="C37" s="20" t="s">
        <v>46</v>
      </c>
      <c r="D37" s="46">
        <v>57664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57664</v>
      </c>
      <c r="O37" s="47">
        <f t="shared" ref="O37:O60" si="9">(N37/O$62)</f>
        <v>7.4118251928020564</v>
      </c>
      <c r="P37" s="9"/>
    </row>
    <row r="38" spans="1:16">
      <c r="A38" s="12"/>
      <c r="B38" s="25">
        <v>347.2</v>
      </c>
      <c r="C38" s="20" t="s">
        <v>47</v>
      </c>
      <c r="D38" s="46">
        <v>62774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62774</v>
      </c>
      <c r="O38" s="47">
        <f t="shared" si="9"/>
        <v>8.0686375321336765</v>
      </c>
      <c r="P38" s="9"/>
    </row>
    <row r="39" spans="1:16">
      <c r="A39" s="12"/>
      <c r="B39" s="25">
        <v>347.5</v>
      </c>
      <c r="C39" s="20" t="s">
        <v>48</v>
      </c>
      <c r="D39" s="46">
        <v>22047</v>
      </c>
      <c r="E39" s="46">
        <v>4791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26838</v>
      </c>
      <c r="O39" s="47">
        <f t="shared" si="9"/>
        <v>3.4496143958868895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SUM(D41:D45)</f>
        <v>104096</v>
      </c>
      <c r="E40" s="32">
        <f t="shared" si="10"/>
        <v>1443490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7" si="11">SUM(D40:M40)</f>
        <v>1547586</v>
      </c>
      <c r="O40" s="45">
        <f t="shared" si="9"/>
        <v>198.91850899742931</v>
      </c>
      <c r="P40" s="10"/>
    </row>
    <row r="41" spans="1:16">
      <c r="A41" s="13"/>
      <c r="B41" s="39">
        <v>351.1</v>
      </c>
      <c r="C41" s="21" t="s">
        <v>51</v>
      </c>
      <c r="D41" s="46">
        <v>1323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1323</v>
      </c>
      <c r="O41" s="47">
        <f t="shared" si="9"/>
        <v>0.17005141388174808</v>
      </c>
      <c r="P41" s="9"/>
    </row>
    <row r="42" spans="1:16">
      <c r="A42" s="13"/>
      <c r="B42" s="39">
        <v>351.2</v>
      </c>
      <c r="C42" s="21" t="s">
        <v>79</v>
      </c>
      <c r="D42" s="46">
        <v>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</v>
      </c>
      <c r="O42" s="47">
        <f t="shared" si="9"/>
        <v>6.6838046272493573E-3</v>
      </c>
      <c r="P42" s="9"/>
    </row>
    <row r="43" spans="1:16">
      <c r="A43" s="13"/>
      <c r="B43" s="39">
        <v>351.5</v>
      </c>
      <c r="C43" s="21" t="s">
        <v>80</v>
      </c>
      <c r="D43" s="46">
        <v>97288</v>
      </c>
      <c r="E43" s="46">
        <v>10909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108197</v>
      </c>
      <c r="O43" s="47">
        <f t="shared" si="9"/>
        <v>13.907069408740361</v>
      </c>
      <c r="P43" s="9"/>
    </row>
    <row r="44" spans="1:16">
      <c r="A44" s="13"/>
      <c r="B44" s="39">
        <v>354</v>
      </c>
      <c r="C44" s="21" t="s">
        <v>52</v>
      </c>
      <c r="D44" s="46">
        <v>5428</v>
      </c>
      <c r="E44" s="46">
        <v>1399965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1405393</v>
      </c>
      <c r="O44" s="47">
        <f t="shared" si="9"/>
        <v>180.64177377892031</v>
      </c>
      <c r="P44" s="9"/>
    </row>
    <row r="45" spans="1:16">
      <c r="A45" s="13"/>
      <c r="B45" s="39">
        <v>359</v>
      </c>
      <c r="C45" s="21" t="s">
        <v>81</v>
      </c>
      <c r="D45" s="46">
        <v>5</v>
      </c>
      <c r="E45" s="46">
        <v>32616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32621</v>
      </c>
      <c r="O45" s="47">
        <f t="shared" si="9"/>
        <v>4.19293059125964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SUM(D47:D56)</f>
        <v>233517</v>
      </c>
      <c r="E46" s="32">
        <f t="shared" si="12"/>
        <v>57614</v>
      </c>
      <c r="F46" s="32">
        <f t="shared" si="12"/>
        <v>0</v>
      </c>
      <c r="G46" s="32">
        <f t="shared" si="12"/>
        <v>1031</v>
      </c>
      <c r="H46" s="32">
        <f t="shared" si="12"/>
        <v>164</v>
      </c>
      <c r="I46" s="32">
        <f t="shared" si="12"/>
        <v>90650</v>
      </c>
      <c r="J46" s="32">
        <f t="shared" si="12"/>
        <v>145431</v>
      </c>
      <c r="K46" s="32">
        <f t="shared" si="12"/>
        <v>435473</v>
      </c>
      <c r="L46" s="32">
        <f t="shared" si="12"/>
        <v>13160</v>
      </c>
      <c r="M46" s="32">
        <f t="shared" si="12"/>
        <v>327</v>
      </c>
      <c r="N46" s="32">
        <f t="shared" si="11"/>
        <v>977367</v>
      </c>
      <c r="O46" s="45">
        <f t="shared" si="9"/>
        <v>125.62557840616967</v>
      </c>
      <c r="P46" s="10"/>
    </row>
    <row r="47" spans="1:16">
      <c r="A47" s="12"/>
      <c r="B47" s="25">
        <v>361.1</v>
      </c>
      <c r="C47" s="20" t="s">
        <v>54</v>
      </c>
      <c r="D47" s="46">
        <v>24374</v>
      </c>
      <c r="E47" s="46">
        <v>9899</v>
      </c>
      <c r="F47" s="46">
        <v>0</v>
      </c>
      <c r="G47" s="46">
        <v>1031</v>
      </c>
      <c r="H47" s="46">
        <v>164</v>
      </c>
      <c r="I47" s="46">
        <v>24874</v>
      </c>
      <c r="J47" s="46">
        <v>7562</v>
      </c>
      <c r="K47" s="46">
        <v>320721</v>
      </c>
      <c r="L47" s="46">
        <v>5</v>
      </c>
      <c r="M47" s="46">
        <v>327</v>
      </c>
      <c r="N47" s="46">
        <f t="shared" si="11"/>
        <v>388957</v>
      </c>
      <c r="O47" s="47">
        <f t="shared" si="9"/>
        <v>49.994473007712081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-1345433</v>
      </c>
      <c r="L48" s="46">
        <v>0</v>
      </c>
      <c r="M48" s="46">
        <v>0</v>
      </c>
      <c r="N48" s="46">
        <f t="shared" ref="N48:N56" si="13">SUM(D48:M48)</f>
        <v>-1345433</v>
      </c>
      <c r="O48" s="47">
        <f t="shared" si="9"/>
        <v>-172.93483290488433</v>
      </c>
      <c r="P48" s="9"/>
    </row>
    <row r="49" spans="1:119">
      <c r="A49" s="12"/>
      <c r="B49" s="25">
        <v>361.4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928505</v>
      </c>
      <c r="L49" s="46">
        <v>0</v>
      </c>
      <c r="M49" s="46">
        <v>0</v>
      </c>
      <c r="N49" s="46">
        <f t="shared" si="13"/>
        <v>928505</v>
      </c>
      <c r="O49" s="47">
        <f t="shared" si="9"/>
        <v>119.34511568123393</v>
      </c>
      <c r="P49" s="9"/>
    </row>
    <row r="50" spans="1:119">
      <c r="A50" s="12"/>
      <c r="B50" s="25">
        <v>362</v>
      </c>
      <c r="C50" s="20" t="s">
        <v>57</v>
      </c>
      <c r="D50" s="46">
        <v>58780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58780</v>
      </c>
      <c r="O50" s="47">
        <f t="shared" si="9"/>
        <v>7.5552699228791775</v>
      </c>
      <c r="P50" s="9"/>
    </row>
    <row r="51" spans="1:119">
      <c r="A51" s="12"/>
      <c r="B51" s="25">
        <v>364</v>
      </c>
      <c r="C51" s="20" t="s">
        <v>102</v>
      </c>
      <c r="D51" s="46">
        <v>751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213</v>
      </c>
      <c r="K51" s="46">
        <v>0</v>
      </c>
      <c r="L51" s="46">
        <v>0</v>
      </c>
      <c r="M51" s="46">
        <v>0</v>
      </c>
      <c r="N51" s="46">
        <f t="shared" si="13"/>
        <v>964</v>
      </c>
      <c r="O51" s="47">
        <f t="shared" si="9"/>
        <v>0.12390745501285347</v>
      </c>
      <c r="P51" s="9"/>
    </row>
    <row r="52" spans="1:119">
      <c r="A52" s="12"/>
      <c r="B52" s="25">
        <v>365</v>
      </c>
      <c r="C52" s="20" t="s">
        <v>103</v>
      </c>
      <c r="D52" s="46">
        <v>3523</v>
      </c>
      <c r="E52" s="46">
        <v>23647</v>
      </c>
      <c r="F52" s="46">
        <v>0</v>
      </c>
      <c r="G52" s="46">
        <v>0</v>
      </c>
      <c r="H52" s="46">
        <v>0</v>
      </c>
      <c r="I52" s="46">
        <v>4827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31997</v>
      </c>
      <c r="O52" s="47">
        <f t="shared" si="9"/>
        <v>4.1127249357326479</v>
      </c>
      <c r="P52" s="9"/>
    </row>
    <row r="53" spans="1:119">
      <c r="A53" s="12"/>
      <c r="B53" s="25">
        <v>366</v>
      </c>
      <c r="C53" s="20" t="s">
        <v>60</v>
      </c>
      <c r="D53" s="46">
        <v>0</v>
      </c>
      <c r="E53" s="46">
        <v>2500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2500</v>
      </c>
      <c r="O53" s="47">
        <f t="shared" si="9"/>
        <v>0.32133676092544988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530388</v>
      </c>
      <c r="L54" s="46">
        <v>0</v>
      </c>
      <c r="M54" s="46">
        <v>0</v>
      </c>
      <c r="N54" s="46">
        <f t="shared" si="13"/>
        <v>530388</v>
      </c>
      <c r="O54" s="47">
        <f t="shared" si="9"/>
        <v>68.173264781491</v>
      </c>
      <c r="P54" s="9"/>
    </row>
    <row r="55" spans="1:119">
      <c r="A55" s="12"/>
      <c r="B55" s="25">
        <v>369.3</v>
      </c>
      <c r="C55" s="20" t="s">
        <v>87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39447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39447</v>
      </c>
      <c r="O55" s="47">
        <f t="shared" si="9"/>
        <v>5.0703084832904883</v>
      </c>
      <c r="P55" s="9"/>
    </row>
    <row r="56" spans="1:119">
      <c r="A56" s="12"/>
      <c r="B56" s="25">
        <v>369.9</v>
      </c>
      <c r="C56" s="20" t="s">
        <v>62</v>
      </c>
      <c r="D56" s="46">
        <v>146089</v>
      </c>
      <c r="E56" s="46">
        <v>21568</v>
      </c>
      <c r="F56" s="46">
        <v>0</v>
      </c>
      <c r="G56" s="46">
        <v>0</v>
      </c>
      <c r="H56" s="46">
        <v>0</v>
      </c>
      <c r="I56" s="46">
        <v>21502</v>
      </c>
      <c r="J56" s="46">
        <v>137656</v>
      </c>
      <c r="K56" s="46">
        <v>1292</v>
      </c>
      <c r="L56" s="46">
        <v>13155</v>
      </c>
      <c r="M56" s="46">
        <v>0</v>
      </c>
      <c r="N56" s="46">
        <f t="shared" si="13"/>
        <v>341262</v>
      </c>
      <c r="O56" s="47">
        <f t="shared" si="9"/>
        <v>43.864010282776349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SUM(D58:D59)</f>
        <v>917141</v>
      </c>
      <c r="E57" s="32">
        <f t="shared" si="14"/>
        <v>1315366</v>
      </c>
      <c r="F57" s="32">
        <f t="shared" si="14"/>
        <v>317556</v>
      </c>
      <c r="G57" s="32">
        <f t="shared" si="14"/>
        <v>802822</v>
      </c>
      <c r="H57" s="32">
        <f t="shared" si="14"/>
        <v>10000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3362885</v>
      </c>
      <c r="O57" s="45">
        <f t="shared" si="9"/>
        <v>432.24742930591259</v>
      </c>
      <c r="P57" s="9"/>
    </row>
    <row r="58" spans="1:119">
      <c r="A58" s="12"/>
      <c r="B58" s="25">
        <v>381</v>
      </c>
      <c r="C58" s="20" t="s">
        <v>63</v>
      </c>
      <c r="D58" s="46">
        <v>852341</v>
      </c>
      <c r="E58" s="46">
        <v>1315366</v>
      </c>
      <c r="F58" s="46">
        <v>317556</v>
      </c>
      <c r="G58" s="46">
        <v>802822</v>
      </c>
      <c r="H58" s="46">
        <v>10000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3298085</v>
      </c>
      <c r="O58" s="47">
        <f t="shared" si="9"/>
        <v>423.91838046272494</v>
      </c>
      <c r="P58" s="9"/>
    </row>
    <row r="59" spans="1:119" ht="15.75" thickBot="1">
      <c r="A59" s="12"/>
      <c r="B59" s="25">
        <v>383</v>
      </c>
      <c r="C59" s="20" t="s">
        <v>119</v>
      </c>
      <c r="D59" s="46">
        <v>64800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64800</v>
      </c>
      <c r="O59" s="47">
        <f t="shared" si="9"/>
        <v>8.3290488431876604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5">SUM(D5,D10,D22,D31,D40,D46,D57)</f>
        <v>6672506</v>
      </c>
      <c r="E60" s="15">
        <f t="shared" si="15"/>
        <v>3864404</v>
      </c>
      <c r="F60" s="15">
        <f t="shared" si="15"/>
        <v>317556</v>
      </c>
      <c r="G60" s="15">
        <f t="shared" si="15"/>
        <v>838026</v>
      </c>
      <c r="H60" s="15">
        <f t="shared" si="15"/>
        <v>10164</v>
      </c>
      <c r="I60" s="15">
        <f t="shared" si="15"/>
        <v>5307175</v>
      </c>
      <c r="J60" s="15">
        <f t="shared" si="15"/>
        <v>1382025</v>
      </c>
      <c r="K60" s="15">
        <f t="shared" si="15"/>
        <v>435473</v>
      </c>
      <c r="L60" s="15">
        <f t="shared" si="15"/>
        <v>13160</v>
      </c>
      <c r="M60" s="15">
        <f t="shared" si="15"/>
        <v>91458</v>
      </c>
      <c r="N60" s="15">
        <f>SUM(D60:M60)</f>
        <v>18931947</v>
      </c>
      <c r="O60" s="38">
        <f t="shared" si="9"/>
        <v>2433.4122107969151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120</v>
      </c>
      <c r="M62" s="48"/>
      <c r="N62" s="48"/>
      <c r="O62" s="43">
        <v>7780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3654706</v>
      </c>
      <c r="E5" s="27">
        <f t="shared" si="0"/>
        <v>248070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87790</v>
      </c>
      <c r="N5" s="28">
        <f t="shared" ref="N5:N12" si="1">SUM(D5:M5)</f>
        <v>3990566</v>
      </c>
      <c r="O5" s="33">
        <f t="shared" ref="O5:O36" si="2">(N5/O$60)</f>
        <v>519.13178092884095</v>
      </c>
      <c r="P5" s="6"/>
    </row>
    <row r="6" spans="1:133">
      <c r="A6" s="12"/>
      <c r="B6" s="25">
        <v>311</v>
      </c>
      <c r="C6" s="20" t="s">
        <v>3</v>
      </c>
      <c r="D6" s="46">
        <v>2511109</v>
      </c>
      <c r="E6" s="46">
        <v>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87790</v>
      </c>
      <c r="N6" s="46">
        <f t="shared" si="1"/>
        <v>2599053</v>
      </c>
      <c r="O6" s="47">
        <f t="shared" si="2"/>
        <v>338.11018602835958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247916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247916</v>
      </c>
      <c r="O7" s="47">
        <f t="shared" si="2"/>
        <v>32.251333420059844</v>
      </c>
      <c r="P7" s="9"/>
    </row>
    <row r="8" spans="1:133">
      <c r="A8" s="12"/>
      <c r="B8" s="25">
        <v>314.10000000000002</v>
      </c>
      <c r="C8" s="20" t="s">
        <v>12</v>
      </c>
      <c r="D8" s="46">
        <v>748190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748190</v>
      </c>
      <c r="O8" s="47">
        <f t="shared" si="2"/>
        <v>97.331858982698066</v>
      </c>
      <c r="P8" s="9"/>
    </row>
    <row r="9" spans="1:133">
      <c r="A9" s="12"/>
      <c r="B9" s="25">
        <v>314.8</v>
      </c>
      <c r="C9" s="20" t="s">
        <v>13</v>
      </c>
      <c r="D9" s="46">
        <v>42391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42391</v>
      </c>
      <c r="O9" s="47">
        <f t="shared" si="2"/>
        <v>5.5146350982177701</v>
      </c>
      <c r="P9" s="9"/>
    </row>
    <row r="10" spans="1:133">
      <c r="A10" s="12"/>
      <c r="B10" s="25">
        <v>315</v>
      </c>
      <c r="C10" s="20" t="s">
        <v>94</v>
      </c>
      <c r="D10" s="46">
        <v>353016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353016</v>
      </c>
      <c r="O10" s="47">
        <f t="shared" si="2"/>
        <v>45.923767399505657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SUM(D12:D21)</f>
        <v>850236</v>
      </c>
      <c r="E11" s="32">
        <f t="shared" si="3"/>
        <v>571306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1421542</v>
      </c>
      <c r="O11" s="45">
        <f t="shared" si="2"/>
        <v>184.92806036164953</v>
      </c>
      <c r="P11" s="10"/>
    </row>
    <row r="12" spans="1:133">
      <c r="A12" s="12"/>
      <c r="B12" s="25">
        <v>322</v>
      </c>
      <c r="C12" s="20" t="s">
        <v>0</v>
      </c>
      <c r="D12" s="46">
        <v>161342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161342</v>
      </c>
      <c r="O12" s="47">
        <f t="shared" si="2"/>
        <v>20.988942370235463</v>
      </c>
      <c r="P12" s="9"/>
    </row>
    <row r="13" spans="1:133">
      <c r="A13" s="12"/>
      <c r="B13" s="25">
        <v>323.10000000000002</v>
      </c>
      <c r="C13" s="20" t="s">
        <v>15</v>
      </c>
      <c r="D13" s="46">
        <v>646379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646379</v>
      </c>
      <c r="O13" s="47">
        <f t="shared" si="2"/>
        <v>84.087290230258873</v>
      </c>
      <c r="P13" s="9"/>
    </row>
    <row r="14" spans="1:133">
      <c r="A14" s="12"/>
      <c r="B14" s="25">
        <v>323.39999999999998</v>
      </c>
      <c r="C14" s="20" t="s">
        <v>17</v>
      </c>
      <c r="D14" s="46">
        <v>6162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6162</v>
      </c>
      <c r="O14" s="47">
        <f t="shared" si="2"/>
        <v>0.80161311304800309</v>
      </c>
      <c r="P14" s="9"/>
    </row>
    <row r="15" spans="1:133">
      <c r="A15" s="12"/>
      <c r="B15" s="25">
        <v>324.11</v>
      </c>
      <c r="C15" s="20" t="s">
        <v>74</v>
      </c>
      <c r="D15" s="46">
        <v>0</v>
      </c>
      <c r="E15" s="46">
        <v>7224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7224</v>
      </c>
      <c r="O15" s="47">
        <f t="shared" si="2"/>
        <v>0.93976844022375439</v>
      </c>
      <c r="P15" s="9"/>
    </row>
    <row r="16" spans="1:133">
      <c r="A16" s="12"/>
      <c r="B16" s="25">
        <v>324.12</v>
      </c>
      <c r="C16" s="20" t="s">
        <v>18</v>
      </c>
      <c r="D16" s="46">
        <v>0</v>
      </c>
      <c r="E16" s="46">
        <v>164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</v>
      </c>
      <c r="O16" s="47">
        <f t="shared" si="2"/>
        <v>2.1334720957460647E-2</v>
      </c>
      <c r="P16" s="9"/>
    </row>
    <row r="17" spans="1:16">
      <c r="A17" s="12"/>
      <c r="B17" s="25">
        <v>324.20999999999998</v>
      </c>
      <c r="C17" s="20" t="s">
        <v>75</v>
      </c>
      <c r="D17" s="46">
        <v>0</v>
      </c>
      <c r="E17" s="46">
        <v>11184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11184</v>
      </c>
      <c r="O17" s="47">
        <f t="shared" si="2"/>
        <v>1.4549238974892675</v>
      </c>
      <c r="P17" s="9"/>
    </row>
    <row r="18" spans="1:16">
      <c r="A18" s="12"/>
      <c r="B18" s="25">
        <v>324.22000000000003</v>
      </c>
      <c r="C18" s="20" t="s">
        <v>19</v>
      </c>
      <c r="D18" s="46">
        <v>0</v>
      </c>
      <c r="E18" s="46">
        <v>253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</v>
      </c>
      <c r="O18" s="47">
        <f t="shared" si="2"/>
        <v>3.2912709769741123E-2</v>
      </c>
      <c r="P18" s="9"/>
    </row>
    <row r="19" spans="1:16">
      <c r="A19" s="12"/>
      <c r="B19" s="25">
        <v>324.61</v>
      </c>
      <c r="C19" s="20" t="s">
        <v>77</v>
      </c>
      <c r="D19" s="46">
        <v>0</v>
      </c>
      <c r="E19" s="46">
        <v>9864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9864</v>
      </c>
      <c r="O19" s="47">
        <f t="shared" si="2"/>
        <v>1.2832054117340965</v>
      </c>
      <c r="P19" s="9"/>
    </row>
    <row r="20" spans="1:16">
      <c r="A20" s="12"/>
      <c r="B20" s="25">
        <v>325.2</v>
      </c>
      <c r="C20" s="20" t="s">
        <v>95</v>
      </c>
      <c r="D20" s="46">
        <v>0</v>
      </c>
      <c r="E20" s="46">
        <v>542617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542617</v>
      </c>
      <c r="O20" s="47">
        <f t="shared" si="2"/>
        <v>70.588916352283078</v>
      </c>
      <c r="P20" s="9"/>
    </row>
    <row r="21" spans="1:16">
      <c r="A21" s="12"/>
      <c r="B21" s="25">
        <v>329</v>
      </c>
      <c r="C21" s="20" t="s">
        <v>22</v>
      </c>
      <c r="D21" s="46">
        <v>36353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36353</v>
      </c>
      <c r="O21" s="47">
        <f t="shared" si="2"/>
        <v>4.7291531156497983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776005</v>
      </c>
      <c r="E22" s="32">
        <f t="shared" si="5"/>
        <v>189709</v>
      </c>
      <c r="F22" s="32">
        <f t="shared" si="5"/>
        <v>0</v>
      </c>
      <c r="G22" s="32">
        <f t="shared" si="5"/>
        <v>33609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999323</v>
      </c>
      <c r="O22" s="45">
        <f t="shared" si="2"/>
        <v>130.00169116690518</v>
      </c>
      <c r="P22" s="10"/>
    </row>
    <row r="23" spans="1:16">
      <c r="A23" s="12"/>
      <c r="B23" s="25">
        <v>331.2</v>
      </c>
      <c r="C23" s="20" t="s">
        <v>23</v>
      </c>
      <c r="D23" s="46">
        <v>630</v>
      </c>
      <c r="E23" s="46">
        <v>31853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32483</v>
      </c>
      <c r="O23" s="47">
        <f t="shared" si="2"/>
        <v>4.2257057369585009</v>
      </c>
      <c r="P23" s="9"/>
    </row>
    <row r="24" spans="1:16">
      <c r="A24" s="12"/>
      <c r="B24" s="25">
        <v>331.5</v>
      </c>
      <c r="C24" s="20" t="s">
        <v>91</v>
      </c>
      <c r="D24" s="46">
        <v>0</v>
      </c>
      <c r="E24" s="46">
        <v>147941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147941</v>
      </c>
      <c r="O24" s="47">
        <f t="shared" si="2"/>
        <v>19.245609470534667</v>
      </c>
      <c r="P24" s="9"/>
    </row>
    <row r="25" spans="1:16">
      <c r="A25" s="12"/>
      <c r="B25" s="25">
        <v>334.9</v>
      </c>
      <c r="C25" s="20" t="s">
        <v>27</v>
      </c>
      <c r="D25" s="46">
        <v>4216</v>
      </c>
      <c r="E25" s="46">
        <v>7045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11261</v>
      </c>
      <c r="O25" s="47">
        <f t="shared" si="2"/>
        <v>1.4649408091583191</v>
      </c>
      <c r="P25" s="9"/>
    </row>
    <row r="26" spans="1:16">
      <c r="A26" s="12"/>
      <c r="B26" s="25">
        <v>335.12</v>
      </c>
      <c r="C26" s="20" t="s">
        <v>96</v>
      </c>
      <c r="D26" s="46">
        <v>403770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403770</v>
      </c>
      <c r="O26" s="47">
        <f t="shared" si="2"/>
        <v>52.52634317679199</v>
      </c>
      <c r="P26" s="9"/>
    </row>
    <row r="27" spans="1:16">
      <c r="A27" s="12"/>
      <c r="B27" s="25">
        <v>335.14</v>
      </c>
      <c r="C27" s="20" t="s">
        <v>97</v>
      </c>
      <c r="D27" s="46">
        <v>0</v>
      </c>
      <c r="E27" s="46">
        <v>0</v>
      </c>
      <c r="F27" s="46">
        <v>0</v>
      </c>
      <c r="G27" s="46">
        <v>33609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33609</v>
      </c>
      <c r="O27" s="47">
        <f t="shared" si="2"/>
        <v>4.3721868088981397</v>
      </c>
      <c r="P27" s="9"/>
    </row>
    <row r="28" spans="1:16">
      <c r="A28" s="12"/>
      <c r="B28" s="25">
        <v>335.15</v>
      </c>
      <c r="C28" s="20" t="s">
        <v>98</v>
      </c>
      <c r="D28" s="46">
        <v>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5560</v>
      </c>
      <c r="O28" s="47">
        <f t="shared" si="2"/>
        <v>0.72329907636269031</v>
      </c>
      <c r="P28" s="9"/>
    </row>
    <row r="29" spans="1:16">
      <c r="A29" s="12"/>
      <c r="B29" s="25">
        <v>335.18</v>
      </c>
      <c r="C29" s="20" t="s">
        <v>99</v>
      </c>
      <c r="D29" s="46">
        <v>361829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361829</v>
      </c>
      <c r="O29" s="47">
        <f t="shared" si="2"/>
        <v>47.070248471445296</v>
      </c>
      <c r="P29" s="9"/>
    </row>
    <row r="30" spans="1:16">
      <c r="A30" s="12"/>
      <c r="B30" s="25">
        <v>335.21</v>
      </c>
      <c r="C30" s="20" t="s">
        <v>32</v>
      </c>
      <c r="D30" s="46">
        <v>0</v>
      </c>
      <c r="E30" s="46">
        <v>2870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2870</v>
      </c>
      <c r="O30" s="47">
        <f t="shared" si="2"/>
        <v>0.37335761675556134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SUM(D32:D39)</f>
        <v>159868</v>
      </c>
      <c r="E31" s="32">
        <f t="shared" si="7"/>
        <v>16353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5011455</v>
      </c>
      <c r="J31" s="32">
        <f t="shared" si="7"/>
        <v>295585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5483261</v>
      </c>
      <c r="O31" s="45">
        <f t="shared" si="2"/>
        <v>713.31611812150379</v>
      </c>
      <c r="P31" s="10"/>
    </row>
    <row r="32" spans="1:16">
      <c r="A32" s="12"/>
      <c r="B32" s="25">
        <v>341.2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295585</v>
      </c>
      <c r="K32" s="46">
        <v>0</v>
      </c>
      <c r="L32" s="46">
        <v>0</v>
      </c>
      <c r="M32" s="46">
        <v>0</v>
      </c>
      <c r="N32" s="46">
        <f t="shared" ref="N32:N39" si="8">SUM(D32:M32)</f>
        <v>295585</v>
      </c>
      <c r="O32" s="47">
        <f t="shared" si="2"/>
        <v>38.452582281774426</v>
      </c>
      <c r="P32" s="9"/>
    </row>
    <row r="33" spans="1:16">
      <c r="A33" s="12"/>
      <c r="B33" s="25">
        <v>342.2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4194</v>
      </c>
      <c r="O33" s="47">
        <f t="shared" si="2"/>
        <v>0.5455964615584753</v>
      </c>
      <c r="P33" s="9"/>
    </row>
    <row r="34" spans="1:16">
      <c r="A34" s="12"/>
      <c r="B34" s="25">
        <v>342.9</v>
      </c>
      <c r="C34" s="20" t="s">
        <v>43</v>
      </c>
      <c r="D34" s="46">
        <v>1385</v>
      </c>
      <c r="E34" s="46">
        <v>8988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10373</v>
      </c>
      <c r="O34" s="47">
        <f t="shared" si="2"/>
        <v>1.3494211005593859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1322472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1322472</v>
      </c>
      <c r="O35" s="47">
        <f t="shared" si="2"/>
        <v>172.04006764667622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3684789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3684789</v>
      </c>
      <c r="O36" s="47">
        <f t="shared" si="2"/>
        <v>479.35332379341747</v>
      </c>
      <c r="P36" s="9"/>
    </row>
    <row r="37" spans="1:16">
      <c r="A37" s="12"/>
      <c r="B37" s="25">
        <v>343.8</v>
      </c>
      <c r="C37" s="20" t="s">
        <v>46</v>
      </c>
      <c r="D37" s="46">
        <v>79431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79431</v>
      </c>
      <c r="O37" s="47">
        <f t="shared" ref="O37:O58" si="9">(N37/O$60)</f>
        <v>10.333159880317419</v>
      </c>
      <c r="P37" s="9"/>
    </row>
    <row r="38" spans="1:16">
      <c r="A38" s="12"/>
      <c r="B38" s="25">
        <v>347.2</v>
      </c>
      <c r="C38" s="20" t="s">
        <v>47</v>
      </c>
      <c r="D38" s="46">
        <v>50548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50548</v>
      </c>
      <c r="O38" s="47">
        <f t="shared" si="9"/>
        <v>6.5757772863275656</v>
      </c>
      <c r="P38" s="9"/>
    </row>
    <row r="39" spans="1:16">
      <c r="A39" s="12"/>
      <c r="B39" s="25">
        <v>347.5</v>
      </c>
      <c r="C39" s="20" t="s">
        <v>48</v>
      </c>
      <c r="D39" s="46">
        <v>28504</v>
      </c>
      <c r="E39" s="46">
        <v>7365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35869</v>
      </c>
      <c r="O39" s="47">
        <f t="shared" si="9"/>
        <v>4.6661896708729023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SUM(D41:D45)</f>
        <v>87047</v>
      </c>
      <c r="E40" s="32">
        <f t="shared" si="10"/>
        <v>2079209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7" si="11">SUM(D40:M40)</f>
        <v>2166256</v>
      </c>
      <c r="O40" s="45">
        <f t="shared" si="9"/>
        <v>281.80772733185898</v>
      </c>
      <c r="P40" s="10"/>
    </row>
    <row r="41" spans="1:16">
      <c r="A41" s="13"/>
      <c r="B41" s="39">
        <v>351.1</v>
      </c>
      <c r="C41" s="21" t="s">
        <v>51</v>
      </c>
      <c r="D41" s="46">
        <v>1002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1002</v>
      </c>
      <c r="O41" s="47">
        <f t="shared" si="9"/>
        <v>0.13034994145960713</v>
      </c>
      <c r="P41" s="9"/>
    </row>
    <row r="42" spans="1:16">
      <c r="A42" s="13"/>
      <c r="B42" s="39">
        <v>351.2</v>
      </c>
      <c r="C42" s="21" t="s">
        <v>79</v>
      </c>
      <c r="D42" s="46">
        <v>164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164</v>
      </c>
      <c r="O42" s="47">
        <f t="shared" si="9"/>
        <v>2.1334720957460647E-2</v>
      </c>
      <c r="P42" s="9"/>
    </row>
    <row r="43" spans="1:16">
      <c r="A43" s="13"/>
      <c r="B43" s="39">
        <v>351.5</v>
      </c>
      <c r="C43" s="21" t="s">
        <v>80</v>
      </c>
      <c r="D43" s="46">
        <v>74249</v>
      </c>
      <c r="E43" s="46">
        <v>8354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82603</v>
      </c>
      <c r="O43" s="47">
        <f t="shared" si="9"/>
        <v>10.745804605177572</v>
      </c>
      <c r="P43" s="9"/>
    </row>
    <row r="44" spans="1:16">
      <c r="A44" s="13"/>
      <c r="B44" s="39">
        <v>354</v>
      </c>
      <c r="C44" s="21" t="s">
        <v>52</v>
      </c>
      <c r="D44" s="46">
        <v>11631</v>
      </c>
      <c r="E44" s="46">
        <v>2021510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2033141</v>
      </c>
      <c r="O44" s="47">
        <f t="shared" si="9"/>
        <v>264.4908286717835</v>
      </c>
      <c r="P44" s="9"/>
    </row>
    <row r="45" spans="1:16">
      <c r="A45" s="13"/>
      <c r="B45" s="39">
        <v>359</v>
      </c>
      <c r="C45" s="21" t="s">
        <v>81</v>
      </c>
      <c r="D45" s="46">
        <v>1</v>
      </c>
      <c r="E45" s="46">
        <v>49345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49346</v>
      </c>
      <c r="O45" s="47">
        <f t="shared" si="9"/>
        <v>6.4194093924808113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SUM(D47:D55)</f>
        <v>201557</v>
      </c>
      <c r="E46" s="32">
        <f t="shared" si="12"/>
        <v>45848</v>
      </c>
      <c r="F46" s="32">
        <f t="shared" si="12"/>
        <v>0</v>
      </c>
      <c r="G46" s="32">
        <f t="shared" si="12"/>
        <v>848</v>
      </c>
      <c r="H46" s="32">
        <f t="shared" si="12"/>
        <v>177</v>
      </c>
      <c r="I46" s="32">
        <f t="shared" si="12"/>
        <v>3577475</v>
      </c>
      <c r="J46" s="32">
        <f t="shared" si="12"/>
        <v>38560</v>
      </c>
      <c r="K46" s="32">
        <f t="shared" si="12"/>
        <v>1575518</v>
      </c>
      <c r="L46" s="32">
        <f t="shared" si="12"/>
        <v>4</v>
      </c>
      <c r="M46" s="32">
        <f t="shared" si="12"/>
        <v>410</v>
      </c>
      <c r="N46" s="32">
        <f t="shared" si="11"/>
        <v>5440397</v>
      </c>
      <c r="O46" s="45">
        <f t="shared" si="9"/>
        <v>707.73995056589047</v>
      </c>
      <c r="P46" s="10"/>
    </row>
    <row r="47" spans="1:16">
      <c r="A47" s="12"/>
      <c r="B47" s="25">
        <v>361.1</v>
      </c>
      <c r="C47" s="20" t="s">
        <v>54</v>
      </c>
      <c r="D47" s="46">
        <v>8500</v>
      </c>
      <c r="E47" s="46">
        <v>7999</v>
      </c>
      <c r="F47" s="46">
        <v>0</v>
      </c>
      <c r="G47" s="46">
        <v>848</v>
      </c>
      <c r="H47" s="46">
        <v>177</v>
      </c>
      <c r="I47" s="46">
        <v>12640</v>
      </c>
      <c r="J47" s="46">
        <v>6020</v>
      </c>
      <c r="K47" s="46">
        <v>311285</v>
      </c>
      <c r="L47" s="46">
        <v>4</v>
      </c>
      <c r="M47" s="46">
        <v>410</v>
      </c>
      <c r="N47" s="46">
        <f t="shared" si="11"/>
        <v>347883</v>
      </c>
      <c r="O47" s="47">
        <f t="shared" si="9"/>
        <v>45.256016651489524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106059</v>
      </c>
      <c r="L48" s="46">
        <v>0</v>
      </c>
      <c r="M48" s="46">
        <v>0</v>
      </c>
      <c r="N48" s="46">
        <f t="shared" ref="N48:N55" si="13">SUM(D48:M48)</f>
        <v>106059</v>
      </c>
      <c r="O48" s="47">
        <f t="shared" si="9"/>
        <v>13.797190061142189</v>
      </c>
      <c r="P48" s="9"/>
    </row>
    <row r="49" spans="1:119">
      <c r="A49" s="12"/>
      <c r="B49" s="25">
        <v>361.4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584207</v>
      </c>
      <c r="L49" s="46">
        <v>0</v>
      </c>
      <c r="M49" s="46">
        <v>0</v>
      </c>
      <c r="N49" s="46">
        <f t="shared" si="13"/>
        <v>584207</v>
      </c>
      <c r="O49" s="47">
        <f t="shared" si="9"/>
        <v>75.999349551190321</v>
      </c>
      <c r="P49" s="9"/>
    </row>
    <row r="50" spans="1:119">
      <c r="A50" s="12"/>
      <c r="B50" s="25">
        <v>362</v>
      </c>
      <c r="C50" s="20" t="s">
        <v>57</v>
      </c>
      <c r="D50" s="46">
        <v>64926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64926</v>
      </c>
      <c r="O50" s="47">
        <f t="shared" si="9"/>
        <v>8.4462078834395733</v>
      </c>
      <c r="P50" s="9"/>
    </row>
    <row r="51" spans="1:119">
      <c r="A51" s="12"/>
      <c r="B51" s="25">
        <v>364</v>
      </c>
      <c r="C51" s="20" t="s">
        <v>102</v>
      </c>
      <c r="D51" s="46">
        <v>3245</v>
      </c>
      <c r="E51" s="46">
        <v>0</v>
      </c>
      <c r="F51" s="46">
        <v>0</v>
      </c>
      <c r="G51" s="46">
        <v>0</v>
      </c>
      <c r="H51" s="46">
        <v>0</v>
      </c>
      <c r="I51" s="46">
        <v>48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3293</v>
      </c>
      <c r="O51" s="47">
        <f t="shared" si="9"/>
        <v>0.42838558605437754</v>
      </c>
      <c r="P51" s="9"/>
    </row>
    <row r="52" spans="1:119">
      <c r="A52" s="12"/>
      <c r="B52" s="25">
        <v>365</v>
      </c>
      <c r="C52" s="20" t="s">
        <v>103</v>
      </c>
      <c r="D52" s="46">
        <v>3194</v>
      </c>
      <c r="E52" s="46">
        <v>6484</v>
      </c>
      <c r="F52" s="46">
        <v>0</v>
      </c>
      <c r="G52" s="46">
        <v>0</v>
      </c>
      <c r="H52" s="46">
        <v>0</v>
      </c>
      <c r="I52" s="46">
        <v>2209</v>
      </c>
      <c r="J52" s="46">
        <v>2050</v>
      </c>
      <c r="K52" s="46">
        <v>0</v>
      </c>
      <c r="L52" s="46">
        <v>0</v>
      </c>
      <c r="M52" s="46">
        <v>0</v>
      </c>
      <c r="N52" s="46">
        <f t="shared" si="13"/>
        <v>13937</v>
      </c>
      <c r="O52" s="47">
        <f t="shared" si="9"/>
        <v>1.8130610120983479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564618</v>
      </c>
      <c r="L53" s="46">
        <v>0</v>
      </c>
      <c r="M53" s="46">
        <v>0</v>
      </c>
      <c r="N53" s="46">
        <f t="shared" si="13"/>
        <v>564618</v>
      </c>
      <c r="O53" s="47">
        <f t="shared" si="9"/>
        <v>73.451021204631189</v>
      </c>
      <c r="P53" s="9"/>
    </row>
    <row r="54" spans="1:119">
      <c r="A54" s="12"/>
      <c r="B54" s="25">
        <v>369.3</v>
      </c>
      <c r="C54" s="20" t="s">
        <v>87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3537938</v>
      </c>
      <c r="J54" s="46">
        <v>30490</v>
      </c>
      <c r="K54" s="46">
        <v>0</v>
      </c>
      <c r="L54" s="46">
        <v>0</v>
      </c>
      <c r="M54" s="46">
        <v>0</v>
      </c>
      <c r="N54" s="46">
        <f t="shared" si="13"/>
        <v>3568428</v>
      </c>
      <c r="O54" s="47">
        <f t="shared" si="9"/>
        <v>464.2159490048133</v>
      </c>
      <c r="P54" s="9"/>
    </row>
    <row r="55" spans="1:119">
      <c r="A55" s="12"/>
      <c r="B55" s="25">
        <v>369.9</v>
      </c>
      <c r="C55" s="20" t="s">
        <v>62</v>
      </c>
      <c r="D55" s="46">
        <v>121692</v>
      </c>
      <c r="E55" s="46">
        <v>31365</v>
      </c>
      <c r="F55" s="46">
        <v>0</v>
      </c>
      <c r="G55" s="46">
        <v>0</v>
      </c>
      <c r="H55" s="46">
        <v>0</v>
      </c>
      <c r="I55" s="46">
        <v>24640</v>
      </c>
      <c r="J55" s="46">
        <v>0</v>
      </c>
      <c r="K55" s="46">
        <v>9349</v>
      </c>
      <c r="L55" s="46">
        <v>0</v>
      </c>
      <c r="M55" s="46">
        <v>0</v>
      </c>
      <c r="N55" s="46">
        <f t="shared" si="13"/>
        <v>187046</v>
      </c>
      <c r="O55" s="47">
        <f t="shared" si="9"/>
        <v>24.332769611031612</v>
      </c>
      <c r="P55" s="9"/>
    </row>
    <row r="56" spans="1:119" ht="15.75">
      <c r="A56" s="29" t="s">
        <v>40</v>
      </c>
      <c r="B56" s="30"/>
      <c r="C56" s="31"/>
      <c r="D56" s="32">
        <f t="shared" ref="D56:M56" si="14">SUM(D57:D57)</f>
        <v>863704</v>
      </c>
      <c r="E56" s="32">
        <f t="shared" si="14"/>
        <v>1035892</v>
      </c>
      <c r="F56" s="32">
        <f t="shared" si="14"/>
        <v>316800</v>
      </c>
      <c r="G56" s="32">
        <f t="shared" si="14"/>
        <v>853780</v>
      </c>
      <c r="H56" s="32">
        <f t="shared" si="14"/>
        <v>10000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31251</v>
      </c>
      <c r="M56" s="32">
        <f t="shared" si="14"/>
        <v>0</v>
      </c>
      <c r="N56" s="32">
        <f>SUM(D56:M56)</f>
        <v>3111427</v>
      </c>
      <c r="O56" s="45">
        <f t="shared" si="9"/>
        <v>404.76479771042017</v>
      </c>
      <c r="P56" s="9"/>
    </row>
    <row r="57" spans="1:119" ht="15.75" thickBot="1">
      <c r="A57" s="12"/>
      <c r="B57" s="25">
        <v>381</v>
      </c>
      <c r="C57" s="20" t="s">
        <v>63</v>
      </c>
      <c r="D57" s="46">
        <v>863704</v>
      </c>
      <c r="E57" s="46">
        <v>1035892</v>
      </c>
      <c r="F57" s="46">
        <v>316800</v>
      </c>
      <c r="G57" s="46">
        <v>853780</v>
      </c>
      <c r="H57" s="46">
        <v>10000</v>
      </c>
      <c r="I57" s="46">
        <v>0</v>
      </c>
      <c r="J57" s="46">
        <v>0</v>
      </c>
      <c r="K57" s="46">
        <v>0</v>
      </c>
      <c r="L57" s="46">
        <v>31251</v>
      </c>
      <c r="M57" s="46">
        <v>0</v>
      </c>
      <c r="N57" s="46">
        <f>SUM(D57:M57)</f>
        <v>3111427</v>
      </c>
      <c r="O57" s="47">
        <f t="shared" si="9"/>
        <v>404.76479771042017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5">SUM(D5,D11,D22,D31,D40,D46,D56)</f>
        <v>6593123</v>
      </c>
      <c r="E58" s="15">
        <f t="shared" si="15"/>
        <v>4186387</v>
      </c>
      <c r="F58" s="15">
        <f t="shared" si="15"/>
        <v>316800</v>
      </c>
      <c r="G58" s="15">
        <f t="shared" si="15"/>
        <v>888237</v>
      </c>
      <c r="H58" s="15">
        <f t="shared" si="15"/>
        <v>10177</v>
      </c>
      <c r="I58" s="15">
        <f t="shared" si="15"/>
        <v>8588930</v>
      </c>
      <c r="J58" s="15">
        <f t="shared" si="15"/>
        <v>334145</v>
      </c>
      <c r="K58" s="15">
        <f t="shared" si="15"/>
        <v>1575518</v>
      </c>
      <c r="L58" s="15">
        <f t="shared" si="15"/>
        <v>31255</v>
      </c>
      <c r="M58" s="15">
        <f t="shared" si="15"/>
        <v>88200</v>
      </c>
      <c r="N58" s="15">
        <f>SUM(D58:M58)</f>
        <v>22612772</v>
      </c>
      <c r="O58" s="38">
        <f t="shared" si="9"/>
        <v>2941.6901261870689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117</v>
      </c>
      <c r="M60" s="48"/>
      <c r="N60" s="48"/>
      <c r="O60" s="43">
        <v>7687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2024-02-02T18:37:36Z</cp:lastPrinted>
  <dcterms:created xsi:type="dcterms:W3CDTF">2000-08-31T21:26:31Z</dcterms:created>
  <dcterms:modified xsi:type="dcterms:W3CDTF">2024-02-07T18:17:20Z</dcterms:modified>
</cp:coreProperties>
</file>