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'2007'!$A$1:$O$25</definedName>
    <definedName name="_xlnm.Print_Area" localSheetId="15">'2008'!$A$1:$O$22</definedName>
    <definedName name="_xlnm.Print_Area" localSheetId="14">'2009'!$A$1:$O$24</definedName>
    <definedName name="_xlnm.Print_Area" localSheetId="13">'2010'!$A$1:$O$26</definedName>
    <definedName name="_xlnm.Print_Area" localSheetId="12">'2011'!$A$1:$O$23</definedName>
    <definedName name="_xlnm.Print_Area" localSheetId="11">'2012'!$A$1:$O$23</definedName>
    <definedName name="_xlnm.Print_Area" localSheetId="10">'2013'!$A$1:$O$24</definedName>
    <definedName name="_xlnm.Print_Area" localSheetId="9">'2014'!$A$1:$O$23</definedName>
    <definedName name="_xlnm.Print_Area" localSheetId="8">'2015'!$A$1:$O$23</definedName>
    <definedName name="_xlnm.Print_Area" localSheetId="7">'2016'!$A$1:$O$25</definedName>
    <definedName name="_xlnm.Print_Area" localSheetId="6">'2017'!$A$1:$O$25</definedName>
    <definedName name="_xlnm.Print_Area" localSheetId="5">'2018'!$A$1:$O$25</definedName>
    <definedName name="_xlnm.Print_Area" localSheetId="4">'2019'!$A$1:$O$25</definedName>
    <definedName name="_xlnm.Print_Area" localSheetId="3">'2020'!$A$1:$O$25</definedName>
    <definedName name="_xlnm.Print_Area" localSheetId="2">'2021'!$A$1:$P$22</definedName>
    <definedName name="_xlnm.Print_Area" localSheetId="1">'2022'!$A$1:$P$22</definedName>
    <definedName name="_xlnm.Print_Area" localSheetId="0">'2023'!$A$1:$P$24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0" i="49" l="1"/>
  <c r="F20" i="49"/>
  <c r="G20" i="49"/>
  <c r="H20" i="49"/>
  <c r="I20" i="49"/>
  <c r="J20" i="49"/>
  <c r="K20" i="49"/>
  <c r="L20" i="49"/>
  <c r="M20" i="49"/>
  <c r="N20" i="49"/>
  <c r="D20" i="49"/>
  <c r="O19" i="49" l="1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1" i="49" l="1"/>
  <c r="P11" i="49" s="1"/>
  <c r="O18" i="49"/>
  <c r="P18" i="49" s="1"/>
  <c r="O16" i="49"/>
  <c r="P16" i="49" s="1"/>
  <c r="O14" i="49"/>
  <c r="P14" i="49" s="1"/>
  <c r="O9" i="49"/>
  <c r="P9" i="49" s="1"/>
  <c r="O5" i="49"/>
  <c r="P5" i="49" s="1"/>
  <c r="E18" i="48"/>
  <c r="F18" i="48"/>
  <c r="G18" i="48"/>
  <c r="H18" i="48"/>
  <c r="I18" i="48"/>
  <c r="J18" i="48"/>
  <c r="K18" i="48"/>
  <c r="L18" i="48"/>
  <c r="M18" i="48"/>
  <c r="N18" i="48"/>
  <c r="D18" i="48"/>
  <c r="O20" i="49" l="1"/>
  <c r="P20" i="49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6" i="48" l="1"/>
  <c r="P16" i="48" s="1"/>
  <c r="O14" i="48"/>
  <c r="P14" i="48" s="1"/>
  <c r="O11" i="48"/>
  <c r="P11" i="48" s="1"/>
  <c r="O9" i="48"/>
  <c r="P9" i="48" s="1"/>
  <c r="O5" i="48"/>
  <c r="P5" i="48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6" i="47" s="1"/>
  <c r="P16" i="47" s="1"/>
  <c r="O15" i="47"/>
  <c r="P15" i="47"/>
  <c r="N14" i="47"/>
  <c r="M14" i="47"/>
  <c r="L14" i="47"/>
  <c r="K14" i="47"/>
  <c r="J14" i="47"/>
  <c r="I14" i="47"/>
  <c r="H14" i="47"/>
  <c r="G14" i="47"/>
  <c r="F14" i="47"/>
  <c r="E14" i="47"/>
  <c r="O14" i="47" s="1"/>
  <c r="P14" i="47" s="1"/>
  <c r="D14" i="47"/>
  <c r="O13" i="47"/>
  <c r="P13" i="47" s="1"/>
  <c r="O12" i="47"/>
  <c r="P12" i="47"/>
  <c r="N11" i="47"/>
  <c r="M11" i="47"/>
  <c r="L11" i="47"/>
  <c r="K11" i="47"/>
  <c r="J11" i="47"/>
  <c r="I11" i="47"/>
  <c r="H11" i="47"/>
  <c r="O11" i="47" s="1"/>
  <c r="P11" i="47" s="1"/>
  <c r="G11" i="47"/>
  <c r="F11" i="47"/>
  <c r="E11" i="47"/>
  <c r="D11" i="47"/>
  <c r="O10" i="47"/>
  <c r="P10" i="47" s="1"/>
  <c r="N9" i="47"/>
  <c r="M9" i="47"/>
  <c r="M18" i="47" s="1"/>
  <c r="L9" i="47"/>
  <c r="K9" i="47"/>
  <c r="K18" i="47" s="1"/>
  <c r="J9" i="47"/>
  <c r="I9" i="47"/>
  <c r="O9" i="47" s="1"/>
  <c r="P9" i="47" s="1"/>
  <c r="H9" i="47"/>
  <c r="G9" i="47"/>
  <c r="F9" i="47"/>
  <c r="E9" i="47"/>
  <c r="D9" i="47"/>
  <c r="O8" i="47"/>
  <c r="P8" i="47"/>
  <c r="O7" i="47"/>
  <c r="P7" i="47" s="1"/>
  <c r="O6" i="47"/>
  <c r="P6" i="47"/>
  <c r="N5" i="47"/>
  <c r="O5" i="47" s="1"/>
  <c r="P5" i="47" s="1"/>
  <c r="M5" i="47"/>
  <c r="L5" i="47"/>
  <c r="L18" i="47" s="1"/>
  <c r="K5" i="47"/>
  <c r="J5" i="47"/>
  <c r="J18" i="47" s="1"/>
  <c r="I5" i="47"/>
  <c r="I18" i="47" s="1"/>
  <c r="H5" i="47"/>
  <c r="H18" i="47" s="1"/>
  <c r="G5" i="47"/>
  <c r="G18" i="47" s="1"/>
  <c r="F5" i="47"/>
  <c r="F18" i="47" s="1"/>
  <c r="E5" i="47"/>
  <c r="E18" i="47" s="1"/>
  <c r="D5" i="47"/>
  <c r="F21" i="46"/>
  <c r="N20" i="46"/>
  <c r="O20" i="46"/>
  <c r="M19" i="46"/>
  <c r="L19" i="46"/>
  <c r="N19" i="46" s="1"/>
  <c r="O19" i="46" s="1"/>
  <c r="K19" i="46"/>
  <c r="J19" i="46"/>
  <c r="I19" i="46"/>
  <c r="H19" i="46"/>
  <c r="G19" i="46"/>
  <c r="F19" i="46"/>
  <c r="E19" i="46"/>
  <c r="D19" i="46"/>
  <c r="N18" i="46"/>
  <c r="O18" i="46"/>
  <c r="M17" i="46"/>
  <c r="L17" i="46"/>
  <c r="N17" i="46" s="1"/>
  <c r="O17" i="46" s="1"/>
  <c r="K17" i="46"/>
  <c r="J17" i="46"/>
  <c r="I17" i="46"/>
  <c r="H17" i="46"/>
  <c r="G17" i="46"/>
  <c r="F17" i="46"/>
  <c r="E17" i="46"/>
  <c r="D17" i="46"/>
  <c r="N16" i="46"/>
  <c r="O16" i="46"/>
  <c r="M15" i="46"/>
  <c r="L15" i="46"/>
  <c r="N15" i="46" s="1"/>
  <c r="O15" i="46" s="1"/>
  <c r="K15" i="46"/>
  <c r="J15" i="46"/>
  <c r="I15" i="46"/>
  <c r="H15" i="46"/>
  <c r="G15" i="46"/>
  <c r="F15" i="46"/>
  <c r="E15" i="46"/>
  <c r="D15" i="46"/>
  <c r="N14" i="46"/>
  <c r="O14" i="46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/>
  <c r="M9" i="46"/>
  <c r="L9" i="46"/>
  <c r="K9" i="46"/>
  <c r="J9" i="46"/>
  <c r="I9" i="46"/>
  <c r="H9" i="46"/>
  <c r="G9" i="46"/>
  <c r="F9" i="46"/>
  <c r="E9" i="46"/>
  <c r="E21" i="46" s="1"/>
  <c r="D9" i="46"/>
  <c r="N9" i="46" s="1"/>
  <c r="O9" i="46" s="1"/>
  <c r="N8" i="46"/>
  <c r="O8" i="46"/>
  <c r="N7" i="46"/>
  <c r="O7" i="46" s="1"/>
  <c r="N6" i="46"/>
  <c r="O6" i="46" s="1"/>
  <c r="M5" i="46"/>
  <c r="M21" i="46" s="1"/>
  <c r="L5" i="46"/>
  <c r="L21" i="46" s="1"/>
  <c r="K5" i="46"/>
  <c r="K21" i="46" s="1"/>
  <c r="J5" i="46"/>
  <c r="J21" i="46" s="1"/>
  <c r="I5" i="46"/>
  <c r="I21" i="46" s="1"/>
  <c r="H5" i="46"/>
  <c r="N5" i="46" s="1"/>
  <c r="O5" i="46" s="1"/>
  <c r="G5" i="46"/>
  <c r="G21" i="46" s="1"/>
  <c r="F5" i="46"/>
  <c r="E5" i="46"/>
  <c r="D5" i="46"/>
  <c r="L21" i="45"/>
  <c r="N20" i="45"/>
  <c r="O20" i="45" s="1"/>
  <c r="M19" i="45"/>
  <c r="L19" i="45"/>
  <c r="K19" i="45"/>
  <c r="J19" i="45"/>
  <c r="I19" i="45"/>
  <c r="H19" i="45"/>
  <c r="G19" i="45"/>
  <c r="F19" i="45"/>
  <c r="N19" i="45" s="1"/>
  <c r="O19" i="45" s="1"/>
  <c r="E19" i="45"/>
  <c r="D19" i="45"/>
  <c r="N18" i="45"/>
  <c r="O18" i="45" s="1"/>
  <c r="M17" i="45"/>
  <c r="L17" i="45"/>
  <c r="K17" i="45"/>
  <c r="J17" i="45"/>
  <c r="I17" i="45"/>
  <c r="H17" i="45"/>
  <c r="G17" i="45"/>
  <c r="F17" i="45"/>
  <c r="N17" i="45" s="1"/>
  <c r="O17" i="45" s="1"/>
  <c r="E17" i="45"/>
  <c r="D17" i="45"/>
  <c r="N16" i="45"/>
  <c r="O16" i="45" s="1"/>
  <c r="M15" i="45"/>
  <c r="L15" i="45"/>
  <c r="K15" i="45"/>
  <c r="J15" i="45"/>
  <c r="I15" i="45"/>
  <c r="H15" i="45"/>
  <c r="G15" i="45"/>
  <c r="F15" i="45"/>
  <c r="N15" i="45" s="1"/>
  <c r="O15" i="45" s="1"/>
  <c r="E15" i="45"/>
  <c r="D15" i="45"/>
  <c r="D21" i="45" s="1"/>
  <c r="N14" i="45"/>
  <c r="O14" i="45" s="1"/>
  <c r="N13" i="45"/>
  <c r="O13" i="45"/>
  <c r="M12" i="45"/>
  <c r="L12" i="45"/>
  <c r="K12" i="45"/>
  <c r="J12" i="45"/>
  <c r="I12" i="45"/>
  <c r="H12" i="45"/>
  <c r="N12" i="45" s="1"/>
  <c r="O12" i="45" s="1"/>
  <c r="G12" i="45"/>
  <c r="F12" i="45"/>
  <c r="E12" i="45"/>
  <c r="D12" i="45"/>
  <c r="N11" i="45"/>
  <c r="O11" i="45"/>
  <c r="N10" i="45"/>
  <c r="O10" i="45"/>
  <c r="M9" i="45"/>
  <c r="L9" i="45"/>
  <c r="K9" i="45"/>
  <c r="K21" i="45" s="1"/>
  <c r="J9" i="45"/>
  <c r="N9" i="45" s="1"/>
  <c r="O9" i="45" s="1"/>
  <c r="I9" i="45"/>
  <c r="H9" i="45"/>
  <c r="H21" i="45" s="1"/>
  <c r="G9" i="45"/>
  <c r="F9" i="45"/>
  <c r="E9" i="45"/>
  <c r="D9" i="45"/>
  <c r="N8" i="45"/>
  <c r="O8" i="45"/>
  <c r="N7" i="45"/>
  <c r="O7" i="45" s="1"/>
  <c r="N6" i="45"/>
  <c r="O6" i="45"/>
  <c r="M5" i="45"/>
  <c r="M21" i="45" s="1"/>
  <c r="L5" i="45"/>
  <c r="K5" i="45"/>
  <c r="J5" i="45"/>
  <c r="J21" i="45" s="1"/>
  <c r="I5" i="45"/>
  <c r="I21" i="45" s="1"/>
  <c r="H5" i="45"/>
  <c r="G5" i="45"/>
  <c r="G21" i="45" s="1"/>
  <c r="F5" i="45"/>
  <c r="F21" i="45" s="1"/>
  <c r="E5" i="45"/>
  <c r="E21" i="45" s="1"/>
  <c r="D5" i="45"/>
  <c r="F21" i="44"/>
  <c r="N20" i="44"/>
  <c r="O20" i="44" s="1"/>
  <c r="M19" i="44"/>
  <c r="L19" i="44"/>
  <c r="N19" i="44" s="1"/>
  <c r="O19" i="44" s="1"/>
  <c r="K19" i="44"/>
  <c r="J19" i="44"/>
  <c r="I19" i="44"/>
  <c r="H19" i="44"/>
  <c r="G19" i="44"/>
  <c r="F19" i="44"/>
  <c r="E19" i="44"/>
  <c r="D19" i="44"/>
  <c r="N18" i="44"/>
  <c r="O18" i="44" s="1"/>
  <c r="M17" i="44"/>
  <c r="L17" i="44"/>
  <c r="N17" i="44" s="1"/>
  <c r="O17" i="44" s="1"/>
  <c r="K17" i="44"/>
  <c r="J17" i="44"/>
  <c r="I17" i="44"/>
  <c r="H17" i="44"/>
  <c r="G17" i="44"/>
  <c r="F17" i="44"/>
  <c r="E17" i="44"/>
  <c r="D17" i="44"/>
  <c r="N16" i="44"/>
  <c r="O16" i="44" s="1"/>
  <c r="M15" i="44"/>
  <c r="L15" i="44"/>
  <c r="N15" i="44" s="1"/>
  <c r="O15" i="44" s="1"/>
  <c r="K15" i="44"/>
  <c r="J15" i="44"/>
  <c r="I15" i="44"/>
  <c r="H15" i="44"/>
  <c r="G15" i="44"/>
  <c r="F15" i="44"/>
  <c r="E15" i="44"/>
  <c r="D15" i="44"/>
  <c r="N14" i="44"/>
  <c r="O14" i="44" s="1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/>
  <c r="M9" i="44"/>
  <c r="L9" i="44"/>
  <c r="K9" i="44"/>
  <c r="J9" i="44"/>
  <c r="I9" i="44"/>
  <c r="H9" i="44"/>
  <c r="G9" i="44"/>
  <c r="F9" i="44"/>
  <c r="E9" i="44"/>
  <c r="E21" i="44" s="1"/>
  <c r="D9" i="44"/>
  <c r="N9" i="44" s="1"/>
  <c r="O9" i="44" s="1"/>
  <c r="N8" i="44"/>
  <c r="O8" i="44"/>
  <c r="N7" i="44"/>
  <c r="O7" i="44" s="1"/>
  <c r="N6" i="44"/>
  <c r="O6" i="44" s="1"/>
  <c r="M5" i="44"/>
  <c r="M21" i="44" s="1"/>
  <c r="L5" i="44"/>
  <c r="L21" i="44" s="1"/>
  <c r="K5" i="44"/>
  <c r="K21" i="44" s="1"/>
  <c r="J5" i="44"/>
  <c r="J21" i="44" s="1"/>
  <c r="I5" i="44"/>
  <c r="I21" i="44" s="1"/>
  <c r="H5" i="44"/>
  <c r="H21" i="44" s="1"/>
  <c r="G5" i="44"/>
  <c r="G21" i="44" s="1"/>
  <c r="F5" i="44"/>
  <c r="E5" i="44"/>
  <c r="D5" i="44"/>
  <c r="L21" i="43"/>
  <c r="N20" i="43"/>
  <c r="O20" i="43" s="1"/>
  <c r="M19" i="43"/>
  <c r="L19" i="43"/>
  <c r="K19" i="43"/>
  <c r="J19" i="43"/>
  <c r="I19" i="43"/>
  <c r="H19" i="43"/>
  <c r="G19" i="43"/>
  <c r="F19" i="43"/>
  <c r="N19" i="43" s="1"/>
  <c r="O19" i="43" s="1"/>
  <c r="E19" i="43"/>
  <c r="D19" i="43"/>
  <c r="N18" i="43"/>
  <c r="O18" i="43" s="1"/>
  <c r="M17" i="43"/>
  <c r="L17" i="43"/>
  <c r="K17" i="43"/>
  <c r="J17" i="43"/>
  <c r="I17" i="43"/>
  <c r="H17" i="43"/>
  <c r="G17" i="43"/>
  <c r="F17" i="43"/>
  <c r="N17" i="43" s="1"/>
  <c r="O17" i="43" s="1"/>
  <c r="E17" i="43"/>
  <c r="D17" i="43"/>
  <c r="N16" i="43"/>
  <c r="O16" i="43" s="1"/>
  <c r="M15" i="43"/>
  <c r="L15" i="43"/>
  <c r="K15" i="43"/>
  <c r="J15" i="43"/>
  <c r="I15" i="43"/>
  <c r="H15" i="43"/>
  <c r="G15" i="43"/>
  <c r="F15" i="43"/>
  <c r="N15" i="43" s="1"/>
  <c r="O15" i="43" s="1"/>
  <c r="E15" i="43"/>
  <c r="D15" i="43"/>
  <c r="D21" i="43" s="1"/>
  <c r="N14" i="43"/>
  <c r="O14" i="43" s="1"/>
  <c r="N13" i="43"/>
  <c r="O13" i="43" s="1"/>
  <c r="M12" i="43"/>
  <c r="L12" i="43"/>
  <c r="K12" i="43"/>
  <c r="J12" i="43"/>
  <c r="I12" i="43"/>
  <c r="H12" i="43"/>
  <c r="N12" i="43" s="1"/>
  <c r="O12" i="43" s="1"/>
  <c r="G12" i="43"/>
  <c r="F12" i="43"/>
  <c r="E12" i="43"/>
  <c r="D12" i="43"/>
  <c r="N11" i="43"/>
  <c r="O11" i="43" s="1"/>
  <c r="N10" i="43"/>
  <c r="O10" i="43"/>
  <c r="M9" i="43"/>
  <c r="L9" i="43"/>
  <c r="K9" i="43"/>
  <c r="J9" i="43"/>
  <c r="N9" i="43" s="1"/>
  <c r="O9" i="43" s="1"/>
  <c r="I9" i="43"/>
  <c r="H9" i="43"/>
  <c r="H21" i="43" s="1"/>
  <c r="G9" i="43"/>
  <c r="F9" i="43"/>
  <c r="E9" i="43"/>
  <c r="D9" i="43"/>
  <c r="N8" i="43"/>
  <c r="O8" i="43"/>
  <c r="N7" i="43"/>
  <c r="O7" i="43" s="1"/>
  <c r="N6" i="43"/>
  <c r="O6" i="43"/>
  <c r="M5" i="43"/>
  <c r="M21" i="43" s="1"/>
  <c r="L5" i="43"/>
  <c r="K5" i="43"/>
  <c r="K21" i="43" s="1"/>
  <c r="J5" i="43"/>
  <c r="J21" i="43" s="1"/>
  <c r="I5" i="43"/>
  <c r="I21" i="43" s="1"/>
  <c r="H5" i="43"/>
  <c r="G5" i="43"/>
  <c r="G21" i="43" s="1"/>
  <c r="F5" i="43"/>
  <c r="F21" i="43" s="1"/>
  <c r="E5" i="43"/>
  <c r="E21" i="43" s="1"/>
  <c r="D5" i="43"/>
  <c r="F21" i="42"/>
  <c r="N20" i="42"/>
  <c r="O20" i="42" s="1"/>
  <c r="M19" i="42"/>
  <c r="L19" i="42"/>
  <c r="N19" i="42" s="1"/>
  <c r="O19" i="42" s="1"/>
  <c r="K19" i="42"/>
  <c r="J19" i="42"/>
  <c r="I19" i="42"/>
  <c r="H19" i="42"/>
  <c r="G19" i="42"/>
  <c r="F19" i="42"/>
  <c r="E19" i="42"/>
  <c r="D19" i="42"/>
  <c r="N18" i="42"/>
  <c r="O18" i="42" s="1"/>
  <c r="M17" i="42"/>
  <c r="L17" i="42"/>
  <c r="N17" i="42" s="1"/>
  <c r="O17" i="42" s="1"/>
  <c r="K17" i="42"/>
  <c r="J17" i="42"/>
  <c r="I17" i="42"/>
  <c r="H17" i="42"/>
  <c r="G17" i="42"/>
  <c r="F17" i="42"/>
  <c r="E17" i="42"/>
  <c r="D17" i="42"/>
  <c r="N16" i="42"/>
  <c r="O16" i="42" s="1"/>
  <c r="M15" i="42"/>
  <c r="L15" i="42"/>
  <c r="N15" i="42" s="1"/>
  <c r="O15" i="42" s="1"/>
  <c r="K15" i="42"/>
  <c r="J15" i="42"/>
  <c r="I15" i="42"/>
  <c r="H15" i="42"/>
  <c r="G15" i="42"/>
  <c r="F15" i="42"/>
  <c r="E15" i="42"/>
  <c r="D15" i="42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/>
  <c r="M9" i="42"/>
  <c r="L9" i="42"/>
  <c r="K9" i="42"/>
  <c r="J9" i="42"/>
  <c r="I9" i="42"/>
  <c r="H9" i="42"/>
  <c r="G9" i="42"/>
  <c r="F9" i="42"/>
  <c r="E9" i="42"/>
  <c r="D9" i="42"/>
  <c r="N9" i="42" s="1"/>
  <c r="O9" i="42" s="1"/>
  <c r="N8" i="42"/>
  <c r="O8" i="42"/>
  <c r="N7" i="42"/>
  <c r="O7" i="42" s="1"/>
  <c r="N6" i="42"/>
  <c r="O6" i="42" s="1"/>
  <c r="M5" i="42"/>
  <c r="M21" i="42" s="1"/>
  <c r="L5" i="42"/>
  <c r="L21" i="42" s="1"/>
  <c r="K5" i="42"/>
  <c r="K21" i="42" s="1"/>
  <c r="J5" i="42"/>
  <c r="J21" i="42" s="1"/>
  <c r="I5" i="42"/>
  <c r="I21" i="42" s="1"/>
  <c r="H5" i="42"/>
  <c r="H21" i="42" s="1"/>
  <c r="G5" i="42"/>
  <c r="G21" i="42" s="1"/>
  <c r="F5" i="42"/>
  <c r="E5" i="42"/>
  <c r="E21" i="42" s="1"/>
  <c r="D5" i="42"/>
  <c r="N20" i="41"/>
  <c r="O20" i="41" s="1"/>
  <c r="N19" i="41"/>
  <c r="O19" i="41" s="1"/>
  <c r="M18" i="41"/>
  <c r="L18" i="41"/>
  <c r="K18" i="41"/>
  <c r="J18" i="41"/>
  <c r="I18" i="41"/>
  <c r="H18" i="41"/>
  <c r="N18" i="41" s="1"/>
  <c r="O18" i="41" s="1"/>
  <c r="G18" i="41"/>
  <c r="F18" i="41"/>
  <c r="E18" i="41"/>
  <c r="D18" i="41"/>
  <c r="N17" i="41"/>
  <c r="O17" i="41" s="1"/>
  <c r="M16" i="41"/>
  <c r="L16" i="41"/>
  <c r="K16" i="41"/>
  <c r="J16" i="41"/>
  <c r="I16" i="41"/>
  <c r="H16" i="41"/>
  <c r="N16" i="41" s="1"/>
  <c r="O16" i="41" s="1"/>
  <c r="G16" i="41"/>
  <c r="F16" i="41"/>
  <c r="E16" i="41"/>
  <c r="D16" i="41"/>
  <c r="N15" i="41"/>
  <c r="O15" i="41" s="1"/>
  <c r="N14" i="41"/>
  <c r="O14" i="41"/>
  <c r="M13" i="41"/>
  <c r="L13" i="41"/>
  <c r="K13" i="41"/>
  <c r="J13" i="41"/>
  <c r="N13" i="41" s="1"/>
  <c r="O13" i="41" s="1"/>
  <c r="I13" i="41"/>
  <c r="H13" i="41"/>
  <c r="H21" i="41" s="1"/>
  <c r="G13" i="41"/>
  <c r="F13" i="41"/>
  <c r="E13" i="41"/>
  <c r="D13" i="41"/>
  <c r="N12" i="41"/>
  <c r="O12" i="41"/>
  <c r="N11" i="41"/>
  <c r="O11" i="41" s="1"/>
  <c r="M10" i="41"/>
  <c r="L10" i="41"/>
  <c r="N10" i="41" s="1"/>
  <c r="O10" i="41" s="1"/>
  <c r="K10" i="41"/>
  <c r="J10" i="41"/>
  <c r="I10" i="41"/>
  <c r="H10" i="41"/>
  <c r="G10" i="41"/>
  <c r="F10" i="41"/>
  <c r="E10" i="41"/>
  <c r="D10" i="41"/>
  <c r="N9" i="41"/>
  <c r="O9" i="41" s="1"/>
  <c r="N8" i="41"/>
  <c r="O8" i="41"/>
  <c r="N7" i="41"/>
  <c r="O7" i="41"/>
  <c r="N6" i="41"/>
  <c r="O6" i="41" s="1"/>
  <c r="M5" i="41"/>
  <c r="M21" i="41" s="1"/>
  <c r="L5" i="41"/>
  <c r="K5" i="41"/>
  <c r="K21" i="41" s="1"/>
  <c r="J5" i="41"/>
  <c r="J21" i="41" s="1"/>
  <c r="I5" i="41"/>
  <c r="I21" i="41" s="1"/>
  <c r="H5" i="41"/>
  <c r="G5" i="41"/>
  <c r="G21" i="41" s="1"/>
  <c r="F5" i="41"/>
  <c r="N5" i="41" s="1"/>
  <c r="O5" i="41" s="1"/>
  <c r="E5" i="41"/>
  <c r="E21" i="41" s="1"/>
  <c r="D5" i="41"/>
  <c r="D21" i="41" s="1"/>
  <c r="N18" i="40"/>
  <c r="O18" i="40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/>
  <c r="M15" i="40"/>
  <c r="L15" i="40"/>
  <c r="K15" i="40"/>
  <c r="J15" i="40"/>
  <c r="I15" i="40"/>
  <c r="H15" i="40"/>
  <c r="G15" i="40"/>
  <c r="F15" i="40"/>
  <c r="E15" i="40"/>
  <c r="D15" i="40"/>
  <c r="D19" i="40" s="1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N12" i="40" s="1"/>
  <c r="O12" i="40" s="1"/>
  <c r="E12" i="40"/>
  <c r="D12" i="40"/>
  <c r="N11" i="40"/>
  <c r="O11" i="40" s="1"/>
  <c r="N10" i="40"/>
  <c r="O10" i="40" s="1"/>
  <c r="M9" i="40"/>
  <c r="L9" i="40"/>
  <c r="K9" i="40"/>
  <c r="J9" i="40"/>
  <c r="I9" i="40"/>
  <c r="H9" i="40"/>
  <c r="N9" i="40" s="1"/>
  <c r="O9" i="40" s="1"/>
  <c r="G9" i="40"/>
  <c r="F9" i="40"/>
  <c r="E9" i="40"/>
  <c r="D9" i="40"/>
  <c r="N8" i="40"/>
  <c r="O8" i="40" s="1"/>
  <c r="N7" i="40"/>
  <c r="O7" i="40"/>
  <c r="N6" i="40"/>
  <c r="O6" i="40" s="1"/>
  <c r="M5" i="40"/>
  <c r="M19" i="40" s="1"/>
  <c r="L5" i="40"/>
  <c r="N5" i="40" s="1"/>
  <c r="O5" i="40" s="1"/>
  <c r="K5" i="40"/>
  <c r="K19" i="40" s="1"/>
  <c r="J5" i="40"/>
  <c r="J19" i="40" s="1"/>
  <c r="I5" i="40"/>
  <c r="I19" i="40" s="1"/>
  <c r="H5" i="40"/>
  <c r="H19" i="40" s="1"/>
  <c r="G5" i="40"/>
  <c r="G19" i="40" s="1"/>
  <c r="F5" i="40"/>
  <c r="F19" i="40" s="1"/>
  <c r="E5" i="40"/>
  <c r="E19" i="40" s="1"/>
  <c r="D5" i="40"/>
  <c r="N18" i="39"/>
  <c r="O18" i="39" s="1"/>
  <c r="M17" i="39"/>
  <c r="L17" i="39"/>
  <c r="N17" i="39" s="1"/>
  <c r="O17" i="39" s="1"/>
  <c r="K17" i="39"/>
  <c r="J17" i="39"/>
  <c r="I17" i="39"/>
  <c r="H17" i="39"/>
  <c r="G17" i="39"/>
  <c r="F17" i="39"/>
  <c r="E17" i="39"/>
  <c r="D17" i="39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/>
  <c r="N13" i="39"/>
  <c r="O13" i="39"/>
  <c r="M12" i="39"/>
  <c r="L12" i="39"/>
  <c r="K12" i="39"/>
  <c r="J12" i="39"/>
  <c r="I12" i="39"/>
  <c r="I19" i="39" s="1"/>
  <c r="H12" i="39"/>
  <c r="G12" i="39"/>
  <c r="N12" i="39"/>
  <c r="O12" i="39" s="1"/>
  <c r="F12" i="39"/>
  <c r="F19" i="39" s="1"/>
  <c r="E12" i="39"/>
  <c r="D12" i="39"/>
  <c r="N11" i="39"/>
  <c r="O11" i="39" s="1"/>
  <c r="N10" i="39"/>
  <c r="O10" i="39"/>
  <c r="M9" i="39"/>
  <c r="L9" i="39"/>
  <c r="K9" i="39"/>
  <c r="J9" i="39"/>
  <c r="I9" i="39"/>
  <c r="H9" i="39"/>
  <c r="G9" i="39"/>
  <c r="F9" i="39"/>
  <c r="E9" i="39"/>
  <c r="D9" i="39"/>
  <c r="N9" i="39" s="1"/>
  <c r="O9" i="39" s="1"/>
  <c r="N8" i="39"/>
  <c r="O8" i="39" s="1"/>
  <c r="N7" i="39"/>
  <c r="O7" i="39"/>
  <c r="N6" i="39"/>
  <c r="O6" i="39"/>
  <c r="M5" i="39"/>
  <c r="M19" i="39" s="1"/>
  <c r="L5" i="39"/>
  <c r="L19" i="39" s="1"/>
  <c r="K5" i="39"/>
  <c r="K19" i="39" s="1"/>
  <c r="J5" i="39"/>
  <c r="J19" i="39" s="1"/>
  <c r="I5" i="39"/>
  <c r="H5" i="39"/>
  <c r="N5" i="39" s="1"/>
  <c r="O5" i="39" s="1"/>
  <c r="G5" i="39"/>
  <c r="G19" i="39"/>
  <c r="F5" i="39"/>
  <c r="E5" i="39"/>
  <c r="E19" i="39"/>
  <c r="D5" i="39"/>
  <c r="D19" i="39"/>
  <c r="N17" i="38"/>
  <c r="O17" i="38" s="1"/>
  <c r="M16" i="38"/>
  <c r="M18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N12" i="38"/>
  <c r="O12" i="38"/>
  <c r="M11" i="38"/>
  <c r="L11" i="38"/>
  <c r="K11" i="38"/>
  <c r="J11" i="38"/>
  <c r="I11" i="38"/>
  <c r="H11" i="38"/>
  <c r="G11" i="38"/>
  <c r="F11" i="38"/>
  <c r="E11" i="38"/>
  <c r="D11" i="38"/>
  <c r="N11" i="38" s="1"/>
  <c r="O11" i="38" s="1"/>
  <c r="N10" i="38"/>
  <c r="O10" i="38"/>
  <c r="N9" i="38"/>
  <c r="O9" i="38" s="1"/>
  <c r="M8" i="38"/>
  <c r="L8" i="38"/>
  <c r="K8" i="38"/>
  <c r="J8" i="38"/>
  <c r="I8" i="38"/>
  <c r="H8" i="38"/>
  <c r="G8" i="38"/>
  <c r="F8" i="38"/>
  <c r="F18" i="38" s="1"/>
  <c r="E8" i="38"/>
  <c r="D8" i="38"/>
  <c r="N7" i="38"/>
  <c r="O7" i="38"/>
  <c r="N6" i="38"/>
  <c r="O6" i="38" s="1"/>
  <c r="M5" i="38"/>
  <c r="L5" i="38"/>
  <c r="L18" i="38" s="1"/>
  <c r="K5" i="38"/>
  <c r="K18" i="38" s="1"/>
  <c r="J5" i="38"/>
  <c r="J18" i="38" s="1"/>
  <c r="I5" i="38"/>
  <c r="I18" i="38" s="1"/>
  <c r="H5" i="38"/>
  <c r="H18" i="38" s="1"/>
  <c r="G5" i="38"/>
  <c r="G18" i="38" s="1"/>
  <c r="F5" i="38"/>
  <c r="E5" i="38"/>
  <c r="N5" i="38" s="1"/>
  <c r="O5" i="38" s="1"/>
  <c r="E18" i="38"/>
  <c r="D5" i="38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8" i="37" s="1"/>
  <c r="O18" i="37" s="1"/>
  <c r="N17" i="37"/>
  <c r="O17" i="37" s="1"/>
  <c r="M16" i="37"/>
  <c r="L16" i="37"/>
  <c r="K16" i="37"/>
  <c r="J16" i="37"/>
  <c r="I16" i="37"/>
  <c r="H16" i="37"/>
  <c r="G16" i="37"/>
  <c r="G20" i="37"/>
  <c r="F16" i="37"/>
  <c r="E16" i="37"/>
  <c r="N16" i="37" s="1"/>
  <c r="O16" i="37" s="1"/>
  <c r="D16" i="37"/>
  <c r="N15" i="37"/>
  <c r="O15" i="37" s="1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/>
  <c r="M9" i="37"/>
  <c r="L9" i="37"/>
  <c r="K9" i="37"/>
  <c r="J9" i="37"/>
  <c r="I9" i="37"/>
  <c r="H9" i="37"/>
  <c r="G9" i="37"/>
  <c r="F9" i="37"/>
  <c r="E9" i="37"/>
  <c r="D9" i="37"/>
  <c r="N9" i="37" s="1"/>
  <c r="O9" i="37" s="1"/>
  <c r="N8" i="37"/>
  <c r="O8" i="37" s="1"/>
  <c r="N7" i="37"/>
  <c r="O7" i="37"/>
  <c r="N6" i="37"/>
  <c r="O6" i="37" s="1"/>
  <c r="M5" i="37"/>
  <c r="M20" i="37" s="1"/>
  <c r="L5" i="37"/>
  <c r="L20" i="37" s="1"/>
  <c r="K5" i="37"/>
  <c r="K20" i="37" s="1"/>
  <c r="J5" i="37"/>
  <c r="J20" i="37"/>
  <c r="I5" i="37"/>
  <c r="I20" i="37" s="1"/>
  <c r="H5" i="37"/>
  <c r="H20" i="37" s="1"/>
  <c r="G5" i="37"/>
  <c r="F5" i="37"/>
  <c r="E5" i="37"/>
  <c r="E20" i="37" s="1"/>
  <c r="D5" i="37"/>
  <c r="D20" i="37"/>
  <c r="N18" i="36"/>
  <c r="O18" i="36"/>
  <c r="M17" i="36"/>
  <c r="L17" i="36"/>
  <c r="K17" i="36"/>
  <c r="J17" i="36"/>
  <c r="I17" i="36"/>
  <c r="H17" i="36"/>
  <c r="G17" i="36"/>
  <c r="N17" i="36" s="1"/>
  <c r="O17" i="36" s="1"/>
  <c r="F17" i="36"/>
  <c r="E17" i="36"/>
  <c r="D17" i="36"/>
  <c r="N16" i="36"/>
  <c r="O16" i="36" s="1"/>
  <c r="M15" i="36"/>
  <c r="L15" i="36"/>
  <c r="K15" i="36"/>
  <c r="J15" i="36"/>
  <c r="I15" i="36"/>
  <c r="I19" i="36" s="1"/>
  <c r="H15" i="36"/>
  <c r="G15" i="36"/>
  <c r="F15" i="36"/>
  <c r="E15" i="36"/>
  <c r="D15" i="36"/>
  <c r="N14" i="36"/>
  <c r="O14" i="36"/>
  <c r="N13" i="36"/>
  <c r="O13" i="36" s="1"/>
  <c r="M12" i="36"/>
  <c r="L12" i="36"/>
  <c r="K12" i="36"/>
  <c r="J12" i="36"/>
  <c r="I12" i="36"/>
  <c r="H12" i="36"/>
  <c r="N12" i="36" s="1"/>
  <c r="O12" i="36" s="1"/>
  <c r="G12" i="36"/>
  <c r="F12" i="36"/>
  <c r="E12" i="36"/>
  <c r="D12" i="36"/>
  <c r="N11" i="36"/>
  <c r="O11" i="36"/>
  <c r="N10" i="36"/>
  <c r="O10" i="36" s="1"/>
  <c r="M9" i="36"/>
  <c r="L9" i="36"/>
  <c r="K9" i="36"/>
  <c r="J9" i="36"/>
  <c r="I9" i="36"/>
  <c r="H9" i="36"/>
  <c r="G9" i="36"/>
  <c r="F9" i="36"/>
  <c r="E9" i="36"/>
  <c r="N9" i="36" s="1"/>
  <c r="O9" i="36" s="1"/>
  <c r="D9" i="36"/>
  <c r="N8" i="36"/>
  <c r="O8" i="36" s="1"/>
  <c r="N7" i="36"/>
  <c r="O7" i="36" s="1"/>
  <c r="N6" i="36"/>
  <c r="O6" i="36" s="1"/>
  <c r="M5" i="36"/>
  <c r="M19" i="36"/>
  <c r="L5" i="36"/>
  <c r="L19" i="36" s="1"/>
  <c r="K5" i="36"/>
  <c r="K19" i="36" s="1"/>
  <c r="J5" i="36"/>
  <c r="J19" i="36"/>
  <c r="I5" i="36"/>
  <c r="H5" i="36"/>
  <c r="H19" i="36" s="1"/>
  <c r="G5" i="36"/>
  <c r="G19" i="36" s="1"/>
  <c r="F5" i="36"/>
  <c r="F19" i="36" s="1"/>
  <c r="E5" i="36"/>
  <c r="D5" i="36"/>
  <c r="N5" i="36" s="1"/>
  <c r="O5" i="36" s="1"/>
  <c r="N18" i="35"/>
  <c r="O18" i="35"/>
  <c r="M17" i="35"/>
  <c r="L17" i="35"/>
  <c r="K17" i="35"/>
  <c r="J17" i="35"/>
  <c r="I17" i="35"/>
  <c r="H17" i="35"/>
  <c r="G17" i="35"/>
  <c r="F17" i="35"/>
  <c r="F19" i="35" s="1"/>
  <c r="E17" i="35"/>
  <c r="D17" i="35"/>
  <c r="N16" i="35"/>
  <c r="O16" i="35" s="1"/>
  <c r="M15" i="35"/>
  <c r="L15" i="35"/>
  <c r="K15" i="35"/>
  <c r="J15" i="35"/>
  <c r="I15" i="35"/>
  <c r="H15" i="35"/>
  <c r="H19" i="35" s="1"/>
  <c r="G15" i="35"/>
  <c r="F15" i="35"/>
  <c r="E15" i="35"/>
  <c r="D15" i="35"/>
  <c r="N15" i="35" s="1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N12" i="35" s="1"/>
  <c r="O12" i="35" s="1"/>
  <c r="F12" i="35"/>
  <c r="E12" i="35"/>
  <c r="D12" i="35"/>
  <c r="N11" i="35"/>
  <c r="O11" i="35"/>
  <c r="N10" i="35"/>
  <c r="O10" i="35" s="1"/>
  <c r="M9" i="35"/>
  <c r="L9" i="35"/>
  <c r="K9" i="35"/>
  <c r="J9" i="35"/>
  <c r="I9" i="35"/>
  <c r="H9" i="35"/>
  <c r="G9" i="35"/>
  <c r="F9" i="35"/>
  <c r="N9" i="35"/>
  <c r="O9" i="35" s="1"/>
  <c r="E9" i="35"/>
  <c r="D9" i="35"/>
  <c r="N8" i="35"/>
  <c r="O8" i="35" s="1"/>
  <c r="N7" i="35"/>
  <c r="O7" i="35" s="1"/>
  <c r="N6" i="35"/>
  <c r="O6" i="35" s="1"/>
  <c r="M5" i="35"/>
  <c r="M19" i="35"/>
  <c r="L5" i="35"/>
  <c r="L19" i="35" s="1"/>
  <c r="K5" i="35"/>
  <c r="K19" i="35"/>
  <c r="J5" i="35"/>
  <c r="J19" i="35" s="1"/>
  <c r="I5" i="35"/>
  <c r="I19" i="35" s="1"/>
  <c r="H5" i="35"/>
  <c r="G5" i="35"/>
  <c r="G19" i="35" s="1"/>
  <c r="F5" i="35"/>
  <c r="E5" i="35"/>
  <c r="E19" i="35" s="1"/>
  <c r="D5" i="35"/>
  <c r="D19" i="35"/>
  <c r="N21" i="34"/>
  <c r="O21" i="34" s="1"/>
  <c r="M20" i="34"/>
  <c r="L20" i="34"/>
  <c r="K20" i="34"/>
  <c r="J20" i="34"/>
  <c r="I20" i="34"/>
  <c r="H20" i="34"/>
  <c r="G20" i="34"/>
  <c r="N20" i="34" s="1"/>
  <c r="O20" i="34" s="1"/>
  <c r="F20" i="34"/>
  <c r="E20" i="34"/>
  <c r="D20" i="34"/>
  <c r="N19" i="34"/>
  <c r="O19" i="34" s="1"/>
  <c r="M18" i="34"/>
  <c r="L18" i="34"/>
  <c r="K18" i="34"/>
  <c r="J18" i="34"/>
  <c r="I18" i="34"/>
  <c r="I22" i="34" s="1"/>
  <c r="H18" i="34"/>
  <c r="G18" i="34"/>
  <c r="F18" i="34"/>
  <c r="E18" i="34"/>
  <c r="D18" i="34"/>
  <c r="N18" i="34" s="1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/>
  <c r="N14" i="34"/>
  <c r="O14" i="34" s="1"/>
  <c r="M13" i="34"/>
  <c r="L13" i="34"/>
  <c r="K13" i="34"/>
  <c r="J13" i="34"/>
  <c r="I13" i="34"/>
  <c r="N13" i="34" s="1"/>
  <c r="O13" i="34" s="1"/>
  <c r="H13" i="34"/>
  <c r="G13" i="34"/>
  <c r="F13" i="34"/>
  <c r="E13" i="34"/>
  <c r="D13" i="34"/>
  <c r="N12" i="34"/>
  <c r="O12" i="34"/>
  <c r="N11" i="34"/>
  <c r="O11" i="34"/>
  <c r="M10" i="34"/>
  <c r="L10" i="34"/>
  <c r="K10" i="34"/>
  <c r="J10" i="34"/>
  <c r="I10" i="34"/>
  <c r="H10" i="34"/>
  <c r="G10" i="34"/>
  <c r="N10" i="34" s="1"/>
  <c r="O10" i="34" s="1"/>
  <c r="F10" i="34"/>
  <c r="E10" i="34"/>
  <c r="D10" i="34"/>
  <c r="N9" i="34"/>
  <c r="O9" i="34" s="1"/>
  <c r="N8" i="34"/>
  <c r="O8" i="34" s="1"/>
  <c r="N7" i="34"/>
  <c r="O7" i="34"/>
  <c r="N6" i="34"/>
  <c r="O6" i="34" s="1"/>
  <c r="M5" i="34"/>
  <c r="M22" i="34"/>
  <c r="L5" i="34"/>
  <c r="L22" i="34"/>
  <c r="K5" i="34"/>
  <c r="K22" i="34" s="1"/>
  <c r="J5" i="34"/>
  <c r="J22" i="34" s="1"/>
  <c r="I5" i="34"/>
  <c r="H5" i="34"/>
  <c r="H22" i="34" s="1"/>
  <c r="G5" i="34"/>
  <c r="F5" i="34"/>
  <c r="F22" i="34"/>
  <c r="E5" i="34"/>
  <c r="E22" i="34" s="1"/>
  <c r="D5" i="34"/>
  <c r="D22" i="34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16" i="33"/>
  <c r="N16" i="33" s="1"/>
  <c r="O16" i="33" s="1"/>
  <c r="F16" i="33"/>
  <c r="G16" i="33"/>
  <c r="H16" i="33"/>
  <c r="I16" i="33"/>
  <c r="J16" i="33"/>
  <c r="K16" i="33"/>
  <c r="L16" i="33"/>
  <c r="M16" i="33"/>
  <c r="E14" i="33"/>
  <c r="F14" i="33"/>
  <c r="G14" i="33"/>
  <c r="H14" i="33"/>
  <c r="I14" i="33"/>
  <c r="J14" i="33"/>
  <c r="K14" i="33"/>
  <c r="L14" i="33"/>
  <c r="M14" i="33"/>
  <c r="E11" i="33"/>
  <c r="F11" i="33"/>
  <c r="G11" i="33"/>
  <c r="H11" i="33"/>
  <c r="I11" i="33"/>
  <c r="J11" i="33"/>
  <c r="J20" i="33" s="1"/>
  <c r="K11" i="33"/>
  <c r="L11" i="33"/>
  <c r="M11" i="33"/>
  <c r="E8" i="33"/>
  <c r="F8" i="33"/>
  <c r="G8" i="33"/>
  <c r="H8" i="33"/>
  <c r="I8" i="33"/>
  <c r="J8" i="33"/>
  <c r="K8" i="33"/>
  <c r="L8" i="33"/>
  <c r="M8" i="33"/>
  <c r="E5" i="33"/>
  <c r="E20" i="33" s="1"/>
  <c r="F5" i="33"/>
  <c r="F20" i="33"/>
  <c r="G5" i="33"/>
  <c r="G20" i="33" s="1"/>
  <c r="H5" i="33"/>
  <c r="H20" i="33" s="1"/>
  <c r="I5" i="33"/>
  <c r="I20" i="33"/>
  <c r="J5" i="33"/>
  <c r="K5" i="33"/>
  <c r="K20" i="33" s="1"/>
  <c r="L5" i="33"/>
  <c r="L20" i="33" s="1"/>
  <c r="M5" i="33"/>
  <c r="M20" i="33" s="1"/>
  <c r="D16" i="33"/>
  <c r="D14" i="33"/>
  <c r="N14" i="33"/>
  <c r="O14" i="33" s="1"/>
  <c r="D11" i="33"/>
  <c r="N11" i="33" s="1"/>
  <c r="O11" i="33" s="1"/>
  <c r="D8" i="33"/>
  <c r="N8" i="33" s="1"/>
  <c r="O8" i="33" s="1"/>
  <c r="D5" i="33"/>
  <c r="N5" i="33" s="1"/>
  <c r="O5" i="33" s="1"/>
  <c r="N19" i="33"/>
  <c r="O19" i="33" s="1"/>
  <c r="N17" i="33"/>
  <c r="N15" i="33"/>
  <c r="O15" i="33"/>
  <c r="O17" i="33"/>
  <c r="N10" i="33"/>
  <c r="O10" i="33"/>
  <c r="N7" i="33"/>
  <c r="O7" i="33" s="1"/>
  <c r="N6" i="33"/>
  <c r="O6" i="33"/>
  <c r="N12" i="33"/>
  <c r="O12" i="33" s="1"/>
  <c r="N13" i="33"/>
  <c r="O13" i="33" s="1"/>
  <c r="N9" i="33"/>
  <c r="O9" i="33"/>
  <c r="F20" i="37"/>
  <c r="D20" i="33"/>
  <c r="N15" i="39"/>
  <c r="O15" i="39"/>
  <c r="N12" i="37"/>
  <c r="O12" i="37" s="1"/>
  <c r="N12" i="42"/>
  <c r="O12" i="42"/>
  <c r="N5" i="43"/>
  <c r="O5" i="43" s="1"/>
  <c r="N12" i="44"/>
  <c r="O12" i="44"/>
  <c r="N5" i="45"/>
  <c r="O5" i="45"/>
  <c r="N12" i="46"/>
  <c r="O12" i="46"/>
  <c r="O18" i="48" l="1"/>
  <c r="P18" i="48" s="1"/>
  <c r="N21" i="45"/>
  <c r="O21" i="45" s="1"/>
  <c r="N19" i="39"/>
  <c r="O19" i="39" s="1"/>
  <c r="N20" i="37"/>
  <c r="O20" i="37" s="1"/>
  <c r="N20" i="33"/>
  <c r="O20" i="33" s="1"/>
  <c r="N19" i="40"/>
  <c r="O19" i="40" s="1"/>
  <c r="N21" i="43"/>
  <c r="O21" i="43" s="1"/>
  <c r="N19" i="35"/>
  <c r="O19" i="35" s="1"/>
  <c r="N15" i="36"/>
  <c r="O15" i="36" s="1"/>
  <c r="N8" i="38"/>
  <c r="O8" i="38" s="1"/>
  <c r="D18" i="47"/>
  <c r="O18" i="47" s="1"/>
  <c r="P18" i="47" s="1"/>
  <c r="E19" i="36"/>
  <c r="H19" i="39"/>
  <c r="L19" i="40"/>
  <c r="N18" i="47"/>
  <c r="N5" i="44"/>
  <c r="O5" i="44" s="1"/>
  <c r="L21" i="41"/>
  <c r="D21" i="42"/>
  <c r="N21" i="42" s="1"/>
  <c r="O21" i="42" s="1"/>
  <c r="D21" i="44"/>
  <c r="N21" i="44" s="1"/>
  <c r="O21" i="44" s="1"/>
  <c r="D21" i="46"/>
  <c r="N21" i="46" s="1"/>
  <c r="O21" i="46" s="1"/>
  <c r="N15" i="40"/>
  <c r="O15" i="40" s="1"/>
  <c r="N5" i="34"/>
  <c r="O5" i="34" s="1"/>
  <c r="F21" i="41"/>
  <c r="N21" i="41" s="1"/>
  <c r="O21" i="41" s="1"/>
  <c r="N5" i="42"/>
  <c r="O5" i="42" s="1"/>
  <c r="D19" i="36"/>
  <c r="N19" i="36" s="1"/>
  <c r="O19" i="36" s="1"/>
  <c r="N5" i="35"/>
  <c r="O5" i="35" s="1"/>
  <c r="G22" i="34"/>
  <c r="N22" i="34" s="1"/>
  <c r="O22" i="34" s="1"/>
  <c r="N17" i="35"/>
  <c r="O17" i="35" s="1"/>
  <c r="D18" i="38"/>
  <c r="N18" i="38" s="1"/>
  <c r="O18" i="38" s="1"/>
  <c r="H21" i="46"/>
  <c r="N5" i="37"/>
  <c r="O5" i="37" s="1"/>
</calcChain>
</file>

<file path=xl/sharedStrings.xml><?xml version="1.0" encoding="utf-8"?>
<sst xmlns="http://schemas.openxmlformats.org/spreadsheetml/2006/main" count="613" uniqueCount="82">
  <si>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</si>
  <si>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</si>
  <si>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</si>
  <si>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</si>
  <si>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</si>
  <si>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</si>
  <si>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</si>
  <si>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</si>
  <si>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</si>
  <si>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</si>
  <si>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</si>
  <si>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</si>
  <si>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</si>
  <si>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</si>
  <si>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</si>
  <si>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</si>
  <si>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</si>
  <si>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</si>
  <si>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</si>
  <si>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</si>
  <si>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</si>
  <si>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Public Safety</t>
  </si>
  <si>
    <t>Law Enforcement</t>
  </si>
  <si>
    <t>Fire Control</t>
  </si>
  <si>
    <t>Physical Environment</t>
  </si>
  <si>
    <t>Water Utility Services</t>
  </si>
  <si>
    <t>Other Physical Environment</t>
  </si>
  <si>
    <t>Transportation</t>
  </si>
  <si>
    <t>Road and Street Facilities</t>
  </si>
  <si>
    <t>Culture / Recreation</t>
  </si>
  <si>
    <t>Parks and Recreation</t>
  </si>
  <si>
    <t>Non-Cash Transfers Out from General Fixed Asset Account Group</t>
  </si>
  <si>
    <t>Other Uses and Non-Operating</t>
  </si>
  <si>
    <t>2009 Municipal Population:</t>
  </si>
  <si>
    <t>Brooker Expenditures Reported by Account Code and Fund Type</t>
  </si>
  <si>
    <t>Local Fiscal Year Ended September 30, 2010</t>
  </si>
  <si>
    <t>Legal Counsel</t>
  </si>
  <si>
    <t>Comprehensive Planning</t>
  </si>
  <si>
    <t>Garbage / Solid Waste Control Services</t>
  </si>
  <si>
    <t>Inter-Fund Group Transfers Out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</si>
  <si>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</si>
  <si>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</si>
  <si>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</si>
  <si>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</si>
  <si>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</si>
  <si>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</si>
  <si>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</si>
  <si>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</si>
  <si>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</si>
  <si>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</si>
  <si>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</si>
  <si>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Road / Street Facilities</t>
  </si>
  <si>
    <t>Parks / Recreation</t>
  </si>
  <si>
    <t>2014 Municipal Population:</t>
  </si>
  <si>
    <t>Local Fiscal Year Ended September 30, 2015</t>
  </si>
  <si>
    <t>2015 Municipal Population:</t>
  </si>
  <si>
    <t>Local Fiscal Year Ended September 30, 2007</t>
  </si>
  <si>
    <t>Executive</t>
  </si>
  <si>
    <t>Special Recreation Facilities</t>
  </si>
  <si>
    <t>2007 Municipal Population:</t>
  </si>
  <si>
    <t>Local Fiscal Year Ended September 30, 2016</t>
  </si>
  <si>
    <t>Other Uses</t>
  </si>
  <si>
    <t>Interfund Transfers Out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</si>
  <si>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</si>
  <si>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</si>
  <si>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</si>
  <si>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</si>
  <si>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</si>
  <si>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</si>
  <si>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</si>
  <si>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</si>
  <si>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</si>
  <si>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</si>
  <si>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</si>
  <si>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</si>
  <si>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</si>
  <si>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</si>
  <si>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</si>
  <si>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</si>
  <si>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</si>
  <si>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Inter-fund Group Transfers Out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</si>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</sst>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SUM(D6:D8)</f>
        <v>123363</v>
      </c>
      <c r="E5" s="24">
        <f>SUM(E6:E8)</f>
        <v>0</v>
      </c>
      <c r="F5" s="24">
        <f>SUM(F6:F8)</f>
        <v>0</v>
      </c>
      <c r="G5" s="24">
        <f>SUM(G6:G8)</f>
        <v>0</v>
      </c>
      <c r="H5" s="24">
        <f>SUM(H6:H8)</f>
        <v>0</v>
      </c>
      <c r="I5" s="24">
        <f>SUM(I6:I8)</f>
        <v>0</v>
      </c>
      <c r="J5" s="24">
        <f>SUM(J6:J8)</f>
        <v>0</v>
      </c>
      <c r="K5" s="24">
        <f>SUM(K6:K8)</f>
        <v>0</v>
      </c>
      <c r="L5" s="24">
        <f>SUM(L6:L8)</f>
        <v>0</v>
      </c>
      <c r="M5" s="24">
        <f>SUM(M6:M8)</f>
        <v>0</v>
      </c>
      <c r="N5" s="24">
        <f>SUM(N6:N8)</f>
        <v>0</v>
      </c>
      <c r="O5" s="25">
        <f>SUM(D5:N5)</f>
        <v>123363</v>
      </c>
      <c r="P5" s="30">
        <f>(O5/P$22)</f>
        <v>372.69788519637461</v>
      </c>
      <c r="Q5" s="6"/>
    </row>
    <row r="6" spans="1:134">
      <c r="A6" s="12"/>
      <c r="B6" s="42">
        <v>511</v>
      </c>
      <c r="C6" s="19" t="s">
        <v>19</v>
      </c>
      <c r="D6" s="43">
        <v>6459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6459</v>
      </c>
      <c r="P6" s="44">
        <f>(O6/P$22)</f>
        <v>19.513595166163142</v>
      </c>
      <c r="Q6" s="9"/>
    </row>
    <row r="7" spans="1:134">
      <c r="A7" s="12"/>
      <c r="B7" s="42">
        <v>513</v>
      </c>
      <c r="C7" s="19" t="s">
        <v>20</v>
      </c>
      <c r="D7" s="43">
        <v>108204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0">SUM(D7:N7)</f>
        <v>108204</v>
      </c>
      <c r="P7" s="44">
        <f>(O7/P$22)</f>
        <v>326.90030211480365</v>
      </c>
      <c r="Q7" s="9"/>
    </row>
    <row r="8" spans="1:134">
      <c r="A8" s="12"/>
      <c r="B8" s="42">
        <v>514</v>
      </c>
      <c r="C8" s="19" t="s">
        <v>36</v>
      </c>
      <c r="D8" s="43">
        <v>8700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8700</v>
      </c>
      <c r="P8" s="44">
        <f>(O8/P$22)</f>
        <v>26.283987915407856</v>
      </c>
      <c r="Q8" s="9"/>
    </row>
    <row r="9" spans="1:134" ht="15.75">
      <c r="A9" s="26" t="s">
        <v>21</v>
      </c>
      <c r="B9" s="27"/>
      <c r="C9" s="28"/>
      <c r="D9" s="29">
        <f>SUM(D10:D10)</f>
        <v>19439</v>
      </c>
      <c r="E9" s="29">
        <f>SUM(E10:E10)</f>
        <v>0</v>
      </c>
      <c r="F9" s="29">
        <f>SUM(F10:F10)</f>
        <v>0</v>
      </c>
      <c r="G9" s="29">
        <f>SUM(G10:G10)</f>
        <v>0</v>
      </c>
      <c r="H9" s="29">
        <f>SUM(H10:H10)</f>
        <v>0</v>
      </c>
      <c r="I9" s="29">
        <f>SUM(I10:I10)</f>
        <v>0</v>
      </c>
      <c r="J9" s="29">
        <f>SUM(J10:J10)</f>
        <v>0</v>
      </c>
      <c r="K9" s="29">
        <f>SUM(K10:K10)</f>
        <v>0</v>
      </c>
      <c r="L9" s="29">
        <f>SUM(L10:L10)</f>
        <v>0</v>
      </c>
      <c r="M9" s="29">
        <f>SUM(M10:M10)</f>
        <v>0</v>
      </c>
      <c r="N9" s="29">
        <f>SUM(N10:N10)</f>
        <v>0</v>
      </c>
      <c r="O9" s="40">
        <f>SUM(D9:N9)</f>
        <v>19439</v>
      </c>
      <c r="P9" s="41">
        <f>(O9/P$22)</f>
        <v>58.728096676737159</v>
      </c>
      <c r="Q9" s="10"/>
    </row>
    <row r="10" spans="1:134">
      <c r="A10" s="12"/>
      <c r="B10" s="42">
        <v>522</v>
      </c>
      <c r="C10" s="19" t="s">
        <v>23</v>
      </c>
      <c r="D10" s="43">
        <v>19439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1">SUM(D10:N10)</f>
        <v>19439</v>
      </c>
      <c r="P10" s="44">
        <f>(O10/P$22)</f>
        <v>58.728096676737159</v>
      </c>
      <c r="Q10" s="9"/>
    </row>
    <row r="11" spans="1:134" ht="15.75">
      <c r="A11" s="26" t="s">
        <v>24</v>
      </c>
      <c r="B11" s="27"/>
      <c r="C11" s="28"/>
      <c r="D11" s="29">
        <f>SUM(D12:D13)</f>
        <v>14530</v>
      </c>
      <c r="E11" s="29">
        <f>SUM(E12:E13)</f>
        <v>0</v>
      </c>
      <c r="F11" s="29">
        <f>SUM(F12:F13)</f>
        <v>0</v>
      </c>
      <c r="G11" s="29">
        <f>SUM(G12:G13)</f>
        <v>0</v>
      </c>
      <c r="H11" s="29">
        <f>SUM(H12:H13)</f>
        <v>0</v>
      </c>
      <c r="I11" s="29">
        <f>SUM(I12:I13)</f>
        <v>132214</v>
      </c>
      <c r="J11" s="29">
        <f>SUM(J12:J13)</f>
        <v>0</v>
      </c>
      <c r="K11" s="29">
        <f>SUM(K12:K13)</f>
        <v>0</v>
      </c>
      <c r="L11" s="29">
        <f>SUM(L12:L13)</f>
        <v>0</v>
      </c>
      <c r="M11" s="29">
        <f>SUM(M12:M13)</f>
        <v>0</v>
      </c>
      <c r="N11" s="29">
        <f>SUM(N12:N13)</f>
        <v>0</v>
      </c>
      <c r="O11" s="40">
        <f>SUM(D11:N11)</f>
        <v>146744</v>
      </c>
      <c r="P11" s="41">
        <f>(O11/P$22)</f>
        <v>443.33534743202415</v>
      </c>
      <c r="Q11" s="10"/>
    </row>
    <row r="12" spans="1:134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132214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7" si="2">SUM(D12:N12)</f>
        <v>132214</v>
      </c>
      <c r="P12" s="44">
        <f>(O12/P$22)</f>
        <v>399.43806646525678</v>
      </c>
      <c r="Q12" s="9"/>
    </row>
    <row r="13" spans="1:134">
      <c r="A13" s="12"/>
      <c r="B13" s="42">
        <v>539</v>
      </c>
      <c r="C13" s="19" t="s">
        <v>26</v>
      </c>
      <c r="D13" s="43">
        <v>14530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14530</v>
      </c>
      <c r="P13" s="44">
        <f>(O13/P$22)</f>
        <v>43.897280966767369</v>
      </c>
      <c r="Q13" s="9"/>
    </row>
    <row r="14" spans="1:134" ht="15.75">
      <c r="A14" s="26" t="s">
        <v>27</v>
      </c>
      <c r="B14" s="27"/>
      <c r="C14" s="28"/>
      <c r="D14" s="29">
        <f>SUM(D15:D15)</f>
        <v>832586</v>
      </c>
      <c r="E14" s="29">
        <f>SUM(E15:E15)</f>
        <v>0</v>
      </c>
      <c r="F14" s="29">
        <f>SUM(F15:F15)</f>
        <v>0</v>
      </c>
      <c r="G14" s="29">
        <f>SUM(G15:G15)</f>
        <v>0</v>
      </c>
      <c r="H14" s="29">
        <f>SUM(H15:H15)</f>
        <v>0</v>
      </c>
      <c r="I14" s="29">
        <f>SUM(I15:I15)</f>
        <v>0</v>
      </c>
      <c r="J14" s="29">
        <f>SUM(J15:J15)</f>
        <v>0</v>
      </c>
      <c r="K14" s="29">
        <f>SUM(K15:K15)</f>
        <v>0</v>
      </c>
      <c r="L14" s="29">
        <f>SUM(L15:L15)</f>
        <v>0</v>
      </c>
      <c r="M14" s="29">
        <f>SUM(M15:M15)</f>
        <v>0</v>
      </c>
      <c r="N14" s="29">
        <f>SUM(N15:N15)</f>
        <v>0</v>
      </c>
      <c r="O14" s="29">
        <f t="shared" si="2"/>
        <v>832586</v>
      </c>
      <c r="P14" s="41">
        <f>(O14/P$22)</f>
        <v>2515.3655589123869</v>
      </c>
      <c r="Q14" s="10"/>
    </row>
    <row r="15" spans="1:134">
      <c r="A15" s="12"/>
      <c r="B15" s="42">
        <v>541</v>
      </c>
      <c r="C15" s="19" t="s">
        <v>28</v>
      </c>
      <c r="D15" s="43">
        <v>832586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2"/>
        <v>832586</v>
      </c>
      <c r="P15" s="44">
        <f>(O15/P$22)</f>
        <v>2515.3655589123869</v>
      </c>
      <c r="Q15" s="9"/>
    </row>
    <row r="16" spans="1:134" ht="15.75">
      <c r="A16" s="26" t="s">
        <v>29</v>
      </c>
      <c r="B16" s="27"/>
      <c r="C16" s="28"/>
      <c r="D16" s="29">
        <f>SUM(D17:D17)</f>
        <v>34822</v>
      </c>
      <c r="E16" s="29">
        <f>SUM(E17:E17)</f>
        <v>0</v>
      </c>
      <c r="F16" s="29">
        <f>SUM(F17:F17)</f>
        <v>0</v>
      </c>
      <c r="G16" s="29">
        <f>SUM(G17:G17)</f>
        <v>0</v>
      </c>
      <c r="H16" s="29">
        <f>SUM(H17:H17)</f>
        <v>0</v>
      </c>
      <c r="I16" s="29">
        <f>SUM(I17:I17)</f>
        <v>0</v>
      </c>
      <c r="J16" s="29">
        <f>SUM(J17:J17)</f>
        <v>0</v>
      </c>
      <c r="K16" s="29">
        <f>SUM(K17:K17)</f>
        <v>0</v>
      </c>
      <c r="L16" s="29">
        <f>SUM(L17:L17)</f>
        <v>0</v>
      </c>
      <c r="M16" s="29">
        <f>SUM(M17:M17)</f>
        <v>0</v>
      </c>
      <c r="N16" s="29">
        <f>SUM(N17:N17)</f>
        <v>0</v>
      </c>
      <c r="O16" s="29">
        <f>SUM(D16:N16)</f>
        <v>34822</v>
      </c>
      <c r="P16" s="41">
        <f>(O16/P$22)</f>
        <v>105.20241691842901</v>
      </c>
      <c r="Q16" s="9"/>
    </row>
    <row r="17" spans="1:120">
      <c r="A17" s="12"/>
      <c r="B17" s="42">
        <v>572</v>
      </c>
      <c r="C17" s="19" t="s">
        <v>30</v>
      </c>
      <c r="D17" s="43">
        <v>34822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2"/>
        <v>34822</v>
      </c>
      <c r="P17" s="44">
        <f>(O17/P$22)</f>
        <v>105.20241691842901</v>
      </c>
      <c r="Q17" s="9"/>
    </row>
    <row r="18" spans="1:120" ht="15.75">
      <c r="A18" s="26" t="s">
        <v>32</v>
      </c>
      <c r="B18" s="27"/>
      <c r="C18" s="28"/>
      <c r="D18" s="29">
        <f>SUM(D19:D19)</f>
        <v>29988</v>
      </c>
      <c r="E18" s="29">
        <f>SUM(E19:E19)</f>
        <v>0</v>
      </c>
      <c r="F18" s="29">
        <f>SUM(F19:F19)</f>
        <v>0</v>
      </c>
      <c r="G18" s="29">
        <f>SUM(G19:G19)</f>
        <v>0</v>
      </c>
      <c r="H18" s="29">
        <f>SUM(H19:H19)</f>
        <v>0</v>
      </c>
      <c r="I18" s="29">
        <f>SUM(I19:I19)</f>
        <v>0</v>
      </c>
      <c r="J18" s="29">
        <f>SUM(J19:J19)</f>
        <v>0</v>
      </c>
      <c r="K18" s="29">
        <f>SUM(K19:K19)</f>
        <v>0</v>
      </c>
      <c r="L18" s="29">
        <f>SUM(L19:L19)</f>
        <v>0</v>
      </c>
      <c r="M18" s="29">
        <f>SUM(M19:M19)</f>
        <v>0</v>
      </c>
      <c r="N18" s="29">
        <f>SUM(N19:N19)</f>
        <v>0</v>
      </c>
      <c r="O18" s="29">
        <f>SUM(D18:N18)</f>
        <v>29988</v>
      </c>
      <c r="P18" s="41">
        <f>(O18/P$22)</f>
        <v>90.598187311178251</v>
      </c>
      <c r="Q18" s="9"/>
    </row>
    <row r="19" spans="1:120" ht="15.75" thickBot="1">
      <c r="A19" s="12"/>
      <c r="B19" s="42">
        <v>581</v>
      </c>
      <c r="C19" s="19" t="s">
        <v>80</v>
      </c>
      <c r="D19" s="43">
        <v>29988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>SUM(D19:N19)</f>
        <v>29988</v>
      </c>
      <c r="P19" s="44">
        <f>(O19/P$22)</f>
        <v>90.598187311178251</v>
      </c>
      <c r="Q19" s="9"/>
    </row>
    <row r="20" spans="1:120" ht="16.5" thickBot="1">
      <c r="A20" s="13" t="s">
        <v>10</v>
      </c>
      <c r="B20" s="21"/>
      <c r="C20" s="20"/>
      <c r="D20" s="14">
        <f>SUM(D5,D9,D11,D14,D16,D18)</f>
        <v>1054728</v>
      </c>
      <c r="E20" s="14">
        <f t="shared" ref="E20:N20" si="3">SUM(E5,E9,E11,E14,E16,E18)</f>
        <v>0</v>
      </c>
      <c r="F20" s="14">
        <f t="shared" si="3"/>
        <v>0</v>
      </c>
      <c r="G20" s="14">
        <f t="shared" si="3"/>
        <v>0</v>
      </c>
      <c r="H20" s="14">
        <f t="shared" si="3"/>
        <v>0</v>
      </c>
      <c r="I20" s="14">
        <f t="shared" si="3"/>
        <v>132214</v>
      </c>
      <c r="J20" s="14">
        <f t="shared" si="3"/>
        <v>0</v>
      </c>
      <c r="K20" s="14">
        <f t="shared" si="3"/>
        <v>0</v>
      </c>
      <c r="L20" s="14">
        <f t="shared" si="3"/>
        <v>0</v>
      </c>
      <c r="M20" s="14">
        <f t="shared" si="3"/>
        <v>0</v>
      </c>
      <c r="N20" s="14">
        <f t="shared" si="3"/>
        <v>0</v>
      </c>
      <c r="O20" s="14">
        <f>SUM(D20:N20)</f>
        <v>1186942</v>
      </c>
      <c r="P20" s="35">
        <f>(O20/P$22)</f>
        <v>3585.9274924471301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90" t="s">
        <v>81</v>
      </c>
      <c r="N22" s="90"/>
      <c r="O22" s="90"/>
      <c r="P22" s="39">
        <v>331</v>
      </c>
    </row>
    <row r="23" spans="1:120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3"/>
    </row>
    <row r="24" spans="1:120" ht="15.75" customHeight="1" thickBot="1">
      <c r="A24" s="94" t="s">
        <v>41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40979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9" si="1">SUM(D5:M5)</f>
        <v>40979</v>
      </c>
      <c r="O5" s="58">
        <f t="shared" ref="O5:O19" si="2">(N5/O$21)</f>
        <v>126.47839506172839</v>
      </c>
      <c r="P5" s="59"/>
    </row>
    <row r="6" spans="1:133">
      <c r="A6" s="61"/>
      <c r="B6" s="62">
        <v>511</v>
      </c>
      <c r="C6" s="63" t="s">
        <v>19</v>
      </c>
      <c r="D6" s="64">
        <v>5383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5383</v>
      </c>
      <c r="O6" s="65">
        <f t="shared" si="2"/>
        <v>16.614197530864196</v>
      </c>
      <c r="P6" s="66"/>
    </row>
    <row r="7" spans="1:133">
      <c r="A7" s="61"/>
      <c r="B7" s="62">
        <v>513</v>
      </c>
      <c r="C7" s="63" t="s">
        <v>20</v>
      </c>
      <c r="D7" s="64">
        <v>31971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31971</v>
      </c>
      <c r="O7" s="65">
        <f t="shared" si="2"/>
        <v>98.675925925925924</v>
      </c>
      <c r="P7" s="66"/>
    </row>
    <row r="8" spans="1:133">
      <c r="A8" s="61"/>
      <c r="B8" s="62">
        <v>514</v>
      </c>
      <c r="C8" s="63" t="s">
        <v>36</v>
      </c>
      <c r="D8" s="64">
        <v>3625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3625</v>
      </c>
      <c r="O8" s="65">
        <f t="shared" si="2"/>
        <v>11.188271604938272</v>
      </c>
      <c r="P8" s="66"/>
    </row>
    <row r="9" spans="1:133" ht="15.75">
      <c r="A9" s="67" t="s">
        <v>21</v>
      </c>
      <c r="B9" s="68"/>
      <c r="C9" s="69"/>
      <c r="D9" s="70">
        <f t="shared" ref="D9:M9" si="3">SUM(D10:D11)</f>
        <v>21894</v>
      </c>
      <c r="E9" s="70">
        <f t="shared" si="3"/>
        <v>0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21894</v>
      </c>
      <c r="O9" s="72">
        <f t="shared" si="2"/>
        <v>67.574074074074076</v>
      </c>
      <c r="P9" s="73"/>
    </row>
    <row r="10" spans="1:133">
      <c r="A10" s="61"/>
      <c r="B10" s="62">
        <v>521</v>
      </c>
      <c r="C10" s="63" t="s">
        <v>22</v>
      </c>
      <c r="D10" s="64">
        <v>12676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12676</v>
      </c>
      <c r="O10" s="65">
        <f t="shared" si="2"/>
        <v>39.123456790123456</v>
      </c>
      <c r="P10" s="66"/>
    </row>
    <row r="11" spans="1:133">
      <c r="A11" s="61"/>
      <c r="B11" s="62">
        <v>522</v>
      </c>
      <c r="C11" s="63" t="s">
        <v>23</v>
      </c>
      <c r="D11" s="64">
        <v>9218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9218</v>
      </c>
      <c r="O11" s="65">
        <f t="shared" si="2"/>
        <v>28.450617283950617</v>
      </c>
      <c r="P11" s="66"/>
    </row>
    <row r="12" spans="1:133" ht="15.75">
      <c r="A12" s="67" t="s">
        <v>24</v>
      </c>
      <c r="B12" s="68"/>
      <c r="C12" s="69"/>
      <c r="D12" s="70">
        <f t="shared" ref="D12:M12" si="4">SUM(D13:D14)</f>
        <v>8600</v>
      </c>
      <c r="E12" s="70">
        <f t="shared" si="4"/>
        <v>0</v>
      </c>
      <c r="F12" s="70">
        <f t="shared" si="4"/>
        <v>0</v>
      </c>
      <c r="G12" s="70">
        <f t="shared" si="4"/>
        <v>0</v>
      </c>
      <c r="H12" s="70">
        <f t="shared" si="4"/>
        <v>0</v>
      </c>
      <c r="I12" s="70">
        <f t="shared" si="4"/>
        <v>105690</v>
      </c>
      <c r="J12" s="70">
        <f t="shared" si="4"/>
        <v>0</v>
      </c>
      <c r="K12" s="70">
        <f t="shared" si="4"/>
        <v>0</v>
      </c>
      <c r="L12" s="70">
        <f t="shared" si="4"/>
        <v>0</v>
      </c>
      <c r="M12" s="70">
        <f t="shared" si="4"/>
        <v>0</v>
      </c>
      <c r="N12" s="71">
        <f t="shared" si="1"/>
        <v>114290</v>
      </c>
      <c r="O12" s="72">
        <f t="shared" si="2"/>
        <v>352.74691358024694</v>
      </c>
      <c r="P12" s="73"/>
    </row>
    <row r="13" spans="1:133">
      <c r="A13" s="61"/>
      <c r="B13" s="62">
        <v>533</v>
      </c>
      <c r="C13" s="63" t="s">
        <v>25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105690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105690</v>
      </c>
      <c r="O13" s="65">
        <f t="shared" si="2"/>
        <v>326.2037037037037</v>
      </c>
      <c r="P13" s="66"/>
    </row>
    <row r="14" spans="1:133">
      <c r="A14" s="61"/>
      <c r="B14" s="62">
        <v>539</v>
      </c>
      <c r="C14" s="63" t="s">
        <v>26</v>
      </c>
      <c r="D14" s="64">
        <v>8600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8600</v>
      </c>
      <c r="O14" s="65">
        <f t="shared" si="2"/>
        <v>26.543209876543209</v>
      </c>
      <c r="P14" s="66"/>
    </row>
    <row r="15" spans="1:133" ht="15.75">
      <c r="A15" s="67" t="s">
        <v>27</v>
      </c>
      <c r="B15" s="68"/>
      <c r="C15" s="69"/>
      <c r="D15" s="70">
        <f t="shared" ref="D15:M15" si="5">SUM(D16:D16)</f>
        <v>11705</v>
      </c>
      <c r="E15" s="70">
        <f t="shared" si="5"/>
        <v>0</v>
      </c>
      <c r="F15" s="70">
        <f t="shared" si="5"/>
        <v>0</v>
      </c>
      <c r="G15" s="70">
        <f t="shared" si="5"/>
        <v>0</v>
      </c>
      <c r="H15" s="70">
        <f t="shared" si="5"/>
        <v>0</v>
      </c>
      <c r="I15" s="70">
        <f t="shared" si="5"/>
        <v>0</v>
      </c>
      <c r="J15" s="70">
        <f t="shared" si="5"/>
        <v>0</v>
      </c>
      <c r="K15" s="70">
        <f t="shared" si="5"/>
        <v>0</v>
      </c>
      <c r="L15" s="70">
        <f t="shared" si="5"/>
        <v>0</v>
      </c>
      <c r="M15" s="70">
        <f t="shared" si="5"/>
        <v>0</v>
      </c>
      <c r="N15" s="70">
        <f t="shared" si="1"/>
        <v>11705</v>
      </c>
      <c r="O15" s="72">
        <f t="shared" si="2"/>
        <v>36.126543209876544</v>
      </c>
      <c r="P15" s="73"/>
    </row>
    <row r="16" spans="1:133">
      <c r="A16" s="61"/>
      <c r="B16" s="62">
        <v>541</v>
      </c>
      <c r="C16" s="63" t="s">
        <v>51</v>
      </c>
      <c r="D16" s="64">
        <v>11705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11705</v>
      </c>
      <c r="O16" s="65">
        <f t="shared" si="2"/>
        <v>36.126543209876544</v>
      </c>
      <c r="P16" s="66"/>
    </row>
    <row r="17" spans="1:119" ht="15.75">
      <c r="A17" s="67" t="s">
        <v>29</v>
      </c>
      <c r="B17" s="68"/>
      <c r="C17" s="69"/>
      <c r="D17" s="70">
        <f t="shared" ref="D17:M17" si="6">SUM(D18:D18)</f>
        <v>8401</v>
      </c>
      <c r="E17" s="70">
        <f t="shared" si="6"/>
        <v>0</v>
      </c>
      <c r="F17" s="70">
        <f t="shared" si="6"/>
        <v>0</v>
      </c>
      <c r="G17" s="70">
        <f t="shared" si="6"/>
        <v>0</v>
      </c>
      <c r="H17" s="70">
        <f t="shared" si="6"/>
        <v>0</v>
      </c>
      <c r="I17" s="70">
        <f t="shared" si="6"/>
        <v>0</v>
      </c>
      <c r="J17" s="70">
        <f t="shared" si="6"/>
        <v>0</v>
      </c>
      <c r="K17" s="70">
        <f t="shared" si="6"/>
        <v>0</v>
      </c>
      <c r="L17" s="70">
        <f t="shared" si="6"/>
        <v>0</v>
      </c>
      <c r="M17" s="70">
        <f t="shared" si="6"/>
        <v>0</v>
      </c>
      <c r="N17" s="70">
        <f t="shared" si="1"/>
        <v>8401</v>
      </c>
      <c r="O17" s="72">
        <f t="shared" si="2"/>
        <v>25.929012345679013</v>
      </c>
      <c r="P17" s="66"/>
    </row>
    <row r="18" spans="1:119" ht="15.75" thickBot="1">
      <c r="A18" s="61"/>
      <c r="B18" s="62">
        <v>572</v>
      </c>
      <c r="C18" s="63" t="s">
        <v>52</v>
      </c>
      <c r="D18" s="64">
        <v>8401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8401</v>
      </c>
      <c r="O18" s="65">
        <f t="shared" si="2"/>
        <v>25.929012345679013</v>
      </c>
      <c r="P18" s="66"/>
    </row>
    <row r="19" spans="1:119" ht="16.5" thickBot="1">
      <c r="A19" s="74" t="s">
        <v>10</v>
      </c>
      <c r="B19" s="75"/>
      <c r="C19" s="76"/>
      <c r="D19" s="77">
        <f>SUM(D5,D9,D12,D15,D17)</f>
        <v>91579</v>
      </c>
      <c r="E19" s="77">
        <f t="shared" ref="E19:M19" si="7">SUM(E5,E9,E12,E15,E17)</f>
        <v>0</v>
      </c>
      <c r="F19" s="77">
        <f t="shared" si="7"/>
        <v>0</v>
      </c>
      <c r="G19" s="77">
        <f t="shared" si="7"/>
        <v>0</v>
      </c>
      <c r="H19" s="77">
        <f t="shared" si="7"/>
        <v>0</v>
      </c>
      <c r="I19" s="77">
        <f t="shared" si="7"/>
        <v>105690</v>
      </c>
      <c r="J19" s="77">
        <f t="shared" si="7"/>
        <v>0</v>
      </c>
      <c r="K19" s="77">
        <f t="shared" si="7"/>
        <v>0</v>
      </c>
      <c r="L19" s="77">
        <f t="shared" si="7"/>
        <v>0</v>
      </c>
      <c r="M19" s="77">
        <f t="shared" si="7"/>
        <v>0</v>
      </c>
      <c r="N19" s="77">
        <f t="shared" si="1"/>
        <v>197269</v>
      </c>
      <c r="O19" s="78">
        <f t="shared" si="2"/>
        <v>608.85493827160496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14" t="s">
        <v>53</v>
      </c>
      <c r="M21" s="114"/>
      <c r="N21" s="114"/>
      <c r="O21" s="88">
        <v>324</v>
      </c>
    </row>
    <row r="22" spans="1:119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7"/>
    </row>
    <row r="23" spans="1:119" ht="15.75" customHeight="1" thickBot="1">
      <c r="A23" s="118" t="s">
        <v>41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0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42071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42071</v>
      </c>
      <c r="O5" s="30">
        <f t="shared" ref="O5:O20" si="2">(N5/O$22)</f>
        <v>132.29874213836479</v>
      </c>
      <c r="P5" s="6"/>
    </row>
    <row r="6" spans="1:133">
      <c r="A6" s="12"/>
      <c r="B6" s="42">
        <v>511</v>
      </c>
      <c r="C6" s="19" t="s">
        <v>19</v>
      </c>
      <c r="D6" s="43">
        <v>5705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5705</v>
      </c>
      <c r="O6" s="44">
        <f t="shared" si="2"/>
        <v>17.940251572327043</v>
      </c>
      <c r="P6" s="9"/>
    </row>
    <row r="7" spans="1:133">
      <c r="A7" s="12"/>
      <c r="B7" s="42">
        <v>513</v>
      </c>
      <c r="C7" s="19" t="s">
        <v>20</v>
      </c>
      <c r="D7" s="43">
        <v>31966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31966</v>
      </c>
      <c r="O7" s="44">
        <f t="shared" si="2"/>
        <v>100.52201257861635</v>
      </c>
      <c r="P7" s="9"/>
    </row>
    <row r="8" spans="1:133">
      <c r="A8" s="12"/>
      <c r="B8" s="42">
        <v>514</v>
      </c>
      <c r="C8" s="19" t="s">
        <v>36</v>
      </c>
      <c r="D8" s="43">
        <v>4400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4400</v>
      </c>
      <c r="O8" s="44">
        <f t="shared" si="2"/>
        <v>13.836477987421384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24614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24614</v>
      </c>
      <c r="O9" s="41">
        <f t="shared" si="2"/>
        <v>77.40251572327044</v>
      </c>
      <c r="P9" s="10"/>
    </row>
    <row r="10" spans="1:133">
      <c r="A10" s="12"/>
      <c r="B10" s="42">
        <v>521</v>
      </c>
      <c r="C10" s="19" t="s">
        <v>22</v>
      </c>
      <c r="D10" s="43">
        <v>12914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12914</v>
      </c>
      <c r="O10" s="44">
        <f t="shared" si="2"/>
        <v>40.610062893081761</v>
      </c>
      <c r="P10" s="9"/>
    </row>
    <row r="11" spans="1:133">
      <c r="A11" s="12"/>
      <c r="B11" s="42">
        <v>522</v>
      </c>
      <c r="C11" s="19" t="s">
        <v>23</v>
      </c>
      <c r="D11" s="43">
        <v>11700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11700</v>
      </c>
      <c r="O11" s="44">
        <f t="shared" si="2"/>
        <v>36.79245283018868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SUM(D13:D15)</f>
        <v>6725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86917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93642</v>
      </c>
      <c r="O12" s="41">
        <f t="shared" si="2"/>
        <v>294.47169811320754</v>
      </c>
      <c r="P12" s="10"/>
    </row>
    <row r="13" spans="1:133">
      <c r="A13" s="12"/>
      <c r="B13" s="42">
        <v>533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76557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76557</v>
      </c>
      <c r="O13" s="44">
        <f t="shared" si="2"/>
        <v>240.74528301886792</v>
      </c>
      <c r="P13" s="9"/>
    </row>
    <row r="14" spans="1:133">
      <c r="A14" s="12"/>
      <c r="B14" s="42">
        <v>534</v>
      </c>
      <c r="C14" s="19" t="s">
        <v>38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10360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10360</v>
      </c>
      <c r="O14" s="44">
        <f t="shared" si="2"/>
        <v>32.578616352201259</v>
      </c>
      <c r="P14" s="9"/>
    </row>
    <row r="15" spans="1:133">
      <c r="A15" s="12"/>
      <c r="B15" s="42">
        <v>539</v>
      </c>
      <c r="C15" s="19" t="s">
        <v>26</v>
      </c>
      <c r="D15" s="43">
        <v>6725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6725</v>
      </c>
      <c r="O15" s="44">
        <f t="shared" si="2"/>
        <v>21.147798742138363</v>
      </c>
      <c r="P15" s="9"/>
    </row>
    <row r="16" spans="1:133" ht="15.75">
      <c r="A16" s="26" t="s">
        <v>27</v>
      </c>
      <c r="B16" s="27"/>
      <c r="C16" s="28"/>
      <c r="D16" s="29">
        <f t="shared" ref="D16:M16" si="5">SUM(D17:D17)</f>
        <v>10945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10945</v>
      </c>
      <c r="O16" s="41">
        <f t="shared" si="2"/>
        <v>34.418238993710695</v>
      </c>
      <c r="P16" s="10"/>
    </row>
    <row r="17" spans="1:119">
      <c r="A17" s="12"/>
      <c r="B17" s="42">
        <v>541</v>
      </c>
      <c r="C17" s="19" t="s">
        <v>28</v>
      </c>
      <c r="D17" s="43">
        <v>10945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10945</v>
      </c>
      <c r="O17" s="44">
        <f t="shared" si="2"/>
        <v>34.418238993710695</v>
      </c>
      <c r="P17" s="9"/>
    </row>
    <row r="18" spans="1:119" ht="15.75">
      <c r="A18" s="26" t="s">
        <v>29</v>
      </c>
      <c r="B18" s="27"/>
      <c r="C18" s="28"/>
      <c r="D18" s="29">
        <f t="shared" ref="D18:M18" si="6">SUM(D19:D19)</f>
        <v>5619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5619</v>
      </c>
      <c r="O18" s="41">
        <f t="shared" si="2"/>
        <v>17.669811320754718</v>
      </c>
      <c r="P18" s="9"/>
    </row>
    <row r="19" spans="1:119" ht="15.75" thickBot="1">
      <c r="A19" s="12"/>
      <c r="B19" s="42">
        <v>572</v>
      </c>
      <c r="C19" s="19" t="s">
        <v>30</v>
      </c>
      <c r="D19" s="43">
        <v>5619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5619</v>
      </c>
      <c r="O19" s="44">
        <f t="shared" si="2"/>
        <v>17.669811320754718</v>
      </c>
      <c r="P19" s="9"/>
    </row>
    <row r="20" spans="1:119" ht="16.5" thickBot="1">
      <c r="A20" s="13" t="s">
        <v>10</v>
      </c>
      <c r="B20" s="21"/>
      <c r="C20" s="20"/>
      <c r="D20" s="14">
        <f>SUM(D5,D9,D12,D16,D18)</f>
        <v>89974</v>
      </c>
      <c r="E20" s="14">
        <f t="shared" ref="E20:M20" si="7">SUM(E5,E9,E12,E16,E18)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86917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176891</v>
      </c>
      <c r="O20" s="35">
        <f t="shared" si="2"/>
        <v>556.26100628930817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47</v>
      </c>
      <c r="M22" s="90"/>
      <c r="N22" s="90"/>
      <c r="O22" s="39">
        <v>318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41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42816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42816</v>
      </c>
      <c r="O5" s="30">
        <f t="shared" ref="O5:O19" si="2">(N5/O$21)</f>
        <v>129.3534743202417</v>
      </c>
      <c r="P5" s="6"/>
    </row>
    <row r="6" spans="1:133">
      <c r="A6" s="12"/>
      <c r="B6" s="42">
        <v>511</v>
      </c>
      <c r="C6" s="19" t="s">
        <v>19</v>
      </c>
      <c r="D6" s="43">
        <v>6351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6351</v>
      </c>
      <c r="O6" s="44">
        <f t="shared" si="2"/>
        <v>19.187311178247736</v>
      </c>
      <c r="P6" s="9"/>
    </row>
    <row r="7" spans="1:133">
      <c r="A7" s="12"/>
      <c r="B7" s="42">
        <v>513</v>
      </c>
      <c r="C7" s="19" t="s">
        <v>20</v>
      </c>
      <c r="D7" s="43">
        <v>32927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32927</v>
      </c>
      <c r="O7" s="44">
        <f t="shared" si="2"/>
        <v>99.477341389728096</v>
      </c>
      <c r="P7" s="9"/>
    </row>
    <row r="8" spans="1:133">
      <c r="A8" s="12"/>
      <c r="B8" s="42">
        <v>514</v>
      </c>
      <c r="C8" s="19" t="s">
        <v>36</v>
      </c>
      <c r="D8" s="43">
        <v>3538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3538</v>
      </c>
      <c r="O8" s="44">
        <f t="shared" si="2"/>
        <v>10.688821752265861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22848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22848</v>
      </c>
      <c r="O9" s="41">
        <f t="shared" si="2"/>
        <v>69.027190332326285</v>
      </c>
      <c r="P9" s="10"/>
    </row>
    <row r="10" spans="1:133">
      <c r="A10" s="12"/>
      <c r="B10" s="42">
        <v>521</v>
      </c>
      <c r="C10" s="19" t="s">
        <v>22</v>
      </c>
      <c r="D10" s="43">
        <v>12935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12935</v>
      </c>
      <c r="O10" s="44">
        <f t="shared" si="2"/>
        <v>39.0785498489426</v>
      </c>
      <c r="P10" s="9"/>
    </row>
    <row r="11" spans="1:133">
      <c r="A11" s="12"/>
      <c r="B11" s="42">
        <v>522</v>
      </c>
      <c r="C11" s="19" t="s">
        <v>23</v>
      </c>
      <c r="D11" s="43">
        <v>9913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9913</v>
      </c>
      <c r="O11" s="44">
        <f t="shared" si="2"/>
        <v>29.948640483383684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3486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85358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88844</v>
      </c>
      <c r="O12" s="41">
        <f t="shared" si="2"/>
        <v>268.41087613293053</v>
      </c>
      <c r="P12" s="10"/>
    </row>
    <row r="13" spans="1:133">
      <c r="A13" s="12"/>
      <c r="B13" s="42">
        <v>533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73086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73086</v>
      </c>
      <c r="O13" s="44">
        <f t="shared" si="2"/>
        <v>220.8036253776435</v>
      </c>
      <c r="P13" s="9"/>
    </row>
    <row r="14" spans="1:133">
      <c r="A14" s="12"/>
      <c r="B14" s="42">
        <v>534</v>
      </c>
      <c r="C14" s="19" t="s">
        <v>38</v>
      </c>
      <c r="D14" s="43">
        <v>3486</v>
      </c>
      <c r="E14" s="43">
        <v>0</v>
      </c>
      <c r="F14" s="43">
        <v>0</v>
      </c>
      <c r="G14" s="43">
        <v>0</v>
      </c>
      <c r="H14" s="43">
        <v>0</v>
      </c>
      <c r="I14" s="43">
        <v>12272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15758</v>
      </c>
      <c r="O14" s="44">
        <f t="shared" si="2"/>
        <v>47.607250755287012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22099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22099</v>
      </c>
      <c r="O15" s="41">
        <f t="shared" si="2"/>
        <v>66.764350453172199</v>
      </c>
      <c r="P15" s="10"/>
    </row>
    <row r="16" spans="1:133">
      <c r="A16" s="12"/>
      <c r="B16" s="42">
        <v>541</v>
      </c>
      <c r="C16" s="19" t="s">
        <v>28</v>
      </c>
      <c r="D16" s="43">
        <v>22099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22099</v>
      </c>
      <c r="O16" s="44">
        <f t="shared" si="2"/>
        <v>66.764350453172199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8267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8267</v>
      </c>
      <c r="O17" s="41">
        <f t="shared" si="2"/>
        <v>24.975830815709969</v>
      </c>
      <c r="P17" s="9"/>
    </row>
    <row r="18" spans="1:119" ht="15.75" thickBot="1">
      <c r="A18" s="12"/>
      <c r="B18" s="42">
        <v>572</v>
      </c>
      <c r="C18" s="19" t="s">
        <v>30</v>
      </c>
      <c r="D18" s="43">
        <v>8267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8267</v>
      </c>
      <c r="O18" s="44">
        <f t="shared" si="2"/>
        <v>24.975830815709969</v>
      </c>
      <c r="P18" s="9"/>
    </row>
    <row r="19" spans="1:119" ht="16.5" thickBot="1">
      <c r="A19" s="13" t="s">
        <v>10</v>
      </c>
      <c r="B19" s="21"/>
      <c r="C19" s="20"/>
      <c r="D19" s="14">
        <f>SUM(D5,D9,D12,D15,D17)</f>
        <v>99516</v>
      </c>
      <c r="E19" s="14">
        <f t="shared" ref="E19:M19" si="7">SUM(E5,E9,E12,E15,E17)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85358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184874</v>
      </c>
      <c r="O19" s="35">
        <f t="shared" si="2"/>
        <v>558.53172205438068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45</v>
      </c>
      <c r="M21" s="90"/>
      <c r="N21" s="90"/>
      <c r="O21" s="39">
        <v>331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41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47384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47384</v>
      </c>
      <c r="O5" s="30">
        <f t="shared" ref="O5:O19" si="2">(N5/O$21)</f>
        <v>144.9051987767584</v>
      </c>
      <c r="P5" s="6"/>
    </row>
    <row r="6" spans="1:133">
      <c r="A6" s="12"/>
      <c r="B6" s="42">
        <v>511</v>
      </c>
      <c r="C6" s="19" t="s">
        <v>19</v>
      </c>
      <c r="D6" s="43">
        <v>5705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5705</v>
      </c>
      <c r="O6" s="44">
        <f t="shared" si="2"/>
        <v>17.446483180428135</v>
      </c>
      <c r="P6" s="9"/>
    </row>
    <row r="7" spans="1:133">
      <c r="A7" s="12"/>
      <c r="B7" s="42">
        <v>513</v>
      </c>
      <c r="C7" s="19" t="s">
        <v>20</v>
      </c>
      <c r="D7" s="43">
        <v>36804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36804</v>
      </c>
      <c r="O7" s="44">
        <f t="shared" si="2"/>
        <v>112.55045871559633</v>
      </c>
      <c r="P7" s="9"/>
    </row>
    <row r="8" spans="1:133">
      <c r="A8" s="12"/>
      <c r="B8" s="42">
        <v>514</v>
      </c>
      <c r="C8" s="19" t="s">
        <v>36</v>
      </c>
      <c r="D8" s="43">
        <v>4875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4875</v>
      </c>
      <c r="O8" s="44">
        <f t="shared" si="2"/>
        <v>14.908256880733944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26861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26861</v>
      </c>
      <c r="O9" s="41">
        <f t="shared" si="2"/>
        <v>82.14373088685015</v>
      </c>
      <c r="P9" s="10"/>
    </row>
    <row r="10" spans="1:133">
      <c r="A10" s="12"/>
      <c r="B10" s="42">
        <v>521</v>
      </c>
      <c r="C10" s="19" t="s">
        <v>22</v>
      </c>
      <c r="D10" s="43">
        <v>13489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13489</v>
      </c>
      <c r="O10" s="44">
        <f t="shared" si="2"/>
        <v>41.250764525993887</v>
      </c>
      <c r="P10" s="9"/>
    </row>
    <row r="11" spans="1:133">
      <c r="A11" s="12"/>
      <c r="B11" s="42">
        <v>522</v>
      </c>
      <c r="C11" s="19" t="s">
        <v>23</v>
      </c>
      <c r="D11" s="43">
        <v>13372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13372</v>
      </c>
      <c r="O11" s="44">
        <f t="shared" si="2"/>
        <v>40.892966360856271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13460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68372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81832</v>
      </c>
      <c r="O12" s="41">
        <f t="shared" si="2"/>
        <v>250.25076452599387</v>
      </c>
      <c r="P12" s="10"/>
    </row>
    <row r="13" spans="1:133">
      <c r="A13" s="12"/>
      <c r="B13" s="42">
        <v>533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68372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68372</v>
      </c>
      <c r="O13" s="44">
        <f t="shared" si="2"/>
        <v>209.08868501529051</v>
      </c>
      <c r="P13" s="9"/>
    </row>
    <row r="14" spans="1:133">
      <c r="A14" s="12"/>
      <c r="B14" s="42">
        <v>534</v>
      </c>
      <c r="C14" s="19" t="s">
        <v>38</v>
      </c>
      <c r="D14" s="43">
        <v>13460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13460</v>
      </c>
      <c r="O14" s="44">
        <f t="shared" si="2"/>
        <v>41.162079510703364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17232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17232</v>
      </c>
      <c r="O15" s="41">
        <f t="shared" si="2"/>
        <v>52.697247706422019</v>
      </c>
      <c r="P15" s="10"/>
    </row>
    <row r="16" spans="1:133">
      <c r="A16" s="12"/>
      <c r="B16" s="42">
        <v>541</v>
      </c>
      <c r="C16" s="19" t="s">
        <v>28</v>
      </c>
      <c r="D16" s="43">
        <v>17232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17232</v>
      </c>
      <c r="O16" s="44">
        <f t="shared" si="2"/>
        <v>52.697247706422019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5184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5184</v>
      </c>
      <c r="O17" s="41">
        <f t="shared" si="2"/>
        <v>15.853211009174313</v>
      </c>
      <c r="P17" s="9"/>
    </row>
    <row r="18" spans="1:119" ht="15.75" thickBot="1">
      <c r="A18" s="12"/>
      <c r="B18" s="42">
        <v>572</v>
      </c>
      <c r="C18" s="19" t="s">
        <v>30</v>
      </c>
      <c r="D18" s="43">
        <v>5184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5184</v>
      </c>
      <c r="O18" s="44">
        <f t="shared" si="2"/>
        <v>15.853211009174313</v>
      </c>
      <c r="P18" s="9"/>
    </row>
    <row r="19" spans="1:119" ht="16.5" thickBot="1">
      <c r="A19" s="13" t="s">
        <v>10</v>
      </c>
      <c r="B19" s="21"/>
      <c r="C19" s="20"/>
      <c r="D19" s="14">
        <f>SUM(D5,D9,D12,D15,D17)</f>
        <v>110121</v>
      </c>
      <c r="E19" s="14">
        <f t="shared" ref="E19:M19" si="7">SUM(E5,E9,E12,E15,E17)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68372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178493</v>
      </c>
      <c r="O19" s="35">
        <f t="shared" si="2"/>
        <v>545.8501529051988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43</v>
      </c>
      <c r="M21" s="90"/>
      <c r="N21" s="90"/>
      <c r="O21" s="39">
        <v>327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41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47855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47855</v>
      </c>
      <c r="O5" s="30">
        <f t="shared" ref="O5:O22" si="2">(N5/O$24)</f>
        <v>141.58284023668639</v>
      </c>
      <c r="P5" s="6"/>
    </row>
    <row r="6" spans="1:133">
      <c r="A6" s="12"/>
      <c r="B6" s="42">
        <v>511</v>
      </c>
      <c r="C6" s="19" t="s">
        <v>19</v>
      </c>
      <c r="D6" s="43">
        <v>6028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6028</v>
      </c>
      <c r="O6" s="44">
        <f t="shared" si="2"/>
        <v>17.834319526627219</v>
      </c>
      <c r="P6" s="9"/>
    </row>
    <row r="7" spans="1:133">
      <c r="A7" s="12"/>
      <c r="B7" s="42">
        <v>513</v>
      </c>
      <c r="C7" s="19" t="s">
        <v>20</v>
      </c>
      <c r="D7" s="43">
        <v>37081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37081</v>
      </c>
      <c r="O7" s="44">
        <f t="shared" si="2"/>
        <v>109.70710059171597</v>
      </c>
      <c r="P7" s="9"/>
    </row>
    <row r="8" spans="1:133">
      <c r="A8" s="12"/>
      <c r="B8" s="42">
        <v>514</v>
      </c>
      <c r="C8" s="19" t="s">
        <v>36</v>
      </c>
      <c r="D8" s="43">
        <v>4613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4613</v>
      </c>
      <c r="O8" s="44">
        <f t="shared" si="2"/>
        <v>13.647928994082839</v>
      </c>
      <c r="P8" s="9"/>
    </row>
    <row r="9" spans="1:133">
      <c r="A9" s="12"/>
      <c r="B9" s="42">
        <v>515</v>
      </c>
      <c r="C9" s="19" t="s">
        <v>37</v>
      </c>
      <c r="D9" s="43">
        <v>133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133</v>
      </c>
      <c r="O9" s="44">
        <f t="shared" si="2"/>
        <v>0.39349112426035504</v>
      </c>
      <c r="P9" s="9"/>
    </row>
    <row r="10" spans="1:133" ht="15.75">
      <c r="A10" s="26" t="s">
        <v>21</v>
      </c>
      <c r="B10" s="27"/>
      <c r="C10" s="28"/>
      <c r="D10" s="29">
        <f t="shared" ref="D10:M10" si="3">SUM(D11:D12)</f>
        <v>38116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38116</v>
      </c>
      <c r="O10" s="41">
        <f t="shared" si="2"/>
        <v>112.76923076923077</v>
      </c>
      <c r="P10" s="10"/>
    </row>
    <row r="11" spans="1:133">
      <c r="A11" s="12"/>
      <c r="B11" s="42">
        <v>521</v>
      </c>
      <c r="C11" s="19" t="s">
        <v>22</v>
      </c>
      <c r="D11" s="43">
        <v>13734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13734</v>
      </c>
      <c r="O11" s="44">
        <f t="shared" si="2"/>
        <v>40.633136094674555</v>
      </c>
      <c r="P11" s="9"/>
    </row>
    <row r="12" spans="1:133">
      <c r="A12" s="12"/>
      <c r="B12" s="42">
        <v>522</v>
      </c>
      <c r="C12" s="19" t="s">
        <v>23</v>
      </c>
      <c r="D12" s="43">
        <v>24382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24382</v>
      </c>
      <c r="O12" s="44">
        <f t="shared" si="2"/>
        <v>72.136094674556219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SUM(D14:D15)</f>
        <v>21510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70871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92381</v>
      </c>
      <c r="O13" s="41">
        <f t="shared" si="2"/>
        <v>273.31656804733728</v>
      </c>
      <c r="P13" s="10"/>
    </row>
    <row r="14" spans="1:133">
      <c r="A14" s="12"/>
      <c r="B14" s="42">
        <v>533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70871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70871</v>
      </c>
      <c r="O14" s="44">
        <f t="shared" si="2"/>
        <v>209.67751479289942</v>
      </c>
      <c r="P14" s="9"/>
    </row>
    <row r="15" spans="1:133">
      <c r="A15" s="12"/>
      <c r="B15" s="42">
        <v>534</v>
      </c>
      <c r="C15" s="19" t="s">
        <v>38</v>
      </c>
      <c r="D15" s="43">
        <v>21510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21510</v>
      </c>
      <c r="O15" s="44">
        <f t="shared" si="2"/>
        <v>63.639053254437869</v>
      </c>
      <c r="P15" s="9"/>
    </row>
    <row r="16" spans="1:133" ht="15.75">
      <c r="A16" s="26" t="s">
        <v>27</v>
      </c>
      <c r="B16" s="27"/>
      <c r="C16" s="28"/>
      <c r="D16" s="29">
        <f t="shared" ref="D16:M16" si="5">SUM(D17:D17)</f>
        <v>14889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14889</v>
      </c>
      <c r="O16" s="41">
        <f t="shared" si="2"/>
        <v>44.050295857988168</v>
      </c>
      <c r="P16" s="10"/>
    </row>
    <row r="17" spans="1:119">
      <c r="A17" s="12"/>
      <c r="B17" s="42">
        <v>541</v>
      </c>
      <c r="C17" s="19" t="s">
        <v>28</v>
      </c>
      <c r="D17" s="43">
        <v>14889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14889</v>
      </c>
      <c r="O17" s="44">
        <f t="shared" si="2"/>
        <v>44.050295857988168</v>
      </c>
      <c r="P17" s="9"/>
    </row>
    <row r="18" spans="1:119" ht="15.75">
      <c r="A18" s="26" t="s">
        <v>29</v>
      </c>
      <c r="B18" s="27"/>
      <c r="C18" s="28"/>
      <c r="D18" s="29">
        <f t="shared" ref="D18:M18" si="6">SUM(D19:D19)</f>
        <v>4120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4120</v>
      </c>
      <c r="O18" s="41">
        <f t="shared" si="2"/>
        <v>12.189349112426035</v>
      </c>
      <c r="P18" s="9"/>
    </row>
    <row r="19" spans="1:119">
      <c r="A19" s="12"/>
      <c r="B19" s="42">
        <v>572</v>
      </c>
      <c r="C19" s="19" t="s">
        <v>30</v>
      </c>
      <c r="D19" s="43">
        <v>4120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4120</v>
      </c>
      <c r="O19" s="44">
        <f t="shared" si="2"/>
        <v>12.189349112426035</v>
      </c>
      <c r="P19" s="9"/>
    </row>
    <row r="20" spans="1:119" ht="15.75">
      <c r="A20" s="26" t="s">
        <v>32</v>
      </c>
      <c r="B20" s="27"/>
      <c r="C20" s="28"/>
      <c r="D20" s="29">
        <f t="shared" ref="D20:M20" si="7">SUM(D21:D21)</f>
        <v>6000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6000</v>
      </c>
      <c r="O20" s="41">
        <f t="shared" si="2"/>
        <v>17.751479289940828</v>
      </c>
      <c r="P20" s="9"/>
    </row>
    <row r="21" spans="1:119" ht="15.75" thickBot="1">
      <c r="A21" s="12"/>
      <c r="B21" s="42">
        <v>581</v>
      </c>
      <c r="C21" s="19" t="s">
        <v>39</v>
      </c>
      <c r="D21" s="43">
        <v>6000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6000</v>
      </c>
      <c r="O21" s="44">
        <f t="shared" si="2"/>
        <v>17.751479289940828</v>
      </c>
      <c r="P21" s="9"/>
    </row>
    <row r="22" spans="1:119" ht="16.5" thickBot="1">
      <c r="A22" s="13" t="s">
        <v>10</v>
      </c>
      <c r="B22" s="21"/>
      <c r="C22" s="20"/>
      <c r="D22" s="14">
        <f>SUM(D5,D10,D13,D16,D18,D20)</f>
        <v>132490</v>
      </c>
      <c r="E22" s="14">
        <f t="shared" ref="E22:M22" si="8">SUM(E5,E10,E13,E16,E18,E20)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70871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203361</v>
      </c>
      <c r="O22" s="35">
        <f t="shared" si="2"/>
        <v>601.65976331360946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40</v>
      </c>
      <c r="M24" s="90"/>
      <c r="N24" s="90"/>
      <c r="O24" s="39">
        <v>338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52872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52872</v>
      </c>
      <c r="O5" s="30">
        <f t="shared" ref="O5:O20" si="2">(N5/O$22)</f>
        <v>137.6875</v>
      </c>
      <c r="P5" s="6"/>
    </row>
    <row r="6" spans="1:133">
      <c r="A6" s="12"/>
      <c r="B6" s="42">
        <v>511</v>
      </c>
      <c r="C6" s="19" t="s">
        <v>19</v>
      </c>
      <c r="D6" s="43">
        <v>6459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6459</v>
      </c>
      <c r="O6" s="44">
        <f t="shared" si="2"/>
        <v>16.8203125</v>
      </c>
      <c r="P6" s="9"/>
    </row>
    <row r="7" spans="1:133">
      <c r="A7" s="12"/>
      <c r="B7" s="42">
        <v>513</v>
      </c>
      <c r="C7" s="19" t="s">
        <v>20</v>
      </c>
      <c r="D7" s="43">
        <v>46413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46413</v>
      </c>
      <c r="O7" s="44">
        <f t="shared" si="2"/>
        <v>120.8671875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29225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29225</v>
      </c>
      <c r="O8" s="41">
        <f t="shared" si="2"/>
        <v>76.106770833333329</v>
      </c>
      <c r="P8" s="10"/>
    </row>
    <row r="9" spans="1:133">
      <c r="A9" s="12"/>
      <c r="B9" s="42">
        <v>521</v>
      </c>
      <c r="C9" s="19" t="s">
        <v>22</v>
      </c>
      <c r="D9" s="43">
        <v>14388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14388</v>
      </c>
      <c r="O9" s="44">
        <f t="shared" si="2"/>
        <v>37.46875</v>
      </c>
      <c r="P9" s="9"/>
    </row>
    <row r="10" spans="1:133">
      <c r="A10" s="12"/>
      <c r="B10" s="42">
        <v>522</v>
      </c>
      <c r="C10" s="19" t="s">
        <v>23</v>
      </c>
      <c r="D10" s="43">
        <v>14837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14837</v>
      </c>
      <c r="O10" s="44">
        <f t="shared" si="2"/>
        <v>38.638020833333336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20046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68160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88206</v>
      </c>
      <c r="O11" s="41">
        <f t="shared" si="2"/>
        <v>229.703125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68160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68160</v>
      </c>
      <c r="O12" s="44">
        <f t="shared" si="2"/>
        <v>177.5</v>
      </c>
      <c r="P12" s="9"/>
    </row>
    <row r="13" spans="1:133">
      <c r="A13" s="12"/>
      <c r="B13" s="42">
        <v>539</v>
      </c>
      <c r="C13" s="19" t="s">
        <v>26</v>
      </c>
      <c r="D13" s="43">
        <v>20046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20046</v>
      </c>
      <c r="O13" s="44">
        <f t="shared" si="2"/>
        <v>52.203125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12132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12132</v>
      </c>
      <c r="O14" s="41">
        <f t="shared" si="2"/>
        <v>31.59375</v>
      </c>
      <c r="P14" s="10"/>
    </row>
    <row r="15" spans="1:133">
      <c r="A15" s="12"/>
      <c r="B15" s="42">
        <v>541</v>
      </c>
      <c r="C15" s="19" t="s">
        <v>28</v>
      </c>
      <c r="D15" s="43">
        <v>12132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12132</v>
      </c>
      <c r="O15" s="44">
        <f t="shared" si="2"/>
        <v>31.59375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5233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5233</v>
      </c>
      <c r="O16" s="41">
        <f t="shared" si="2"/>
        <v>13.627604166666666</v>
      </c>
      <c r="P16" s="9"/>
    </row>
    <row r="17" spans="1:119">
      <c r="A17" s="12"/>
      <c r="B17" s="42">
        <v>572</v>
      </c>
      <c r="C17" s="19" t="s">
        <v>30</v>
      </c>
      <c r="D17" s="43">
        <v>5233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5233</v>
      </c>
      <c r="O17" s="44">
        <f t="shared" si="2"/>
        <v>13.627604166666666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6000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6000</v>
      </c>
      <c r="O18" s="41">
        <f t="shared" si="2"/>
        <v>15.625</v>
      </c>
      <c r="P18" s="9"/>
    </row>
    <row r="19" spans="1:119" ht="15.75" thickBot="1">
      <c r="A19" s="12"/>
      <c r="B19" s="42">
        <v>588</v>
      </c>
      <c r="C19" s="19" t="s">
        <v>31</v>
      </c>
      <c r="D19" s="43">
        <v>6000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6000</v>
      </c>
      <c r="O19" s="44">
        <f t="shared" si="2"/>
        <v>15.625</v>
      </c>
      <c r="P19" s="9"/>
    </row>
    <row r="20" spans="1:119" ht="16.5" thickBot="1">
      <c r="A20" s="13" t="s">
        <v>10</v>
      </c>
      <c r="B20" s="21"/>
      <c r="C20" s="20"/>
      <c r="D20" s="14">
        <f>SUM(D5,D8,D11,D14,D16,D18)</f>
        <v>125508</v>
      </c>
      <c r="E20" s="14">
        <f t="shared" ref="E20:M20" si="8">SUM(E5,E8,E11,E14,E16,E18)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68160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193668</v>
      </c>
      <c r="O20" s="35">
        <f t="shared" si="2"/>
        <v>504.34375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33</v>
      </c>
      <c r="M22" s="90"/>
      <c r="N22" s="90"/>
      <c r="O22" s="39">
        <v>384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thickBot="1">
      <c r="A24" s="94" t="s">
        <v>41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49208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49208</v>
      </c>
      <c r="O5" s="30">
        <f t="shared" ref="O5:O18" si="2">(N5/O$20)</f>
        <v>125.85166240409207</v>
      </c>
      <c r="P5" s="6"/>
    </row>
    <row r="6" spans="1:133">
      <c r="A6" s="12"/>
      <c r="B6" s="42">
        <v>511</v>
      </c>
      <c r="C6" s="19" t="s">
        <v>19</v>
      </c>
      <c r="D6" s="43">
        <v>5598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5598</v>
      </c>
      <c r="O6" s="44">
        <f t="shared" si="2"/>
        <v>14.317135549872123</v>
      </c>
      <c r="P6" s="9"/>
    </row>
    <row r="7" spans="1:133">
      <c r="A7" s="12"/>
      <c r="B7" s="42">
        <v>513</v>
      </c>
      <c r="C7" s="19" t="s">
        <v>20</v>
      </c>
      <c r="D7" s="43">
        <v>43610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43610</v>
      </c>
      <c r="O7" s="44">
        <f t="shared" si="2"/>
        <v>111.53452685421995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22112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22112</v>
      </c>
      <c r="O8" s="41">
        <f t="shared" si="2"/>
        <v>56.552429667519185</v>
      </c>
      <c r="P8" s="10"/>
    </row>
    <row r="9" spans="1:133">
      <c r="A9" s="12"/>
      <c r="B9" s="42">
        <v>521</v>
      </c>
      <c r="C9" s="19" t="s">
        <v>22</v>
      </c>
      <c r="D9" s="43">
        <v>14323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14323</v>
      </c>
      <c r="O9" s="44">
        <f t="shared" si="2"/>
        <v>36.631713554987215</v>
      </c>
      <c r="P9" s="9"/>
    </row>
    <row r="10" spans="1:133">
      <c r="A10" s="12"/>
      <c r="B10" s="42">
        <v>522</v>
      </c>
      <c r="C10" s="19" t="s">
        <v>23</v>
      </c>
      <c r="D10" s="43">
        <v>7789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7789</v>
      </c>
      <c r="O10" s="44">
        <f t="shared" si="2"/>
        <v>19.92071611253197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19445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41745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61190</v>
      </c>
      <c r="O11" s="41">
        <f t="shared" si="2"/>
        <v>156.49616368286445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41745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41745</v>
      </c>
      <c r="O12" s="44">
        <f t="shared" si="2"/>
        <v>106.76470588235294</v>
      </c>
      <c r="P12" s="9"/>
    </row>
    <row r="13" spans="1:133">
      <c r="A13" s="12"/>
      <c r="B13" s="42">
        <v>534</v>
      </c>
      <c r="C13" s="19" t="s">
        <v>38</v>
      </c>
      <c r="D13" s="43">
        <v>19445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19445</v>
      </c>
      <c r="O13" s="44">
        <f t="shared" si="2"/>
        <v>49.731457800511507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14391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14391</v>
      </c>
      <c r="O14" s="41">
        <f t="shared" si="2"/>
        <v>36.805626598465473</v>
      </c>
      <c r="P14" s="10"/>
    </row>
    <row r="15" spans="1:133">
      <c r="A15" s="12"/>
      <c r="B15" s="42">
        <v>541</v>
      </c>
      <c r="C15" s="19" t="s">
        <v>28</v>
      </c>
      <c r="D15" s="43">
        <v>14391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14391</v>
      </c>
      <c r="O15" s="44">
        <f t="shared" si="2"/>
        <v>36.805626598465473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9235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9235</v>
      </c>
      <c r="O16" s="41">
        <f t="shared" si="2"/>
        <v>23.618925831202045</v>
      </c>
      <c r="P16" s="9"/>
    </row>
    <row r="17" spans="1:119" ht="15.75" thickBot="1">
      <c r="A17" s="12"/>
      <c r="B17" s="42">
        <v>572</v>
      </c>
      <c r="C17" s="19" t="s">
        <v>30</v>
      </c>
      <c r="D17" s="43">
        <v>9235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9235</v>
      </c>
      <c r="O17" s="44">
        <f t="shared" si="2"/>
        <v>23.618925831202045</v>
      </c>
      <c r="P17" s="9"/>
    </row>
    <row r="18" spans="1:119" ht="16.5" thickBot="1">
      <c r="A18" s="13" t="s">
        <v>10</v>
      </c>
      <c r="B18" s="21"/>
      <c r="C18" s="20"/>
      <c r="D18" s="14">
        <f>SUM(D5,D8,D11,D14,D16)</f>
        <v>114391</v>
      </c>
      <c r="E18" s="14">
        <f t="shared" ref="E18:M18" si="7">SUM(E5,E8,E11,E14,E16)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41745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156136</v>
      </c>
      <c r="O18" s="35">
        <f t="shared" si="2"/>
        <v>399.32480818414325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49</v>
      </c>
      <c r="M20" s="90"/>
      <c r="N20" s="90"/>
      <c r="O20" s="39">
        <v>391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41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55106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55106</v>
      </c>
      <c r="O5" s="30">
        <f t="shared" ref="O5:O21" si="2">(N5/O$23)</f>
        <v>147.34224598930481</v>
      </c>
      <c r="P5" s="6"/>
    </row>
    <row r="6" spans="1:133">
      <c r="A6" s="12"/>
      <c r="B6" s="42">
        <v>511</v>
      </c>
      <c r="C6" s="19" t="s">
        <v>19</v>
      </c>
      <c r="D6" s="43">
        <v>5275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5275</v>
      </c>
      <c r="O6" s="44">
        <f t="shared" si="2"/>
        <v>14.104278074866309</v>
      </c>
      <c r="P6" s="9"/>
    </row>
    <row r="7" spans="1:133">
      <c r="A7" s="12"/>
      <c r="B7" s="42">
        <v>512</v>
      </c>
      <c r="C7" s="19" t="s">
        <v>57</v>
      </c>
      <c r="D7" s="43">
        <v>40064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40064</v>
      </c>
      <c r="O7" s="44">
        <f t="shared" si="2"/>
        <v>107.12299465240642</v>
      </c>
      <c r="P7" s="9"/>
    </row>
    <row r="8" spans="1:133">
      <c r="A8" s="12"/>
      <c r="B8" s="42">
        <v>513</v>
      </c>
      <c r="C8" s="19" t="s">
        <v>20</v>
      </c>
      <c r="D8" s="43">
        <v>5100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5100</v>
      </c>
      <c r="O8" s="44">
        <f t="shared" si="2"/>
        <v>13.636363636363637</v>
      </c>
      <c r="P8" s="9"/>
    </row>
    <row r="9" spans="1:133">
      <c r="A9" s="12"/>
      <c r="B9" s="42">
        <v>514</v>
      </c>
      <c r="C9" s="19" t="s">
        <v>36</v>
      </c>
      <c r="D9" s="43">
        <v>4667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4667</v>
      </c>
      <c r="O9" s="44">
        <f t="shared" si="2"/>
        <v>12.478609625668449</v>
      </c>
      <c r="P9" s="9"/>
    </row>
    <row r="10" spans="1:133" ht="15.75">
      <c r="A10" s="26" t="s">
        <v>21</v>
      </c>
      <c r="B10" s="27"/>
      <c r="C10" s="28"/>
      <c r="D10" s="29">
        <f t="shared" ref="D10:M10" si="3">SUM(D11:D12)</f>
        <v>28953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28953</v>
      </c>
      <c r="O10" s="41">
        <f t="shared" si="2"/>
        <v>77.414438502673804</v>
      </c>
      <c r="P10" s="10"/>
    </row>
    <row r="11" spans="1:133">
      <c r="A11" s="12"/>
      <c r="B11" s="42">
        <v>521</v>
      </c>
      <c r="C11" s="19" t="s">
        <v>22</v>
      </c>
      <c r="D11" s="43">
        <v>17805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17805</v>
      </c>
      <c r="O11" s="44">
        <f t="shared" si="2"/>
        <v>47.606951871657756</v>
      </c>
      <c r="P11" s="9"/>
    </row>
    <row r="12" spans="1:133">
      <c r="A12" s="12"/>
      <c r="B12" s="42">
        <v>522</v>
      </c>
      <c r="C12" s="19" t="s">
        <v>23</v>
      </c>
      <c r="D12" s="43">
        <v>11148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11148</v>
      </c>
      <c r="O12" s="44">
        <f t="shared" si="2"/>
        <v>29.807486631016044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SUM(D14:D15)</f>
        <v>8231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48463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56694</v>
      </c>
      <c r="O13" s="41">
        <f t="shared" si="2"/>
        <v>151.58823529411765</v>
      </c>
      <c r="P13" s="10"/>
    </row>
    <row r="14" spans="1:133">
      <c r="A14" s="12"/>
      <c r="B14" s="42">
        <v>533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48463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48463</v>
      </c>
      <c r="O14" s="44">
        <f t="shared" si="2"/>
        <v>129.58021390374333</v>
      </c>
      <c r="P14" s="9"/>
    </row>
    <row r="15" spans="1:133">
      <c r="A15" s="12"/>
      <c r="B15" s="42">
        <v>534</v>
      </c>
      <c r="C15" s="19" t="s">
        <v>38</v>
      </c>
      <c r="D15" s="43">
        <v>8231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8231</v>
      </c>
      <c r="O15" s="44">
        <f t="shared" si="2"/>
        <v>22.008021390374331</v>
      </c>
      <c r="P15" s="9"/>
    </row>
    <row r="16" spans="1:133" ht="15.75">
      <c r="A16" s="26" t="s">
        <v>27</v>
      </c>
      <c r="B16" s="27"/>
      <c r="C16" s="28"/>
      <c r="D16" s="29">
        <f t="shared" ref="D16:M16" si="5">SUM(D17:D17)</f>
        <v>18572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18572</v>
      </c>
      <c r="O16" s="41">
        <f t="shared" si="2"/>
        <v>49.657754010695186</v>
      </c>
      <c r="P16" s="10"/>
    </row>
    <row r="17" spans="1:119">
      <c r="A17" s="12"/>
      <c r="B17" s="42">
        <v>541</v>
      </c>
      <c r="C17" s="19" t="s">
        <v>28</v>
      </c>
      <c r="D17" s="43">
        <v>18572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18572</v>
      </c>
      <c r="O17" s="44">
        <f t="shared" si="2"/>
        <v>49.657754010695186</v>
      </c>
      <c r="P17" s="9"/>
    </row>
    <row r="18" spans="1:119" ht="15.75">
      <c r="A18" s="26" t="s">
        <v>29</v>
      </c>
      <c r="B18" s="27"/>
      <c r="C18" s="28"/>
      <c r="D18" s="29">
        <f t="shared" ref="D18:M18" si="6">SUM(D19:D20)</f>
        <v>4018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4018</v>
      </c>
      <c r="O18" s="41">
        <f t="shared" si="2"/>
        <v>10.743315508021391</v>
      </c>
      <c r="P18" s="9"/>
    </row>
    <row r="19" spans="1:119">
      <c r="A19" s="12"/>
      <c r="B19" s="42">
        <v>572</v>
      </c>
      <c r="C19" s="19" t="s">
        <v>30</v>
      </c>
      <c r="D19" s="43">
        <v>570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570</v>
      </c>
      <c r="O19" s="44">
        <f t="shared" si="2"/>
        <v>1.5240641711229947</v>
      </c>
      <c r="P19" s="9"/>
    </row>
    <row r="20" spans="1:119" ht="15.75" thickBot="1">
      <c r="A20" s="12"/>
      <c r="B20" s="42">
        <v>575</v>
      </c>
      <c r="C20" s="19" t="s">
        <v>58</v>
      </c>
      <c r="D20" s="43">
        <v>3448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3448</v>
      </c>
      <c r="O20" s="44">
        <f t="shared" si="2"/>
        <v>9.2192513368983953</v>
      </c>
      <c r="P20" s="9"/>
    </row>
    <row r="21" spans="1:119" ht="16.5" thickBot="1">
      <c r="A21" s="13" t="s">
        <v>10</v>
      </c>
      <c r="B21" s="21"/>
      <c r="C21" s="20"/>
      <c r="D21" s="14">
        <f>SUM(D5,D10,D13,D16,D18)</f>
        <v>114880</v>
      </c>
      <c r="E21" s="14">
        <f t="shared" ref="E21:M21" si="7">SUM(E5,E10,E13,E16,E18)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48463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163343</v>
      </c>
      <c r="O21" s="35">
        <f t="shared" si="2"/>
        <v>436.74598930481284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59</v>
      </c>
      <c r="M23" s="90"/>
      <c r="N23" s="90"/>
      <c r="O23" s="39">
        <v>374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41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85288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85288</v>
      </c>
      <c r="P5" s="30">
        <f t="shared" ref="P5:P18" si="1">(O5/P$20)</f>
        <v>259.2340425531915</v>
      </c>
      <c r="Q5" s="6"/>
    </row>
    <row r="6" spans="1:134">
      <c r="A6" s="12"/>
      <c r="B6" s="42">
        <v>511</v>
      </c>
      <c r="C6" s="19" t="s">
        <v>19</v>
      </c>
      <c r="D6" s="43">
        <v>6459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6459</v>
      </c>
      <c r="P6" s="44">
        <f t="shared" si="1"/>
        <v>19.632218844984802</v>
      </c>
      <c r="Q6" s="9"/>
    </row>
    <row r="7" spans="1:134">
      <c r="A7" s="12"/>
      <c r="B7" s="42">
        <v>513</v>
      </c>
      <c r="C7" s="19" t="s">
        <v>20</v>
      </c>
      <c r="D7" s="43">
        <v>69354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2">SUM(D7:N7)</f>
        <v>69354</v>
      </c>
      <c r="P7" s="44">
        <f t="shared" si="1"/>
        <v>210.80243161094225</v>
      </c>
      <c r="Q7" s="9"/>
    </row>
    <row r="8" spans="1:134">
      <c r="A8" s="12"/>
      <c r="B8" s="42">
        <v>514</v>
      </c>
      <c r="C8" s="19" t="s">
        <v>36</v>
      </c>
      <c r="D8" s="43">
        <v>9475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9475</v>
      </c>
      <c r="P8" s="44">
        <f t="shared" si="1"/>
        <v>28.799392097264437</v>
      </c>
      <c r="Q8" s="9"/>
    </row>
    <row r="9" spans="1:134" ht="15.75">
      <c r="A9" s="26" t="s">
        <v>21</v>
      </c>
      <c r="B9" s="27"/>
      <c r="C9" s="28"/>
      <c r="D9" s="29">
        <f t="shared" ref="D9:N9" si="3">SUM(D10:D10)</f>
        <v>3013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3013</v>
      </c>
      <c r="P9" s="41">
        <f t="shared" si="1"/>
        <v>9.1580547112462014</v>
      </c>
      <c r="Q9" s="10"/>
    </row>
    <row r="10" spans="1:134">
      <c r="A10" s="12"/>
      <c r="B10" s="42">
        <v>522</v>
      </c>
      <c r="C10" s="19" t="s">
        <v>23</v>
      </c>
      <c r="D10" s="43">
        <v>3013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4">SUM(D10:N10)</f>
        <v>3013</v>
      </c>
      <c r="P10" s="44">
        <f t="shared" si="1"/>
        <v>9.1580547112462014</v>
      </c>
      <c r="Q10" s="9"/>
    </row>
    <row r="11" spans="1:134" ht="15.75">
      <c r="A11" s="26" t="s">
        <v>24</v>
      </c>
      <c r="B11" s="27"/>
      <c r="C11" s="28"/>
      <c r="D11" s="29">
        <f t="shared" ref="D11:N11" si="5">SUM(D12:D13)</f>
        <v>16450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99912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5"/>
        <v>0</v>
      </c>
      <c r="O11" s="40">
        <f>SUM(D11:N11)</f>
        <v>116362</v>
      </c>
      <c r="P11" s="41">
        <f t="shared" si="1"/>
        <v>353.68389057750761</v>
      </c>
      <c r="Q11" s="10"/>
    </row>
    <row r="12" spans="1:134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99912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7" si="6">SUM(D12:N12)</f>
        <v>99912</v>
      </c>
      <c r="P12" s="44">
        <f t="shared" si="1"/>
        <v>303.68389057750761</v>
      </c>
      <c r="Q12" s="9"/>
    </row>
    <row r="13" spans="1:134">
      <c r="A13" s="12"/>
      <c r="B13" s="42">
        <v>539</v>
      </c>
      <c r="C13" s="19" t="s">
        <v>26</v>
      </c>
      <c r="D13" s="43">
        <v>16450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16450</v>
      </c>
      <c r="P13" s="44">
        <f t="shared" si="1"/>
        <v>50</v>
      </c>
      <c r="Q13" s="9"/>
    </row>
    <row r="14" spans="1:134" ht="15.75">
      <c r="A14" s="26" t="s">
        <v>27</v>
      </c>
      <c r="B14" s="27"/>
      <c r="C14" s="28"/>
      <c r="D14" s="29">
        <f t="shared" ref="D14:N14" si="7">SUM(D15:D15)</f>
        <v>96181</v>
      </c>
      <c r="E14" s="29">
        <f t="shared" si="7"/>
        <v>0</v>
      </c>
      <c r="F14" s="29">
        <f t="shared" si="7"/>
        <v>0</v>
      </c>
      <c r="G14" s="29">
        <f t="shared" si="7"/>
        <v>0</v>
      </c>
      <c r="H14" s="29">
        <f t="shared" si="7"/>
        <v>0</v>
      </c>
      <c r="I14" s="29">
        <f t="shared" si="7"/>
        <v>0</v>
      </c>
      <c r="J14" s="29">
        <f t="shared" si="7"/>
        <v>0</v>
      </c>
      <c r="K14" s="29">
        <f t="shared" si="7"/>
        <v>0</v>
      </c>
      <c r="L14" s="29">
        <f t="shared" si="7"/>
        <v>0</v>
      </c>
      <c r="M14" s="29">
        <f t="shared" si="7"/>
        <v>0</v>
      </c>
      <c r="N14" s="29">
        <f t="shared" si="7"/>
        <v>0</v>
      </c>
      <c r="O14" s="29">
        <f t="shared" si="6"/>
        <v>96181</v>
      </c>
      <c r="P14" s="41">
        <f t="shared" si="1"/>
        <v>292.34346504559272</v>
      </c>
      <c r="Q14" s="10"/>
    </row>
    <row r="15" spans="1:134">
      <c r="A15" s="12"/>
      <c r="B15" s="42">
        <v>541</v>
      </c>
      <c r="C15" s="19" t="s">
        <v>28</v>
      </c>
      <c r="D15" s="43">
        <v>96181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96181</v>
      </c>
      <c r="P15" s="44">
        <f t="shared" si="1"/>
        <v>292.34346504559272</v>
      </c>
      <c r="Q15" s="9"/>
    </row>
    <row r="16" spans="1:134" ht="15.75">
      <c r="A16" s="26" t="s">
        <v>29</v>
      </c>
      <c r="B16" s="27"/>
      <c r="C16" s="28"/>
      <c r="D16" s="29">
        <f t="shared" ref="D16:N16" si="8">SUM(D17:D17)</f>
        <v>4996</v>
      </c>
      <c r="E16" s="29">
        <f t="shared" si="8"/>
        <v>0</v>
      </c>
      <c r="F16" s="29">
        <f t="shared" si="8"/>
        <v>0</v>
      </c>
      <c r="G16" s="29">
        <f t="shared" si="8"/>
        <v>0</v>
      </c>
      <c r="H16" s="29">
        <f t="shared" si="8"/>
        <v>0</v>
      </c>
      <c r="I16" s="29">
        <f t="shared" si="8"/>
        <v>0</v>
      </c>
      <c r="J16" s="29">
        <f t="shared" si="8"/>
        <v>0</v>
      </c>
      <c r="K16" s="29">
        <f t="shared" si="8"/>
        <v>0</v>
      </c>
      <c r="L16" s="29">
        <f t="shared" si="8"/>
        <v>0</v>
      </c>
      <c r="M16" s="29">
        <f t="shared" si="8"/>
        <v>0</v>
      </c>
      <c r="N16" s="29">
        <f t="shared" si="8"/>
        <v>0</v>
      </c>
      <c r="O16" s="29">
        <f>SUM(D16:N16)</f>
        <v>4996</v>
      </c>
      <c r="P16" s="41">
        <f t="shared" si="1"/>
        <v>15.185410334346505</v>
      </c>
      <c r="Q16" s="9"/>
    </row>
    <row r="17" spans="1:120" ht="15.75" thickBot="1">
      <c r="A17" s="12"/>
      <c r="B17" s="42">
        <v>572</v>
      </c>
      <c r="C17" s="19" t="s">
        <v>30</v>
      </c>
      <c r="D17" s="43">
        <v>4996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4996</v>
      </c>
      <c r="P17" s="44">
        <f t="shared" si="1"/>
        <v>15.185410334346505</v>
      </c>
      <c r="Q17" s="9"/>
    </row>
    <row r="18" spans="1:120" ht="16.5" thickBot="1">
      <c r="A18" s="13" t="s">
        <v>10</v>
      </c>
      <c r="B18" s="21"/>
      <c r="C18" s="20"/>
      <c r="D18" s="14">
        <f>SUM(D5,D9,D11,D14,D16)</f>
        <v>205928</v>
      </c>
      <c r="E18" s="14">
        <f t="shared" ref="E18:N18" si="9">SUM(E5,E9,E11,E14,E16)</f>
        <v>0</v>
      </c>
      <c r="F18" s="14">
        <f t="shared" si="9"/>
        <v>0</v>
      </c>
      <c r="G18" s="14">
        <f t="shared" si="9"/>
        <v>0</v>
      </c>
      <c r="H18" s="14">
        <f t="shared" si="9"/>
        <v>0</v>
      </c>
      <c r="I18" s="14">
        <f t="shared" si="9"/>
        <v>99912</v>
      </c>
      <c r="J18" s="14">
        <f t="shared" si="9"/>
        <v>0</v>
      </c>
      <c r="K18" s="14">
        <f t="shared" si="9"/>
        <v>0</v>
      </c>
      <c r="L18" s="14">
        <f t="shared" si="9"/>
        <v>0</v>
      </c>
      <c r="M18" s="14">
        <f t="shared" si="9"/>
        <v>0</v>
      </c>
      <c r="N18" s="14">
        <f t="shared" si="9"/>
        <v>0</v>
      </c>
      <c r="O18" s="14">
        <f>SUM(D18:N18)</f>
        <v>305840</v>
      </c>
      <c r="P18" s="35">
        <f t="shared" si="1"/>
        <v>929.60486322188444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90" t="s">
        <v>78</v>
      </c>
      <c r="N20" s="90"/>
      <c r="O20" s="90"/>
      <c r="P20" s="39">
        <v>329</v>
      </c>
    </row>
    <row r="21" spans="1:120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1:120" ht="15.75" customHeight="1" thickBot="1">
      <c r="A22" s="94" t="s">
        <v>41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61812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8" si="1">SUM(D5:N5)</f>
        <v>61812</v>
      </c>
      <c r="P5" s="30">
        <f t="shared" ref="P5:P18" si="2">(O5/P$20)</f>
        <v>189.02752293577981</v>
      </c>
      <c r="Q5" s="6"/>
    </row>
    <row r="6" spans="1:134">
      <c r="A6" s="12"/>
      <c r="B6" s="42">
        <v>511</v>
      </c>
      <c r="C6" s="19" t="s">
        <v>19</v>
      </c>
      <c r="D6" s="43">
        <v>6459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6459</v>
      </c>
      <c r="P6" s="44">
        <f t="shared" si="2"/>
        <v>19.75229357798165</v>
      </c>
      <c r="Q6" s="9"/>
    </row>
    <row r="7" spans="1:134">
      <c r="A7" s="12"/>
      <c r="B7" s="42">
        <v>513</v>
      </c>
      <c r="C7" s="19" t="s">
        <v>20</v>
      </c>
      <c r="D7" s="43">
        <v>49115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49115</v>
      </c>
      <c r="P7" s="44">
        <f t="shared" si="2"/>
        <v>150.19877675840979</v>
      </c>
      <c r="Q7" s="9"/>
    </row>
    <row r="8" spans="1:134">
      <c r="A8" s="12"/>
      <c r="B8" s="42">
        <v>514</v>
      </c>
      <c r="C8" s="19" t="s">
        <v>36</v>
      </c>
      <c r="D8" s="43">
        <v>6238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6238</v>
      </c>
      <c r="P8" s="44">
        <f t="shared" si="2"/>
        <v>19.076452599388379</v>
      </c>
      <c r="Q8" s="9"/>
    </row>
    <row r="9" spans="1:134" ht="15.75">
      <c r="A9" s="26" t="s">
        <v>21</v>
      </c>
      <c r="B9" s="27"/>
      <c r="C9" s="28"/>
      <c r="D9" s="29">
        <f t="shared" ref="D9:N9" si="3">SUM(D10:D10)</f>
        <v>5133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5133</v>
      </c>
      <c r="P9" s="41">
        <f t="shared" si="2"/>
        <v>15.697247706422019</v>
      </c>
      <c r="Q9" s="10"/>
    </row>
    <row r="10" spans="1:134">
      <c r="A10" s="12"/>
      <c r="B10" s="42">
        <v>522</v>
      </c>
      <c r="C10" s="19" t="s">
        <v>23</v>
      </c>
      <c r="D10" s="43">
        <v>5133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5133</v>
      </c>
      <c r="P10" s="44">
        <f t="shared" si="2"/>
        <v>15.697247706422019</v>
      </c>
      <c r="Q10" s="9"/>
    </row>
    <row r="11" spans="1:134" ht="15.75">
      <c r="A11" s="26" t="s">
        <v>24</v>
      </c>
      <c r="B11" s="27"/>
      <c r="C11" s="28"/>
      <c r="D11" s="29">
        <f t="shared" ref="D11:N11" si="4">SUM(D12:D13)</f>
        <v>12950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97791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 t="shared" si="1"/>
        <v>110741</v>
      </c>
      <c r="P11" s="41">
        <f t="shared" si="2"/>
        <v>338.65749235474004</v>
      </c>
      <c r="Q11" s="10"/>
    </row>
    <row r="12" spans="1:134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97791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97791</v>
      </c>
      <c r="P12" s="44">
        <f t="shared" si="2"/>
        <v>299.05504587155963</v>
      </c>
      <c r="Q12" s="9"/>
    </row>
    <row r="13" spans="1:134">
      <c r="A13" s="12"/>
      <c r="B13" s="42">
        <v>539</v>
      </c>
      <c r="C13" s="19" t="s">
        <v>26</v>
      </c>
      <c r="D13" s="43">
        <v>12950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12950</v>
      </c>
      <c r="P13" s="44">
        <f t="shared" si="2"/>
        <v>39.602446483180429</v>
      </c>
      <c r="Q13" s="9"/>
    </row>
    <row r="14" spans="1:134" ht="15.75">
      <c r="A14" s="26" t="s">
        <v>27</v>
      </c>
      <c r="B14" s="27"/>
      <c r="C14" s="28"/>
      <c r="D14" s="29">
        <f t="shared" ref="D14:N14" si="5">SUM(D15:D15)</f>
        <v>17504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17504</v>
      </c>
      <c r="P14" s="41">
        <f t="shared" si="2"/>
        <v>53.529051987767581</v>
      </c>
      <c r="Q14" s="10"/>
    </row>
    <row r="15" spans="1:134">
      <c r="A15" s="12"/>
      <c r="B15" s="42">
        <v>541</v>
      </c>
      <c r="C15" s="19" t="s">
        <v>28</v>
      </c>
      <c r="D15" s="43">
        <v>17504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17504</v>
      </c>
      <c r="P15" s="44">
        <f t="shared" si="2"/>
        <v>53.529051987767581</v>
      </c>
      <c r="Q15" s="9"/>
    </row>
    <row r="16" spans="1:134" ht="15.75">
      <c r="A16" s="26" t="s">
        <v>29</v>
      </c>
      <c r="B16" s="27"/>
      <c r="C16" s="28"/>
      <c r="D16" s="29">
        <f t="shared" ref="D16:N16" si="6">SUM(D17:D17)</f>
        <v>22035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1"/>
        <v>22035</v>
      </c>
      <c r="P16" s="41">
        <f t="shared" si="2"/>
        <v>67.385321100917437</v>
      </c>
      <c r="Q16" s="9"/>
    </row>
    <row r="17" spans="1:120" ht="15.75" thickBot="1">
      <c r="A17" s="12"/>
      <c r="B17" s="42">
        <v>572</v>
      </c>
      <c r="C17" s="19" t="s">
        <v>30</v>
      </c>
      <c r="D17" s="43">
        <v>22035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22035</v>
      </c>
      <c r="P17" s="44">
        <f t="shared" si="2"/>
        <v>67.385321100917437</v>
      </c>
      <c r="Q17" s="9"/>
    </row>
    <row r="18" spans="1:120" ht="16.5" thickBot="1">
      <c r="A18" s="13" t="s">
        <v>10</v>
      </c>
      <c r="B18" s="21"/>
      <c r="C18" s="20"/>
      <c r="D18" s="14">
        <f>SUM(D5,D9,D11,D14,D16)</f>
        <v>119434</v>
      </c>
      <c r="E18" s="14">
        <f t="shared" ref="E18:N18" si="7">SUM(E5,E9,E11,E14,E16)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97791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7"/>
        <v>0</v>
      </c>
      <c r="O18" s="14">
        <f t="shared" si="1"/>
        <v>217225</v>
      </c>
      <c r="P18" s="35">
        <f t="shared" si="2"/>
        <v>664.29663608562691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90" t="s">
        <v>76</v>
      </c>
      <c r="N20" s="90"/>
      <c r="O20" s="90"/>
      <c r="P20" s="39">
        <v>327</v>
      </c>
    </row>
    <row r="21" spans="1:120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1:120" ht="15.75" customHeight="1" thickBot="1">
      <c r="A22" s="94" t="s">
        <v>41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53057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53057</v>
      </c>
      <c r="O5" s="30">
        <f t="shared" ref="O5:O21" si="2">(N5/O$23)</f>
        <v>160.77878787878788</v>
      </c>
      <c r="P5" s="6"/>
    </row>
    <row r="6" spans="1:133">
      <c r="A6" s="12"/>
      <c r="B6" s="42">
        <v>511</v>
      </c>
      <c r="C6" s="19" t="s">
        <v>19</v>
      </c>
      <c r="D6" s="43">
        <v>6028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6028</v>
      </c>
      <c r="O6" s="44">
        <f t="shared" si="2"/>
        <v>18.266666666666666</v>
      </c>
      <c r="P6" s="9"/>
    </row>
    <row r="7" spans="1:133">
      <c r="A7" s="12"/>
      <c r="B7" s="42">
        <v>513</v>
      </c>
      <c r="C7" s="19" t="s">
        <v>20</v>
      </c>
      <c r="D7" s="43">
        <v>40916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40916</v>
      </c>
      <c r="O7" s="44">
        <f t="shared" si="2"/>
        <v>123.98787878787878</v>
      </c>
      <c r="P7" s="9"/>
    </row>
    <row r="8" spans="1:133">
      <c r="A8" s="12"/>
      <c r="B8" s="42">
        <v>514</v>
      </c>
      <c r="C8" s="19" t="s">
        <v>36</v>
      </c>
      <c r="D8" s="43">
        <v>6113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6113</v>
      </c>
      <c r="O8" s="44">
        <f t="shared" si="2"/>
        <v>18.524242424242424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9229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9229</v>
      </c>
      <c r="O9" s="41">
        <f t="shared" si="2"/>
        <v>27.966666666666665</v>
      </c>
      <c r="P9" s="10"/>
    </row>
    <row r="10" spans="1:133">
      <c r="A10" s="12"/>
      <c r="B10" s="42">
        <v>521</v>
      </c>
      <c r="C10" s="19" t="s">
        <v>22</v>
      </c>
      <c r="D10" s="43">
        <v>1230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1230</v>
      </c>
      <c r="O10" s="44">
        <f t="shared" si="2"/>
        <v>3.7272727272727271</v>
      </c>
      <c r="P10" s="9"/>
    </row>
    <row r="11" spans="1:133">
      <c r="A11" s="12"/>
      <c r="B11" s="42">
        <v>522</v>
      </c>
      <c r="C11" s="19" t="s">
        <v>23</v>
      </c>
      <c r="D11" s="43">
        <v>7999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7999</v>
      </c>
      <c r="O11" s="44">
        <f t="shared" si="2"/>
        <v>24.239393939393938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12550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98542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111092</v>
      </c>
      <c r="O12" s="41">
        <f t="shared" si="2"/>
        <v>336.64242424242423</v>
      </c>
      <c r="P12" s="10"/>
    </row>
    <row r="13" spans="1:133">
      <c r="A13" s="12"/>
      <c r="B13" s="42">
        <v>533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98542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98542</v>
      </c>
      <c r="O13" s="44">
        <f t="shared" si="2"/>
        <v>298.61212121212122</v>
      </c>
      <c r="P13" s="9"/>
    </row>
    <row r="14" spans="1:133">
      <c r="A14" s="12"/>
      <c r="B14" s="42">
        <v>539</v>
      </c>
      <c r="C14" s="19" t="s">
        <v>26</v>
      </c>
      <c r="D14" s="43">
        <v>12550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12550</v>
      </c>
      <c r="O14" s="44">
        <f t="shared" si="2"/>
        <v>38.030303030303031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11357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11357</v>
      </c>
      <c r="O15" s="41">
        <f t="shared" si="2"/>
        <v>34.415151515151514</v>
      </c>
      <c r="P15" s="10"/>
    </row>
    <row r="16" spans="1:133">
      <c r="A16" s="12"/>
      <c r="B16" s="42">
        <v>541</v>
      </c>
      <c r="C16" s="19" t="s">
        <v>51</v>
      </c>
      <c r="D16" s="43">
        <v>11357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11357</v>
      </c>
      <c r="O16" s="44">
        <f t="shared" si="2"/>
        <v>34.415151515151514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13722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13722</v>
      </c>
      <c r="O17" s="41">
        <f t="shared" si="2"/>
        <v>41.581818181818178</v>
      </c>
      <c r="P17" s="9"/>
    </row>
    <row r="18" spans="1:119">
      <c r="A18" s="12"/>
      <c r="B18" s="42">
        <v>572</v>
      </c>
      <c r="C18" s="19" t="s">
        <v>52</v>
      </c>
      <c r="D18" s="43">
        <v>13722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13722</v>
      </c>
      <c r="O18" s="44">
        <f t="shared" si="2"/>
        <v>41.581818181818178</v>
      </c>
      <c r="P18" s="9"/>
    </row>
    <row r="19" spans="1:119" ht="15.75">
      <c r="A19" s="26" t="s">
        <v>61</v>
      </c>
      <c r="B19" s="27"/>
      <c r="C19" s="28"/>
      <c r="D19" s="29">
        <f t="shared" ref="D19:M19" si="7">SUM(D20:D20)</f>
        <v>9000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9000</v>
      </c>
      <c r="O19" s="41">
        <f t="shared" si="2"/>
        <v>27.272727272727273</v>
      </c>
      <c r="P19" s="9"/>
    </row>
    <row r="20" spans="1:119" ht="15.75" thickBot="1">
      <c r="A20" s="12"/>
      <c r="B20" s="42">
        <v>581</v>
      </c>
      <c r="C20" s="19" t="s">
        <v>62</v>
      </c>
      <c r="D20" s="43">
        <v>9000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9000</v>
      </c>
      <c r="O20" s="44">
        <f t="shared" si="2"/>
        <v>27.272727272727273</v>
      </c>
      <c r="P20" s="9"/>
    </row>
    <row r="21" spans="1:119" ht="16.5" thickBot="1">
      <c r="A21" s="13" t="s">
        <v>10</v>
      </c>
      <c r="B21" s="21"/>
      <c r="C21" s="20"/>
      <c r="D21" s="14">
        <f>SUM(D5,D9,D12,D15,D17,D19)</f>
        <v>108915</v>
      </c>
      <c r="E21" s="14">
        <f t="shared" ref="E21:M21" si="8">SUM(E5,E9,E12,E15,E17,E19)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98542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207457</v>
      </c>
      <c r="O21" s="35">
        <f t="shared" si="2"/>
        <v>628.65757575757573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71</v>
      </c>
      <c r="M23" s="90"/>
      <c r="N23" s="90"/>
      <c r="O23" s="39">
        <v>330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41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48996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48996</v>
      </c>
      <c r="O5" s="30">
        <f t="shared" ref="O5:O21" si="2">(N5/O$23)</f>
        <v>154.56151419558358</v>
      </c>
      <c r="P5" s="6"/>
    </row>
    <row r="6" spans="1:133">
      <c r="A6" s="12"/>
      <c r="B6" s="42">
        <v>511</v>
      </c>
      <c r="C6" s="19" t="s">
        <v>19</v>
      </c>
      <c r="D6" s="43">
        <v>5844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5844</v>
      </c>
      <c r="O6" s="44">
        <f t="shared" si="2"/>
        <v>18.435331230283911</v>
      </c>
      <c r="P6" s="9"/>
    </row>
    <row r="7" spans="1:133">
      <c r="A7" s="12"/>
      <c r="B7" s="42">
        <v>513</v>
      </c>
      <c r="C7" s="19" t="s">
        <v>20</v>
      </c>
      <c r="D7" s="43">
        <v>37652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37652</v>
      </c>
      <c r="O7" s="44">
        <f t="shared" si="2"/>
        <v>118.77602523659306</v>
      </c>
      <c r="P7" s="9"/>
    </row>
    <row r="8" spans="1:133">
      <c r="A8" s="12"/>
      <c r="B8" s="42">
        <v>514</v>
      </c>
      <c r="C8" s="19" t="s">
        <v>36</v>
      </c>
      <c r="D8" s="43">
        <v>5500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5500</v>
      </c>
      <c r="O8" s="44">
        <f t="shared" si="2"/>
        <v>17.350157728706623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12444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12444</v>
      </c>
      <c r="O9" s="41">
        <f t="shared" si="2"/>
        <v>39.255520504731862</v>
      </c>
      <c r="P9" s="10"/>
    </row>
    <row r="10" spans="1:133">
      <c r="A10" s="12"/>
      <c r="B10" s="42">
        <v>521</v>
      </c>
      <c r="C10" s="19" t="s">
        <v>22</v>
      </c>
      <c r="D10" s="43">
        <v>1090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1090</v>
      </c>
      <c r="O10" s="44">
        <f t="shared" si="2"/>
        <v>3.4384858044164037</v>
      </c>
      <c r="P10" s="9"/>
    </row>
    <row r="11" spans="1:133">
      <c r="A11" s="12"/>
      <c r="B11" s="42">
        <v>522</v>
      </c>
      <c r="C11" s="19" t="s">
        <v>23</v>
      </c>
      <c r="D11" s="43">
        <v>11354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11354</v>
      </c>
      <c r="O11" s="44">
        <f t="shared" si="2"/>
        <v>35.81703470031546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10800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91934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102734</v>
      </c>
      <c r="O12" s="41">
        <f t="shared" si="2"/>
        <v>324.08201892744478</v>
      </c>
      <c r="P12" s="10"/>
    </row>
    <row r="13" spans="1:133">
      <c r="A13" s="12"/>
      <c r="B13" s="42">
        <v>533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91934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91934</v>
      </c>
      <c r="O13" s="44">
        <f t="shared" si="2"/>
        <v>290.01261829652998</v>
      </c>
      <c r="P13" s="9"/>
    </row>
    <row r="14" spans="1:133">
      <c r="A14" s="12"/>
      <c r="B14" s="42">
        <v>539</v>
      </c>
      <c r="C14" s="19" t="s">
        <v>26</v>
      </c>
      <c r="D14" s="43">
        <v>10800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10800</v>
      </c>
      <c r="O14" s="44">
        <f t="shared" si="2"/>
        <v>34.069400630914828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13011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13011</v>
      </c>
      <c r="O15" s="41">
        <f t="shared" si="2"/>
        <v>41.044164037854891</v>
      </c>
      <c r="P15" s="10"/>
    </row>
    <row r="16" spans="1:133">
      <c r="A16" s="12"/>
      <c r="B16" s="42">
        <v>541</v>
      </c>
      <c r="C16" s="19" t="s">
        <v>51</v>
      </c>
      <c r="D16" s="43">
        <v>13011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13011</v>
      </c>
      <c r="O16" s="44">
        <f t="shared" si="2"/>
        <v>41.044164037854891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31464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31464</v>
      </c>
      <c r="O17" s="41">
        <f t="shared" si="2"/>
        <v>99.255520504731862</v>
      </c>
      <c r="P17" s="9"/>
    </row>
    <row r="18" spans="1:119">
      <c r="A18" s="12"/>
      <c r="B18" s="42">
        <v>572</v>
      </c>
      <c r="C18" s="19" t="s">
        <v>52</v>
      </c>
      <c r="D18" s="43">
        <v>31464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31464</v>
      </c>
      <c r="O18" s="44">
        <f t="shared" si="2"/>
        <v>99.255520504731862</v>
      </c>
      <c r="P18" s="9"/>
    </row>
    <row r="19" spans="1:119" ht="15.75">
      <c r="A19" s="26" t="s">
        <v>61</v>
      </c>
      <c r="B19" s="27"/>
      <c r="C19" s="28"/>
      <c r="D19" s="29">
        <f t="shared" ref="D19:M19" si="7">SUM(D20:D20)</f>
        <v>9000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9000</v>
      </c>
      <c r="O19" s="41">
        <f t="shared" si="2"/>
        <v>28.391167192429023</v>
      </c>
      <c r="P19" s="9"/>
    </row>
    <row r="20" spans="1:119" ht="15.75" thickBot="1">
      <c r="A20" s="12"/>
      <c r="B20" s="42">
        <v>581</v>
      </c>
      <c r="C20" s="19" t="s">
        <v>62</v>
      </c>
      <c r="D20" s="43">
        <v>9000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9000</v>
      </c>
      <c r="O20" s="44">
        <f t="shared" si="2"/>
        <v>28.391167192429023</v>
      </c>
      <c r="P20" s="9"/>
    </row>
    <row r="21" spans="1:119" ht="16.5" thickBot="1">
      <c r="A21" s="13" t="s">
        <v>10</v>
      </c>
      <c r="B21" s="21"/>
      <c r="C21" s="20"/>
      <c r="D21" s="14">
        <f>SUM(D5,D9,D12,D15,D17,D19)</f>
        <v>125715</v>
      </c>
      <c r="E21" s="14">
        <f t="shared" ref="E21:M21" si="8">SUM(E5,E9,E12,E15,E17,E19)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91934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217649</v>
      </c>
      <c r="O21" s="35">
        <f t="shared" si="2"/>
        <v>686.58990536277599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69</v>
      </c>
      <c r="M23" s="90"/>
      <c r="N23" s="90"/>
      <c r="O23" s="39">
        <v>317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41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51670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51670</v>
      </c>
      <c r="O5" s="30">
        <f t="shared" ref="O5:O21" si="2">(N5/O$23)</f>
        <v>160.46583850931677</v>
      </c>
      <c r="P5" s="6"/>
    </row>
    <row r="6" spans="1:133">
      <c r="A6" s="12"/>
      <c r="B6" s="42">
        <v>511</v>
      </c>
      <c r="C6" s="19" t="s">
        <v>19</v>
      </c>
      <c r="D6" s="43">
        <v>6160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6160</v>
      </c>
      <c r="O6" s="44">
        <f t="shared" si="2"/>
        <v>19.130434782608695</v>
      </c>
      <c r="P6" s="9"/>
    </row>
    <row r="7" spans="1:133">
      <c r="A7" s="12"/>
      <c r="B7" s="42">
        <v>513</v>
      </c>
      <c r="C7" s="19" t="s">
        <v>20</v>
      </c>
      <c r="D7" s="43">
        <v>39872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39872</v>
      </c>
      <c r="O7" s="44">
        <f t="shared" si="2"/>
        <v>123.82608695652173</v>
      </c>
      <c r="P7" s="9"/>
    </row>
    <row r="8" spans="1:133">
      <c r="A8" s="12"/>
      <c r="B8" s="42">
        <v>514</v>
      </c>
      <c r="C8" s="19" t="s">
        <v>36</v>
      </c>
      <c r="D8" s="43">
        <v>5638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5638</v>
      </c>
      <c r="O8" s="44">
        <f t="shared" si="2"/>
        <v>17.509316770186334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17686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17686</v>
      </c>
      <c r="O9" s="41">
        <f t="shared" si="2"/>
        <v>54.925465838509318</v>
      </c>
      <c r="P9" s="10"/>
    </row>
    <row r="10" spans="1:133">
      <c r="A10" s="12"/>
      <c r="B10" s="42">
        <v>521</v>
      </c>
      <c r="C10" s="19" t="s">
        <v>22</v>
      </c>
      <c r="D10" s="43">
        <v>1181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1181</v>
      </c>
      <c r="O10" s="44">
        <f t="shared" si="2"/>
        <v>3.6677018633540373</v>
      </c>
      <c r="P10" s="9"/>
    </row>
    <row r="11" spans="1:133">
      <c r="A11" s="12"/>
      <c r="B11" s="42">
        <v>522</v>
      </c>
      <c r="C11" s="19" t="s">
        <v>23</v>
      </c>
      <c r="D11" s="43">
        <v>16505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16505</v>
      </c>
      <c r="O11" s="44">
        <f t="shared" si="2"/>
        <v>51.257763975155278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10500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96226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106726</v>
      </c>
      <c r="O12" s="41">
        <f t="shared" si="2"/>
        <v>331.44720496894411</v>
      </c>
      <c r="P12" s="10"/>
    </row>
    <row r="13" spans="1:133">
      <c r="A13" s="12"/>
      <c r="B13" s="42">
        <v>533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96226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96226</v>
      </c>
      <c r="O13" s="44">
        <f t="shared" si="2"/>
        <v>298.83850931677017</v>
      </c>
      <c r="P13" s="9"/>
    </row>
    <row r="14" spans="1:133">
      <c r="A14" s="12"/>
      <c r="B14" s="42">
        <v>539</v>
      </c>
      <c r="C14" s="19" t="s">
        <v>26</v>
      </c>
      <c r="D14" s="43">
        <v>10500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10500</v>
      </c>
      <c r="O14" s="44">
        <f t="shared" si="2"/>
        <v>32.608695652173914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10866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10866</v>
      </c>
      <c r="O15" s="41">
        <f t="shared" si="2"/>
        <v>33.745341614906835</v>
      </c>
      <c r="P15" s="10"/>
    </row>
    <row r="16" spans="1:133">
      <c r="A16" s="12"/>
      <c r="B16" s="42">
        <v>541</v>
      </c>
      <c r="C16" s="19" t="s">
        <v>51</v>
      </c>
      <c r="D16" s="43">
        <v>10866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10866</v>
      </c>
      <c r="O16" s="44">
        <f t="shared" si="2"/>
        <v>33.745341614906835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5299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5299</v>
      </c>
      <c r="O17" s="41">
        <f t="shared" si="2"/>
        <v>16.456521739130434</v>
      </c>
      <c r="P17" s="9"/>
    </row>
    <row r="18" spans="1:119">
      <c r="A18" s="12"/>
      <c r="B18" s="42">
        <v>572</v>
      </c>
      <c r="C18" s="19" t="s">
        <v>52</v>
      </c>
      <c r="D18" s="43">
        <v>5299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5299</v>
      </c>
      <c r="O18" s="44">
        <f t="shared" si="2"/>
        <v>16.456521739130434</v>
      </c>
      <c r="P18" s="9"/>
    </row>
    <row r="19" spans="1:119" ht="15.75">
      <c r="A19" s="26" t="s">
        <v>61</v>
      </c>
      <c r="B19" s="27"/>
      <c r="C19" s="28"/>
      <c r="D19" s="29">
        <f t="shared" ref="D19:M19" si="7">SUM(D20:D20)</f>
        <v>9000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9000</v>
      </c>
      <c r="O19" s="41">
        <f t="shared" si="2"/>
        <v>27.950310559006212</v>
      </c>
      <c r="P19" s="9"/>
    </row>
    <row r="20" spans="1:119" ht="15.75" thickBot="1">
      <c r="A20" s="12"/>
      <c r="B20" s="42">
        <v>581</v>
      </c>
      <c r="C20" s="19" t="s">
        <v>62</v>
      </c>
      <c r="D20" s="43">
        <v>9000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9000</v>
      </c>
      <c r="O20" s="44">
        <f t="shared" si="2"/>
        <v>27.950310559006212</v>
      </c>
      <c r="P20" s="9"/>
    </row>
    <row r="21" spans="1:119" ht="16.5" thickBot="1">
      <c r="A21" s="13" t="s">
        <v>10</v>
      </c>
      <c r="B21" s="21"/>
      <c r="C21" s="20"/>
      <c r="D21" s="14">
        <f>SUM(D5,D9,D12,D15,D17,D19)</f>
        <v>105021</v>
      </c>
      <c r="E21" s="14">
        <f t="shared" ref="E21:M21" si="8">SUM(E5,E9,E12,E15,E17,E19)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96226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201247</v>
      </c>
      <c r="O21" s="35">
        <f t="shared" si="2"/>
        <v>624.99068322981361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67</v>
      </c>
      <c r="M23" s="90"/>
      <c r="N23" s="90"/>
      <c r="O23" s="39">
        <v>322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41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51291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51291</v>
      </c>
      <c r="O5" s="30">
        <f t="shared" ref="O5:O21" si="2">(N5/O$23)</f>
        <v>158.30555555555554</v>
      </c>
      <c r="P5" s="6"/>
    </row>
    <row r="6" spans="1:133">
      <c r="A6" s="12"/>
      <c r="B6" s="42">
        <v>511</v>
      </c>
      <c r="C6" s="19" t="s">
        <v>19</v>
      </c>
      <c r="D6" s="43">
        <v>5938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5938</v>
      </c>
      <c r="O6" s="44">
        <f t="shared" si="2"/>
        <v>18.327160493827162</v>
      </c>
      <c r="P6" s="9"/>
    </row>
    <row r="7" spans="1:133">
      <c r="A7" s="12"/>
      <c r="B7" s="42">
        <v>513</v>
      </c>
      <c r="C7" s="19" t="s">
        <v>20</v>
      </c>
      <c r="D7" s="43">
        <v>40403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40403</v>
      </c>
      <c r="O7" s="44">
        <f t="shared" si="2"/>
        <v>124.70061728395062</v>
      </c>
      <c r="P7" s="9"/>
    </row>
    <row r="8" spans="1:133">
      <c r="A8" s="12"/>
      <c r="B8" s="42">
        <v>514</v>
      </c>
      <c r="C8" s="19" t="s">
        <v>36</v>
      </c>
      <c r="D8" s="43">
        <v>4950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4950</v>
      </c>
      <c r="O8" s="44">
        <f t="shared" si="2"/>
        <v>15.277777777777779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8594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8594</v>
      </c>
      <c r="O9" s="41">
        <f t="shared" si="2"/>
        <v>26.52469135802469</v>
      </c>
      <c r="P9" s="10"/>
    </row>
    <row r="10" spans="1:133">
      <c r="A10" s="12"/>
      <c r="B10" s="42">
        <v>521</v>
      </c>
      <c r="C10" s="19" t="s">
        <v>22</v>
      </c>
      <c r="D10" s="43">
        <v>1412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1412</v>
      </c>
      <c r="O10" s="44">
        <f t="shared" si="2"/>
        <v>4.3580246913580245</v>
      </c>
      <c r="P10" s="9"/>
    </row>
    <row r="11" spans="1:133">
      <c r="A11" s="12"/>
      <c r="B11" s="42">
        <v>522</v>
      </c>
      <c r="C11" s="19" t="s">
        <v>23</v>
      </c>
      <c r="D11" s="43">
        <v>7182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7182</v>
      </c>
      <c r="O11" s="44">
        <f t="shared" si="2"/>
        <v>22.166666666666668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8952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98115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107067</v>
      </c>
      <c r="O12" s="41">
        <f t="shared" si="2"/>
        <v>330.4537037037037</v>
      </c>
      <c r="P12" s="10"/>
    </row>
    <row r="13" spans="1:133">
      <c r="A13" s="12"/>
      <c r="B13" s="42">
        <v>533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98115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98115</v>
      </c>
      <c r="O13" s="44">
        <f t="shared" si="2"/>
        <v>302.82407407407408</v>
      </c>
      <c r="P13" s="9"/>
    </row>
    <row r="14" spans="1:133">
      <c r="A14" s="12"/>
      <c r="B14" s="42">
        <v>539</v>
      </c>
      <c r="C14" s="19" t="s">
        <v>26</v>
      </c>
      <c r="D14" s="43">
        <v>8952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8952</v>
      </c>
      <c r="O14" s="44">
        <f t="shared" si="2"/>
        <v>27.62962962962963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13918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13918</v>
      </c>
      <c r="O15" s="41">
        <f t="shared" si="2"/>
        <v>42.956790123456791</v>
      </c>
      <c r="P15" s="10"/>
    </row>
    <row r="16" spans="1:133">
      <c r="A16" s="12"/>
      <c r="B16" s="42">
        <v>541</v>
      </c>
      <c r="C16" s="19" t="s">
        <v>51</v>
      </c>
      <c r="D16" s="43">
        <v>13918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13918</v>
      </c>
      <c r="O16" s="44">
        <f t="shared" si="2"/>
        <v>42.956790123456791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8109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8109</v>
      </c>
      <c r="O17" s="41">
        <f t="shared" si="2"/>
        <v>25.027777777777779</v>
      </c>
      <c r="P17" s="9"/>
    </row>
    <row r="18" spans="1:119">
      <c r="A18" s="12"/>
      <c r="B18" s="42">
        <v>572</v>
      </c>
      <c r="C18" s="19" t="s">
        <v>52</v>
      </c>
      <c r="D18" s="43">
        <v>8109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8109</v>
      </c>
      <c r="O18" s="44">
        <f t="shared" si="2"/>
        <v>25.027777777777779</v>
      </c>
      <c r="P18" s="9"/>
    </row>
    <row r="19" spans="1:119" ht="15.75">
      <c r="A19" s="26" t="s">
        <v>61</v>
      </c>
      <c r="B19" s="27"/>
      <c r="C19" s="28"/>
      <c r="D19" s="29">
        <f t="shared" ref="D19:M19" si="7">SUM(D20:D20)</f>
        <v>9000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9000</v>
      </c>
      <c r="O19" s="41">
        <f t="shared" si="2"/>
        <v>27.777777777777779</v>
      </c>
      <c r="P19" s="9"/>
    </row>
    <row r="20" spans="1:119" ht="15.75" thickBot="1">
      <c r="A20" s="12"/>
      <c r="B20" s="42">
        <v>581</v>
      </c>
      <c r="C20" s="19" t="s">
        <v>62</v>
      </c>
      <c r="D20" s="43">
        <v>9000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9000</v>
      </c>
      <c r="O20" s="44">
        <f t="shared" si="2"/>
        <v>27.777777777777779</v>
      </c>
      <c r="P20" s="9"/>
    </row>
    <row r="21" spans="1:119" ht="16.5" thickBot="1">
      <c r="A21" s="13" t="s">
        <v>10</v>
      </c>
      <c r="B21" s="21"/>
      <c r="C21" s="20"/>
      <c r="D21" s="14">
        <f>SUM(D5,D9,D12,D15,D17,D19)</f>
        <v>99864</v>
      </c>
      <c r="E21" s="14">
        <f t="shared" ref="E21:M21" si="8">SUM(E5,E9,E12,E15,E17,E19)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98115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197979</v>
      </c>
      <c r="O21" s="35">
        <f t="shared" si="2"/>
        <v>611.0462962962963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65</v>
      </c>
      <c r="M23" s="90"/>
      <c r="N23" s="90"/>
      <c r="O23" s="39">
        <v>324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41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45230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45230</v>
      </c>
      <c r="O5" s="30">
        <f t="shared" ref="O5:O21" si="2">(N5/O$23)</f>
        <v>139.59876543209876</v>
      </c>
      <c r="P5" s="6"/>
    </row>
    <row r="6" spans="1:133">
      <c r="A6" s="12"/>
      <c r="B6" s="42">
        <v>511</v>
      </c>
      <c r="C6" s="19" t="s">
        <v>19</v>
      </c>
      <c r="D6" s="43">
        <v>4844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4844</v>
      </c>
      <c r="O6" s="44">
        <f t="shared" si="2"/>
        <v>14.950617283950617</v>
      </c>
      <c r="P6" s="9"/>
    </row>
    <row r="7" spans="1:133">
      <c r="A7" s="12"/>
      <c r="B7" s="42">
        <v>513</v>
      </c>
      <c r="C7" s="19" t="s">
        <v>20</v>
      </c>
      <c r="D7" s="43">
        <v>36261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36261</v>
      </c>
      <c r="O7" s="44">
        <f t="shared" si="2"/>
        <v>111.91666666666667</v>
      </c>
      <c r="P7" s="9"/>
    </row>
    <row r="8" spans="1:133">
      <c r="A8" s="12"/>
      <c r="B8" s="42">
        <v>514</v>
      </c>
      <c r="C8" s="19" t="s">
        <v>36</v>
      </c>
      <c r="D8" s="43">
        <v>4125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4125</v>
      </c>
      <c r="O8" s="44">
        <f t="shared" si="2"/>
        <v>12.731481481481481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8974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8974</v>
      </c>
      <c r="O9" s="41">
        <f t="shared" si="2"/>
        <v>27.697530864197532</v>
      </c>
      <c r="P9" s="10"/>
    </row>
    <row r="10" spans="1:133">
      <c r="A10" s="12"/>
      <c r="B10" s="42">
        <v>521</v>
      </c>
      <c r="C10" s="19" t="s">
        <v>22</v>
      </c>
      <c r="D10" s="43">
        <v>697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697</v>
      </c>
      <c r="O10" s="44">
        <f t="shared" si="2"/>
        <v>2.1512345679012346</v>
      </c>
      <c r="P10" s="9"/>
    </row>
    <row r="11" spans="1:133">
      <c r="A11" s="12"/>
      <c r="B11" s="42">
        <v>522</v>
      </c>
      <c r="C11" s="19" t="s">
        <v>23</v>
      </c>
      <c r="D11" s="43">
        <v>8277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8277</v>
      </c>
      <c r="O11" s="44">
        <f t="shared" si="2"/>
        <v>25.546296296296298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8825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95390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104215</v>
      </c>
      <c r="O12" s="41">
        <f t="shared" si="2"/>
        <v>321.65123456790121</v>
      </c>
      <c r="P12" s="10"/>
    </row>
    <row r="13" spans="1:133">
      <c r="A13" s="12"/>
      <c r="B13" s="42">
        <v>533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95390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95390</v>
      </c>
      <c r="O13" s="44">
        <f t="shared" si="2"/>
        <v>294.41358024691357</v>
      </c>
      <c r="P13" s="9"/>
    </row>
    <row r="14" spans="1:133">
      <c r="A14" s="12"/>
      <c r="B14" s="42">
        <v>539</v>
      </c>
      <c r="C14" s="19" t="s">
        <v>26</v>
      </c>
      <c r="D14" s="43">
        <v>8825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8825</v>
      </c>
      <c r="O14" s="44">
        <f t="shared" si="2"/>
        <v>27.237654320987655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13257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13257</v>
      </c>
      <c r="O15" s="41">
        <f t="shared" si="2"/>
        <v>40.916666666666664</v>
      </c>
      <c r="P15" s="10"/>
    </row>
    <row r="16" spans="1:133">
      <c r="A16" s="12"/>
      <c r="B16" s="42">
        <v>541</v>
      </c>
      <c r="C16" s="19" t="s">
        <v>51</v>
      </c>
      <c r="D16" s="43">
        <v>13257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13257</v>
      </c>
      <c r="O16" s="44">
        <f t="shared" si="2"/>
        <v>40.916666666666664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4191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4191</v>
      </c>
      <c r="O17" s="41">
        <f t="shared" si="2"/>
        <v>12.935185185185185</v>
      </c>
      <c r="P17" s="9"/>
    </row>
    <row r="18" spans="1:119">
      <c r="A18" s="12"/>
      <c r="B18" s="42">
        <v>572</v>
      </c>
      <c r="C18" s="19" t="s">
        <v>52</v>
      </c>
      <c r="D18" s="43">
        <v>4191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4191</v>
      </c>
      <c r="O18" s="44">
        <f t="shared" si="2"/>
        <v>12.935185185185185</v>
      </c>
      <c r="P18" s="9"/>
    </row>
    <row r="19" spans="1:119" ht="15.75">
      <c r="A19" s="26" t="s">
        <v>61</v>
      </c>
      <c r="B19" s="27"/>
      <c r="C19" s="28"/>
      <c r="D19" s="29">
        <f t="shared" ref="D19:M19" si="7">SUM(D20:D20)</f>
        <v>5000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5000</v>
      </c>
      <c r="O19" s="41">
        <f t="shared" si="2"/>
        <v>15.432098765432098</v>
      </c>
      <c r="P19" s="9"/>
    </row>
    <row r="20" spans="1:119" ht="15.75" thickBot="1">
      <c r="A20" s="12"/>
      <c r="B20" s="42">
        <v>581</v>
      </c>
      <c r="C20" s="19" t="s">
        <v>62</v>
      </c>
      <c r="D20" s="43">
        <v>5000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5000</v>
      </c>
      <c r="O20" s="44">
        <f t="shared" si="2"/>
        <v>15.432098765432098</v>
      </c>
      <c r="P20" s="9"/>
    </row>
    <row r="21" spans="1:119" ht="16.5" thickBot="1">
      <c r="A21" s="13" t="s">
        <v>10</v>
      </c>
      <c r="B21" s="21"/>
      <c r="C21" s="20"/>
      <c r="D21" s="14">
        <f>SUM(D5,D9,D12,D15,D17,D19)</f>
        <v>85477</v>
      </c>
      <c r="E21" s="14">
        <f t="shared" ref="E21:M21" si="8">SUM(E5,E9,E12,E15,E17,E19)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95390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180867</v>
      </c>
      <c r="O21" s="35">
        <f t="shared" si="2"/>
        <v>558.23148148148152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63</v>
      </c>
      <c r="M23" s="90"/>
      <c r="N23" s="90"/>
      <c r="O23" s="39">
        <v>324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41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43660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43660</v>
      </c>
      <c r="O5" s="30">
        <f t="shared" ref="O5:O19" si="2">(N5/O$21)</f>
        <v>135.59006211180125</v>
      </c>
      <c r="P5" s="6"/>
    </row>
    <row r="6" spans="1:133">
      <c r="A6" s="12"/>
      <c r="B6" s="42">
        <v>511</v>
      </c>
      <c r="C6" s="19" t="s">
        <v>19</v>
      </c>
      <c r="D6" s="43">
        <v>4844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4844</v>
      </c>
      <c r="O6" s="44">
        <f t="shared" si="2"/>
        <v>15.043478260869565</v>
      </c>
      <c r="P6" s="9"/>
    </row>
    <row r="7" spans="1:133">
      <c r="A7" s="12"/>
      <c r="B7" s="42">
        <v>513</v>
      </c>
      <c r="C7" s="19" t="s">
        <v>20</v>
      </c>
      <c r="D7" s="43">
        <v>35216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35216</v>
      </c>
      <c r="O7" s="44">
        <f t="shared" si="2"/>
        <v>109.36645962732919</v>
      </c>
      <c r="P7" s="9"/>
    </row>
    <row r="8" spans="1:133">
      <c r="A8" s="12"/>
      <c r="B8" s="42">
        <v>514</v>
      </c>
      <c r="C8" s="19" t="s">
        <v>36</v>
      </c>
      <c r="D8" s="43">
        <v>3600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3600</v>
      </c>
      <c r="O8" s="44">
        <f t="shared" si="2"/>
        <v>11.180124223602485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22815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22815</v>
      </c>
      <c r="O9" s="41">
        <f t="shared" si="2"/>
        <v>70.854037267080741</v>
      </c>
      <c r="P9" s="10"/>
    </row>
    <row r="10" spans="1:133">
      <c r="A10" s="12"/>
      <c r="B10" s="42">
        <v>521</v>
      </c>
      <c r="C10" s="19" t="s">
        <v>22</v>
      </c>
      <c r="D10" s="43">
        <v>12842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12842</v>
      </c>
      <c r="O10" s="44">
        <f t="shared" si="2"/>
        <v>39.881987577639748</v>
      </c>
      <c r="P10" s="9"/>
    </row>
    <row r="11" spans="1:133">
      <c r="A11" s="12"/>
      <c r="B11" s="42">
        <v>522</v>
      </c>
      <c r="C11" s="19" t="s">
        <v>23</v>
      </c>
      <c r="D11" s="43">
        <v>9973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9973</v>
      </c>
      <c r="O11" s="44">
        <f t="shared" si="2"/>
        <v>30.972049689440993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8600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92907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101507</v>
      </c>
      <c r="O12" s="41">
        <f t="shared" si="2"/>
        <v>315.23913043478262</v>
      </c>
      <c r="P12" s="10"/>
    </row>
    <row r="13" spans="1:133">
      <c r="A13" s="12"/>
      <c r="B13" s="42">
        <v>533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92907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92907</v>
      </c>
      <c r="O13" s="44">
        <f t="shared" si="2"/>
        <v>288.53105590062114</v>
      </c>
      <c r="P13" s="9"/>
    </row>
    <row r="14" spans="1:133">
      <c r="A14" s="12"/>
      <c r="B14" s="42">
        <v>539</v>
      </c>
      <c r="C14" s="19" t="s">
        <v>26</v>
      </c>
      <c r="D14" s="43">
        <v>8600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8600</v>
      </c>
      <c r="O14" s="44">
        <f t="shared" si="2"/>
        <v>26.70807453416149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13778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13778</v>
      </c>
      <c r="O15" s="41">
        <f t="shared" si="2"/>
        <v>42.788819875776397</v>
      </c>
      <c r="P15" s="10"/>
    </row>
    <row r="16" spans="1:133">
      <c r="A16" s="12"/>
      <c r="B16" s="42">
        <v>541</v>
      </c>
      <c r="C16" s="19" t="s">
        <v>51</v>
      </c>
      <c r="D16" s="43">
        <v>13778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13778</v>
      </c>
      <c r="O16" s="44">
        <f t="shared" si="2"/>
        <v>42.788819875776397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5251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5251</v>
      </c>
      <c r="O17" s="41">
        <f t="shared" si="2"/>
        <v>16.30745341614907</v>
      </c>
      <c r="P17" s="9"/>
    </row>
    <row r="18" spans="1:119" ht="15.75" thickBot="1">
      <c r="A18" s="12"/>
      <c r="B18" s="42">
        <v>572</v>
      </c>
      <c r="C18" s="19" t="s">
        <v>52</v>
      </c>
      <c r="D18" s="43">
        <v>5251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5251</v>
      </c>
      <c r="O18" s="44">
        <f t="shared" si="2"/>
        <v>16.30745341614907</v>
      </c>
      <c r="P18" s="9"/>
    </row>
    <row r="19" spans="1:119" ht="16.5" thickBot="1">
      <c r="A19" s="13" t="s">
        <v>10</v>
      </c>
      <c r="B19" s="21"/>
      <c r="C19" s="20"/>
      <c r="D19" s="14">
        <f>SUM(D5,D9,D12,D15,D17)</f>
        <v>94104</v>
      </c>
      <c r="E19" s="14">
        <f t="shared" ref="E19:M19" si="7">SUM(E5,E9,E12,E15,E17)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92907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187011</v>
      </c>
      <c r="O19" s="35">
        <f t="shared" si="2"/>
        <v>580.77950310559004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55</v>
      </c>
      <c r="M21" s="90"/>
      <c r="N21" s="90"/>
      <c r="O21" s="39">
        <v>322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41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2024-05-15T18:09:41Z</cp:lastPrinted>
  <dcterms:created xsi:type="dcterms:W3CDTF">2000-08-31T21:26:31Z</dcterms:created>
  <dcterms:modified xsi:type="dcterms:W3CDTF">2024-05-15T18:09:44Z</dcterms:modified>
</cp:coreProperties>
</file>