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64" documentId="11_A740E5E77E59C9A1A8202DCAEF709D7061A09B99" xr6:coauthVersionLast="47" xr6:coauthVersionMax="47" xr10:uidLastSave="{67700807-937A-48C5-A030-8638ED5382C3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'2008'!$A$1:$O$44</definedName>
    <definedName name="_xlnm.Print_Area" localSheetId="14">'2009'!$A$1:$O$47</definedName>
    <definedName name="_xlnm.Print_Area" localSheetId="13">'2010'!$A$1:$O$45</definedName>
    <definedName name="_xlnm.Print_Area" localSheetId="12">'2011'!$A$1:$O$47</definedName>
    <definedName name="_xlnm.Print_Area" localSheetId="11">'2012'!$A$1:$O$48</definedName>
    <definedName name="_xlnm.Print_Area" localSheetId="10">'2013'!$A$1:$O$47</definedName>
    <definedName name="_xlnm.Print_Area" localSheetId="9">'2014'!$A$1:$O$49</definedName>
    <definedName name="_xlnm.Print_Area" localSheetId="8">'2015'!$A$1:$O$51</definedName>
    <definedName name="_xlnm.Print_Area" localSheetId="7">'2016'!$A$1:$O$50</definedName>
    <definedName name="_xlnm.Print_Area" localSheetId="6">'2017'!$A$1:$O$52</definedName>
    <definedName name="_xlnm.Print_Area" localSheetId="5">'2018'!$A$1:$O$52</definedName>
    <definedName name="_xlnm.Print_Area" localSheetId="4">'2019'!$A$1:$O$52</definedName>
    <definedName name="_xlnm.Print_Area" localSheetId="3">'2020'!$A$1:$O$47</definedName>
    <definedName name="_xlnm.Print_Area" localSheetId="2">'2021'!$A$1:$P$44</definedName>
    <definedName name="_xlnm.Print_Area" localSheetId="1">'2022'!$A$1:$P$42</definedName>
    <definedName name="_xlnm.Print_Area" localSheetId="0">'2023'!$A$1:$P$45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0" i="48" l="1"/>
  <c r="P40" i="48" s="1"/>
  <c r="O39" i="48"/>
  <c r="P39" i="48" s="1"/>
  <c r="N38" i="48"/>
  <c r="M38" i="48"/>
  <c r="L38" i="48"/>
  <c r="K38" i="48"/>
  <c r="J38" i="48"/>
  <c r="I38" i="48"/>
  <c r="H38" i="48"/>
  <c r="G38" i="48"/>
  <c r="F38" i="48"/>
  <c r="E38" i="48"/>
  <c r="D38" i="48"/>
  <c r="O37" i="48"/>
  <c r="P37" i="48" s="1"/>
  <c r="O36" i="48"/>
  <c r="P36" i="48" s="1"/>
  <c r="N35" i="48"/>
  <c r="M35" i="48"/>
  <c r="L35" i="48"/>
  <c r="K35" i="48"/>
  <c r="J35" i="48"/>
  <c r="I35" i="48"/>
  <c r="H35" i="48"/>
  <c r="G35" i="48"/>
  <c r="F35" i="48"/>
  <c r="E35" i="48"/>
  <c r="D35" i="48"/>
  <c r="O34" i="48"/>
  <c r="P34" i="48" s="1"/>
  <c r="N33" i="48"/>
  <c r="M33" i="48"/>
  <c r="L33" i="48"/>
  <c r="K33" i="48"/>
  <c r="J33" i="48"/>
  <c r="I33" i="48"/>
  <c r="H33" i="48"/>
  <c r="G33" i="48"/>
  <c r="F33" i="48"/>
  <c r="E33" i="48"/>
  <c r="D33" i="48"/>
  <c r="O32" i="48"/>
  <c r="P32" i="48" s="1"/>
  <c r="O31" i="48"/>
  <c r="P31" i="48" s="1"/>
  <c r="O30" i="48"/>
  <c r="P30" i="48" s="1"/>
  <c r="O29" i="48"/>
  <c r="P29" i="48" s="1"/>
  <c r="O28" i="48"/>
  <c r="P28" i="48" s="1"/>
  <c r="O27" i="48"/>
  <c r="P27" i="48" s="1"/>
  <c r="N26" i="48"/>
  <c r="M26" i="48"/>
  <c r="L26" i="48"/>
  <c r="K26" i="48"/>
  <c r="J26" i="48"/>
  <c r="I26" i="48"/>
  <c r="H26" i="48"/>
  <c r="G26" i="48"/>
  <c r="F26" i="48"/>
  <c r="E26" i="48"/>
  <c r="D26" i="48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33" i="48" l="1"/>
  <c r="P33" i="48" s="1"/>
  <c r="O38" i="48"/>
  <c r="P38" i="48" s="1"/>
  <c r="O35" i="48"/>
  <c r="P35" i="48" s="1"/>
  <c r="I41" i="48"/>
  <c r="O26" i="48"/>
  <c r="P26" i="48" s="1"/>
  <c r="O18" i="48"/>
  <c r="P18" i="48" s="1"/>
  <c r="E41" i="48"/>
  <c r="F41" i="48"/>
  <c r="G41" i="48"/>
  <c r="H41" i="48"/>
  <c r="J41" i="48"/>
  <c r="O14" i="48"/>
  <c r="P14" i="48" s="1"/>
  <c r="O5" i="48"/>
  <c r="P5" i="48" s="1"/>
  <c r="D41" i="48"/>
  <c r="K41" i="48"/>
  <c r="L41" i="48"/>
  <c r="M41" i="48"/>
  <c r="N41" i="48"/>
  <c r="O37" i="47"/>
  <c r="P37" i="47" s="1"/>
  <c r="O36" i="47"/>
  <c r="P36" i="47" s="1"/>
  <c r="N35" i="47"/>
  <c r="M35" i="47"/>
  <c r="L35" i="47"/>
  <c r="K35" i="47"/>
  <c r="J35" i="47"/>
  <c r="I35" i="47"/>
  <c r="H35" i="47"/>
  <c r="G35" i="47"/>
  <c r="F35" i="47"/>
  <c r="E35" i="47"/>
  <c r="D35" i="47"/>
  <c r="O34" i="47"/>
  <c r="P34" i="47" s="1"/>
  <c r="N33" i="47"/>
  <c r="M33" i="47"/>
  <c r="L33" i="47"/>
  <c r="K33" i="47"/>
  <c r="J33" i="47"/>
  <c r="I33" i="47"/>
  <c r="H33" i="47"/>
  <c r="G33" i="47"/>
  <c r="F33" i="47"/>
  <c r="E33" i="47"/>
  <c r="D33" i="47"/>
  <c r="O32" i="47"/>
  <c r="P32" i="47" s="1"/>
  <c r="O31" i="47"/>
  <c r="P31" i="47" s="1"/>
  <c r="O30" i="47"/>
  <c r="P30" i="47" s="1"/>
  <c r="O29" i="47"/>
  <c r="P29" i="47" s="1"/>
  <c r="O28" i="47"/>
  <c r="P28" i="47" s="1"/>
  <c r="O27" i="47"/>
  <c r="P27" i="47" s="1"/>
  <c r="N26" i="47"/>
  <c r="M26" i="47"/>
  <c r="L26" i="47"/>
  <c r="K26" i="47"/>
  <c r="J26" i="47"/>
  <c r="I26" i="47"/>
  <c r="H26" i="47"/>
  <c r="G26" i="47"/>
  <c r="F26" i="47"/>
  <c r="E26" i="47"/>
  <c r="D26" i="47"/>
  <c r="O25" i="47"/>
  <c r="P25" i="47" s="1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N18" i="47"/>
  <c r="M18" i="47"/>
  <c r="L18" i="47"/>
  <c r="K18" i="47"/>
  <c r="J18" i="47"/>
  <c r="I18" i="47"/>
  <c r="H18" i="47"/>
  <c r="G18" i="47"/>
  <c r="F18" i="47"/>
  <c r="E18" i="47"/>
  <c r="D18" i="47"/>
  <c r="O17" i="47"/>
  <c r="P17" i="47" s="1"/>
  <c r="O16" i="47"/>
  <c r="P16" i="47" s="1"/>
  <c r="O15" i="47"/>
  <c r="P15" i="47" s="1"/>
  <c r="N14" i="47"/>
  <c r="M14" i="47"/>
  <c r="L14" i="47"/>
  <c r="K14" i="47"/>
  <c r="J14" i="47"/>
  <c r="I14" i="47"/>
  <c r="H14" i="47"/>
  <c r="G14" i="47"/>
  <c r="F14" i="47"/>
  <c r="E14" i="47"/>
  <c r="D14" i="47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41" i="48" l="1"/>
  <c r="P41" i="48" s="1"/>
  <c r="D38" i="47"/>
  <c r="E38" i="47"/>
  <c r="H38" i="47"/>
  <c r="K38" i="47"/>
  <c r="N38" i="47"/>
  <c r="F38" i="47"/>
  <c r="G38" i="47"/>
  <c r="J38" i="47"/>
  <c r="M38" i="47"/>
  <c r="I38" i="47"/>
  <c r="L38" i="47"/>
  <c r="O35" i="47"/>
  <c r="P35" i="47" s="1"/>
  <c r="O33" i="47"/>
  <c r="P33" i="47" s="1"/>
  <c r="O26" i="47"/>
  <c r="P26" i="47" s="1"/>
  <c r="O18" i="47"/>
  <c r="P18" i="47" s="1"/>
  <c r="O14" i="47"/>
  <c r="P14" i="47" s="1"/>
  <c r="O5" i="47"/>
  <c r="P5" i="47" s="1"/>
  <c r="O39" i="46"/>
  <c r="P39" i="46" s="1"/>
  <c r="O38" i="46"/>
  <c r="P38" i="46" s="1"/>
  <c r="N37" i="46"/>
  <c r="M37" i="46"/>
  <c r="L37" i="46"/>
  <c r="K37" i="46"/>
  <c r="J37" i="46"/>
  <c r="I37" i="46"/>
  <c r="H37" i="46"/>
  <c r="G37" i="46"/>
  <c r="F37" i="46"/>
  <c r="E37" i="46"/>
  <c r="D37" i="46"/>
  <c r="O36" i="46"/>
  <c r="P36" i="46" s="1"/>
  <c r="N35" i="46"/>
  <c r="M35" i="46"/>
  <c r="L35" i="46"/>
  <c r="K35" i="46"/>
  <c r="J35" i="46"/>
  <c r="I35" i="46"/>
  <c r="H35" i="46"/>
  <c r="G35" i="46"/>
  <c r="F35" i="46"/>
  <c r="E35" i="46"/>
  <c r="D35" i="46"/>
  <c r="O34" i="46"/>
  <c r="P34" i="46"/>
  <c r="O33" i="46"/>
  <c r="P33" i="46"/>
  <c r="O32" i="46"/>
  <c r="P32" i="46" s="1"/>
  <c r="O31" i="46"/>
  <c r="P31" i="46"/>
  <c r="O30" i="46"/>
  <c r="P30" i="46" s="1"/>
  <c r="O29" i="46"/>
  <c r="P29" i="46" s="1"/>
  <c r="N28" i="46"/>
  <c r="M28" i="46"/>
  <c r="L28" i="46"/>
  <c r="K28" i="46"/>
  <c r="J28" i="46"/>
  <c r="I28" i="46"/>
  <c r="H28" i="46"/>
  <c r="G28" i="46"/>
  <c r="F28" i="46"/>
  <c r="O28" i="46" s="1"/>
  <c r="P28" i="46" s="1"/>
  <c r="E28" i="46"/>
  <c r="D28" i="46"/>
  <c r="O27" i="46"/>
  <c r="P27" i="46" s="1"/>
  <c r="O26" i="46"/>
  <c r="P26" i="46" s="1"/>
  <c r="O25" i="46"/>
  <c r="P25" i="46" s="1"/>
  <c r="O24" i="46"/>
  <c r="P24" i="46"/>
  <c r="O23" i="46"/>
  <c r="P23" i="46"/>
  <c r="O22" i="46"/>
  <c r="P22" i="46" s="1"/>
  <c r="O21" i="46"/>
  <c r="P21" i="46" s="1"/>
  <c r="O20" i="46"/>
  <c r="P20" i="46" s="1"/>
  <c r="O19" i="46"/>
  <c r="P19" i="46" s="1"/>
  <c r="N18" i="46"/>
  <c r="M18" i="46"/>
  <c r="L18" i="46"/>
  <c r="K18" i="46"/>
  <c r="J18" i="46"/>
  <c r="I18" i="46"/>
  <c r="H18" i="46"/>
  <c r="O18" i="46" s="1"/>
  <c r="P18" i="46" s="1"/>
  <c r="G18" i="46"/>
  <c r="F18" i="46"/>
  <c r="E18" i="46"/>
  <c r="D18" i="46"/>
  <c r="O17" i="46"/>
  <c r="P17" i="46" s="1"/>
  <c r="O16" i="46"/>
  <c r="P16" i="46" s="1"/>
  <c r="O15" i="46"/>
  <c r="P15" i="46" s="1"/>
  <c r="N14" i="46"/>
  <c r="M14" i="46"/>
  <c r="L14" i="46"/>
  <c r="K14" i="46"/>
  <c r="J14" i="46"/>
  <c r="I14" i="46"/>
  <c r="H14" i="46"/>
  <c r="G14" i="46"/>
  <c r="F14" i="46"/>
  <c r="E14" i="46"/>
  <c r="D14" i="46"/>
  <c r="O13" i="46"/>
  <c r="P13" i="46" s="1"/>
  <c r="O12" i="46"/>
  <c r="P12" i="46" s="1"/>
  <c r="O11" i="46"/>
  <c r="P11" i="46" s="1"/>
  <c r="O10" i="46"/>
  <c r="P10" i="46" s="1"/>
  <c r="O9" i="46"/>
  <c r="P9" i="46"/>
  <c r="O8" i="46"/>
  <c r="P8" i="46"/>
  <c r="O7" i="46"/>
  <c r="P7" i="46" s="1"/>
  <c r="O6" i="46"/>
  <c r="P6" i="46" s="1"/>
  <c r="N5" i="46"/>
  <c r="M5" i="46"/>
  <c r="L5" i="46"/>
  <c r="K5" i="46"/>
  <c r="J5" i="46"/>
  <c r="I5" i="46"/>
  <c r="H5" i="46"/>
  <c r="G5" i="46"/>
  <c r="F5" i="46"/>
  <c r="E5" i="46"/>
  <c r="D5" i="46"/>
  <c r="N42" i="45"/>
  <c r="O42" i="45" s="1"/>
  <c r="N41" i="45"/>
  <c r="O41" i="45"/>
  <c r="N40" i="45"/>
  <c r="O40" i="45"/>
  <c r="N39" i="45"/>
  <c r="O39" i="45" s="1"/>
  <c r="M38" i="45"/>
  <c r="L38" i="45"/>
  <c r="K38" i="45"/>
  <c r="J38" i="45"/>
  <c r="I38" i="45"/>
  <c r="H38" i="45"/>
  <c r="G38" i="45"/>
  <c r="F38" i="45"/>
  <c r="E38" i="45"/>
  <c r="D38" i="45"/>
  <c r="N37" i="45"/>
  <c r="O37" i="45" s="1"/>
  <c r="M36" i="45"/>
  <c r="L36" i="45"/>
  <c r="K36" i="45"/>
  <c r="J36" i="45"/>
  <c r="I36" i="45"/>
  <c r="H36" i="45"/>
  <c r="G36" i="45"/>
  <c r="F36" i="45"/>
  <c r="E36" i="45"/>
  <c r="N36" i="45" s="1"/>
  <c r="O36" i="45" s="1"/>
  <c r="D36" i="45"/>
  <c r="N35" i="45"/>
  <c r="O35" i="45" s="1"/>
  <c r="N34" i="45"/>
  <c r="O34" i="45" s="1"/>
  <c r="N33" i="45"/>
  <c r="O33" i="45" s="1"/>
  <c r="N32" i="45"/>
  <c r="O32" i="45" s="1"/>
  <c r="N31" i="45"/>
  <c r="O31" i="45"/>
  <c r="N30" i="45"/>
  <c r="O30" i="45"/>
  <c r="N29" i="45"/>
  <c r="O29" i="45" s="1"/>
  <c r="N28" i="45"/>
  <c r="O28" i="45" s="1"/>
  <c r="M27" i="45"/>
  <c r="M43" i="45" s="1"/>
  <c r="L27" i="45"/>
  <c r="K27" i="45"/>
  <c r="J27" i="45"/>
  <c r="I27" i="45"/>
  <c r="H27" i="45"/>
  <c r="G27" i="45"/>
  <c r="F27" i="45"/>
  <c r="E27" i="45"/>
  <c r="D27" i="45"/>
  <c r="N26" i="45"/>
  <c r="O26" i="45" s="1"/>
  <c r="N25" i="45"/>
  <c r="O25" i="45" s="1"/>
  <c r="N24" i="45"/>
  <c r="O24" i="45" s="1"/>
  <c r="N23" i="45"/>
  <c r="O23" i="45"/>
  <c r="N22" i="45"/>
  <c r="O22" i="45"/>
  <c r="N21" i="45"/>
  <c r="O21" i="45" s="1"/>
  <c r="N20" i="45"/>
  <c r="O20" i="45" s="1"/>
  <c r="N19" i="45"/>
  <c r="O19" i="45" s="1"/>
  <c r="M18" i="45"/>
  <c r="L18" i="45"/>
  <c r="K18" i="45"/>
  <c r="J18" i="45"/>
  <c r="I18" i="45"/>
  <c r="H18" i="45"/>
  <c r="G18" i="45"/>
  <c r="F18" i="45"/>
  <c r="E18" i="45"/>
  <c r="D18" i="45"/>
  <c r="N17" i="45"/>
  <c r="O17" i="45" s="1"/>
  <c r="N16" i="45"/>
  <c r="O16" i="45" s="1"/>
  <c r="N15" i="45"/>
  <c r="O15" i="45"/>
  <c r="M14" i="45"/>
  <c r="L14" i="45"/>
  <c r="K14" i="45"/>
  <c r="J14" i="45"/>
  <c r="I14" i="45"/>
  <c r="H14" i="45"/>
  <c r="H43" i="45" s="1"/>
  <c r="G14" i="45"/>
  <c r="F14" i="45"/>
  <c r="F43" i="45" s="1"/>
  <c r="E14" i="45"/>
  <c r="D14" i="45"/>
  <c r="N13" i="45"/>
  <c r="O13" i="45"/>
  <c r="N12" i="45"/>
  <c r="O12" i="45"/>
  <c r="N11" i="45"/>
  <c r="O11" i="45" s="1"/>
  <c r="N10" i="45"/>
  <c r="O10" i="45"/>
  <c r="N9" i="45"/>
  <c r="O9" i="45" s="1"/>
  <c r="N8" i="45"/>
  <c r="O8" i="45" s="1"/>
  <c r="N7" i="45"/>
  <c r="O7" i="45"/>
  <c r="N6" i="45"/>
  <c r="O6" i="45"/>
  <c r="M5" i="45"/>
  <c r="L5" i="45"/>
  <c r="K5" i="45"/>
  <c r="J5" i="45"/>
  <c r="I5" i="45"/>
  <c r="H5" i="45"/>
  <c r="G5" i="45"/>
  <c r="F5" i="45"/>
  <c r="E5" i="45"/>
  <c r="D5" i="45"/>
  <c r="N47" i="44"/>
  <c r="O47" i="44"/>
  <c r="N46" i="44"/>
  <c r="O46" i="44" s="1"/>
  <c r="M45" i="44"/>
  <c r="L45" i="44"/>
  <c r="K45" i="44"/>
  <c r="J45" i="44"/>
  <c r="I45" i="44"/>
  <c r="H45" i="44"/>
  <c r="G45" i="44"/>
  <c r="F45" i="44"/>
  <c r="F48" i="44" s="1"/>
  <c r="E45" i="44"/>
  <c r="D45" i="44"/>
  <c r="N44" i="44"/>
  <c r="O44" i="44" s="1"/>
  <c r="N43" i="44"/>
  <c r="O43" i="44" s="1"/>
  <c r="M42" i="44"/>
  <c r="L42" i="44"/>
  <c r="K42" i="44"/>
  <c r="J42" i="44"/>
  <c r="I42" i="44"/>
  <c r="H42" i="44"/>
  <c r="G42" i="44"/>
  <c r="F42" i="44"/>
  <c r="E42" i="44"/>
  <c r="D42" i="44"/>
  <c r="N41" i="44"/>
  <c r="O41" i="44"/>
  <c r="M40" i="44"/>
  <c r="L40" i="44"/>
  <c r="K40" i="44"/>
  <c r="J40" i="44"/>
  <c r="I40" i="44"/>
  <c r="H40" i="44"/>
  <c r="G40" i="44"/>
  <c r="G48" i="44" s="1"/>
  <c r="F40" i="44"/>
  <c r="E40" i="44"/>
  <c r="D40" i="44"/>
  <c r="N39" i="44"/>
  <c r="O39" i="44" s="1"/>
  <c r="N38" i="44"/>
  <c r="O38" i="44" s="1"/>
  <c r="N37" i="44"/>
  <c r="O37" i="44" s="1"/>
  <c r="N36" i="44"/>
  <c r="O36" i="44"/>
  <c r="N35" i="44"/>
  <c r="O35" i="44"/>
  <c r="N34" i="44"/>
  <c r="O34" i="44" s="1"/>
  <c r="N33" i="44"/>
  <c r="O33" i="44" s="1"/>
  <c r="N32" i="44"/>
  <c r="O32" i="44" s="1"/>
  <c r="M31" i="44"/>
  <c r="L31" i="44"/>
  <c r="K31" i="44"/>
  <c r="J31" i="44"/>
  <c r="I31" i="44"/>
  <c r="H31" i="44"/>
  <c r="N31" i="44" s="1"/>
  <c r="O31" i="44" s="1"/>
  <c r="G31" i="44"/>
  <c r="F31" i="44"/>
  <c r="E31" i="44"/>
  <c r="D31" i="44"/>
  <c r="N30" i="44"/>
  <c r="O30" i="44" s="1"/>
  <c r="N29" i="44"/>
  <c r="O29" i="44" s="1"/>
  <c r="N28" i="44"/>
  <c r="O28" i="44" s="1"/>
  <c r="N27" i="44"/>
  <c r="O27" i="44"/>
  <c r="N26" i="44"/>
  <c r="O26" i="44" s="1"/>
  <c r="N25" i="44"/>
  <c r="O25" i="44"/>
  <c r="N24" i="44"/>
  <c r="O24" i="44" s="1"/>
  <c r="N23" i="44"/>
  <c r="O23" i="44" s="1"/>
  <c r="N22" i="44"/>
  <c r="O22" i="44"/>
  <c r="N21" i="44"/>
  <c r="O21" i="44"/>
  <c r="N20" i="44"/>
  <c r="O20" i="44" s="1"/>
  <c r="N19" i="44"/>
  <c r="O19" i="44" s="1"/>
  <c r="M18" i="44"/>
  <c r="L18" i="44"/>
  <c r="K18" i="44"/>
  <c r="J18" i="44"/>
  <c r="I18" i="44"/>
  <c r="H18" i="44"/>
  <c r="G18" i="44"/>
  <c r="F18" i="44"/>
  <c r="E18" i="44"/>
  <c r="D18" i="44"/>
  <c r="N18" i="44" s="1"/>
  <c r="O18" i="44" s="1"/>
  <c r="N17" i="44"/>
  <c r="O17" i="44" s="1"/>
  <c r="N16" i="44"/>
  <c r="O16" i="44" s="1"/>
  <c r="N15" i="44"/>
  <c r="O15" i="44" s="1"/>
  <c r="M14" i="44"/>
  <c r="L14" i="44"/>
  <c r="K14" i="44"/>
  <c r="J14" i="44"/>
  <c r="I14" i="44"/>
  <c r="H14" i="44"/>
  <c r="G14" i="44"/>
  <c r="F14" i="44"/>
  <c r="E14" i="44"/>
  <c r="D14" i="44"/>
  <c r="N13" i="44"/>
  <c r="O13" i="44" s="1"/>
  <c r="N12" i="44"/>
  <c r="O12" i="44"/>
  <c r="N11" i="44"/>
  <c r="O11" i="44"/>
  <c r="N10" i="44"/>
  <c r="O10" i="44" s="1"/>
  <c r="N9" i="44"/>
  <c r="O9" i="44" s="1"/>
  <c r="N8" i="44"/>
  <c r="O8" i="44" s="1"/>
  <c r="N7" i="44"/>
  <c r="O7" i="44" s="1"/>
  <c r="N6" i="44"/>
  <c r="O6" i="44"/>
  <c r="M5" i="44"/>
  <c r="M48" i="44" s="1"/>
  <c r="L5" i="44"/>
  <c r="K5" i="44"/>
  <c r="K48" i="44" s="1"/>
  <c r="J5" i="44"/>
  <c r="J48" i="44" s="1"/>
  <c r="I5" i="44"/>
  <c r="N5" i="44" s="1"/>
  <c r="O5" i="44" s="1"/>
  <c r="H5" i="44"/>
  <c r="G5" i="44"/>
  <c r="F5" i="44"/>
  <c r="E5" i="44"/>
  <c r="D5" i="44"/>
  <c r="N47" i="43"/>
  <c r="O47" i="43"/>
  <c r="N46" i="43"/>
  <c r="O46" i="43"/>
  <c r="M45" i="43"/>
  <c r="L45" i="43"/>
  <c r="K45" i="43"/>
  <c r="J45" i="43"/>
  <c r="I45" i="43"/>
  <c r="H45" i="43"/>
  <c r="G45" i="43"/>
  <c r="F45" i="43"/>
  <c r="E45" i="43"/>
  <c r="D45" i="43"/>
  <c r="N45" i="43" s="1"/>
  <c r="O45" i="43" s="1"/>
  <c r="N44" i="43"/>
  <c r="O44" i="43" s="1"/>
  <c r="N43" i="43"/>
  <c r="O43" i="43" s="1"/>
  <c r="M42" i="43"/>
  <c r="L42" i="43"/>
  <c r="K42" i="43"/>
  <c r="J42" i="43"/>
  <c r="I42" i="43"/>
  <c r="H42" i="43"/>
  <c r="G42" i="43"/>
  <c r="F42" i="43"/>
  <c r="E42" i="43"/>
  <c r="E48" i="43" s="1"/>
  <c r="D42" i="43"/>
  <c r="N41" i="43"/>
  <c r="O41" i="43" s="1"/>
  <c r="M40" i="43"/>
  <c r="L40" i="43"/>
  <c r="K40" i="43"/>
  <c r="J40" i="43"/>
  <c r="I40" i="43"/>
  <c r="H40" i="43"/>
  <c r="G40" i="43"/>
  <c r="F40" i="43"/>
  <c r="E40" i="43"/>
  <c r="D40" i="43"/>
  <c r="N39" i="43"/>
  <c r="O39" i="43" s="1"/>
  <c r="N38" i="43"/>
  <c r="O38" i="43"/>
  <c r="N37" i="43"/>
  <c r="O37" i="43" s="1"/>
  <c r="N36" i="43"/>
  <c r="O36" i="43" s="1"/>
  <c r="N35" i="43"/>
  <c r="O35" i="43"/>
  <c r="N34" i="43"/>
  <c r="O34" i="43"/>
  <c r="N33" i="43"/>
  <c r="O33" i="43" s="1"/>
  <c r="N32" i="43"/>
  <c r="O32" i="43" s="1"/>
  <c r="N31" i="43"/>
  <c r="O31" i="43" s="1"/>
  <c r="N30" i="43"/>
  <c r="O30" i="43" s="1"/>
  <c r="M29" i="43"/>
  <c r="L29" i="43"/>
  <c r="K29" i="43"/>
  <c r="J29" i="43"/>
  <c r="I29" i="43"/>
  <c r="H29" i="43"/>
  <c r="G29" i="43"/>
  <c r="F29" i="43"/>
  <c r="E29" i="43"/>
  <c r="D29" i="43"/>
  <c r="N28" i="43"/>
  <c r="O28" i="43" s="1"/>
  <c r="N27" i="43"/>
  <c r="O27" i="43"/>
  <c r="N26" i="43"/>
  <c r="O26" i="43"/>
  <c r="N25" i="43"/>
  <c r="O25" i="43" s="1"/>
  <c r="N24" i="43"/>
  <c r="O24" i="43" s="1"/>
  <c r="N23" i="43"/>
  <c r="O23" i="43" s="1"/>
  <c r="N22" i="43"/>
  <c r="O22" i="43" s="1"/>
  <c r="N21" i="43"/>
  <c r="O21" i="43"/>
  <c r="N20" i="43"/>
  <c r="O20" i="43"/>
  <c r="N19" i="43"/>
  <c r="O19" i="43" s="1"/>
  <c r="M18" i="43"/>
  <c r="L18" i="43"/>
  <c r="K18" i="43"/>
  <c r="J18" i="43"/>
  <c r="I18" i="43"/>
  <c r="H18" i="43"/>
  <c r="G18" i="43"/>
  <c r="G48" i="43" s="1"/>
  <c r="F18" i="43"/>
  <c r="E18" i="43"/>
  <c r="D18" i="43"/>
  <c r="N18" i="43" s="1"/>
  <c r="O18" i="43" s="1"/>
  <c r="N17" i="43"/>
  <c r="O17" i="43" s="1"/>
  <c r="N16" i="43"/>
  <c r="O16" i="43"/>
  <c r="N15" i="43"/>
  <c r="O15" i="43" s="1"/>
  <c r="M14" i="43"/>
  <c r="L14" i="43"/>
  <c r="K14" i="43"/>
  <c r="J14" i="43"/>
  <c r="I14" i="43"/>
  <c r="H14" i="43"/>
  <c r="G14" i="43"/>
  <c r="F14" i="43"/>
  <c r="E14" i="43"/>
  <c r="D14" i="43"/>
  <c r="N13" i="43"/>
  <c r="O13" i="43" s="1"/>
  <c r="N12" i="43"/>
  <c r="O12" i="43" s="1"/>
  <c r="N11" i="43"/>
  <c r="O11" i="43" s="1"/>
  <c r="N10" i="43"/>
  <c r="O10" i="43"/>
  <c r="N9" i="43"/>
  <c r="O9" i="43" s="1"/>
  <c r="N8" i="43"/>
  <c r="O8" i="43" s="1"/>
  <c r="N7" i="43"/>
  <c r="O7" i="43" s="1"/>
  <c r="N6" i="43"/>
  <c r="O6" i="43" s="1"/>
  <c r="M5" i="43"/>
  <c r="L5" i="43"/>
  <c r="K5" i="43"/>
  <c r="K48" i="43" s="1"/>
  <c r="J5" i="43"/>
  <c r="J48" i="43" s="1"/>
  <c r="I5" i="43"/>
  <c r="I48" i="43" s="1"/>
  <c r="H5" i="43"/>
  <c r="H48" i="43" s="1"/>
  <c r="G5" i="43"/>
  <c r="F5" i="43"/>
  <c r="E5" i="43"/>
  <c r="D5" i="43"/>
  <c r="N47" i="42"/>
  <c r="O47" i="42" s="1"/>
  <c r="N46" i="42"/>
  <c r="O46" i="42"/>
  <c r="M45" i="42"/>
  <c r="L45" i="42"/>
  <c r="K45" i="42"/>
  <c r="J45" i="42"/>
  <c r="I45" i="42"/>
  <c r="H45" i="42"/>
  <c r="G45" i="42"/>
  <c r="F45" i="42"/>
  <c r="E45" i="42"/>
  <c r="D45" i="42"/>
  <c r="N44" i="42"/>
  <c r="O44" i="42"/>
  <c r="N43" i="42"/>
  <c r="O43" i="42" s="1"/>
  <c r="N42" i="42"/>
  <c r="O42" i="42" s="1"/>
  <c r="M41" i="42"/>
  <c r="L41" i="42"/>
  <c r="K41" i="42"/>
  <c r="J41" i="42"/>
  <c r="I41" i="42"/>
  <c r="H41" i="42"/>
  <c r="G41" i="42"/>
  <c r="F41" i="42"/>
  <c r="E41" i="42"/>
  <c r="D41" i="42"/>
  <c r="N40" i="42"/>
  <c r="O40" i="42" s="1"/>
  <c r="M39" i="42"/>
  <c r="L39" i="42"/>
  <c r="K39" i="42"/>
  <c r="J39" i="42"/>
  <c r="I39" i="42"/>
  <c r="H39" i="42"/>
  <c r="G39" i="42"/>
  <c r="N39" i="42" s="1"/>
  <c r="O39" i="42" s="1"/>
  <c r="F39" i="42"/>
  <c r="E39" i="42"/>
  <c r="D39" i="42"/>
  <c r="N38" i="42"/>
  <c r="O38" i="42" s="1"/>
  <c r="N37" i="42"/>
  <c r="O37" i="42" s="1"/>
  <c r="N36" i="42"/>
  <c r="O36" i="42" s="1"/>
  <c r="N35" i="42"/>
  <c r="O35" i="42" s="1"/>
  <c r="N34" i="42"/>
  <c r="O34" i="42"/>
  <c r="N33" i="42"/>
  <c r="O33" i="42"/>
  <c r="N32" i="42"/>
  <c r="O32" i="42" s="1"/>
  <c r="N31" i="42"/>
  <c r="O31" i="42"/>
  <c r="N30" i="42"/>
  <c r="O30" i="42" s="1"/>
  <c r="N29" i="42"/>
  <c r="O29" i="42" s="1"/>
  <c r="N28" i="42"/>
  <c r="O28" i="42"/>
  <c r="N27" i="42"/>
  <c r="O27" i="42" s="1"/>
  <c r="M26" i="42"/>
  <c r="L26" i="42"/>
  <c r="K26" i="42"/>
  <c r="J26" i="42"/>
  <c r="I26" i="42"/>
  <c r="H26" i="42"/>
  <c r="G26" i="42"/>
  <c r="F26" i="42"/>
  <c r="E26" i="42"/>
  <c r="D26" i="42"/>
  <c r="N26" i="42" s="1"/>
  <c r="O26" i="42" s="1"/>
  <c r="N25" i="42"/>
  <c r="O25" i="42" s="1"/>
  <c r="N24" i="42"/>
  <c r="O24" i="42" s="1"/>
  <c r="N23" i="42"/>
  <c r="O23" i="42"/>
  <c r="N22" i="42"/>
  <c r="O22" i="42" s="1"/>
  <c r="N21" i="42"/>
  <c r="O21" i="42" s="1"/>
  <c r="N20" i="42"/>
  <c r="O20" i="42"/>
  <c r="M19" i="42"/>
  <c r="L19" i="42"/>
  <c r="K19" i="42"/>
  <c r="N19" i="42" s="1"/>
  <c r="O19" i="42" s="1"/>
  <c r="J19" i="42"/>
  <c r="I19" i="42"/>
  <c r="H19" i="42"/>
  <c r="G19" i="42"/>
  <c r="F19" i="42"/>
  <c r="E19" i="42"/>
  <c r="D19" i="42"/>
  <c r="N18" i="42"/>
  <c r="O18" i="42"/>
  <c r="N17" i="42"/>
  <c r="O17" i="42" s="1"/>
  <c r="N16" i="42"/>
  <c r="O16" i="42" s="1"/>
  <c r="M15" i="42"/>
  <c r="L15" i="42"/>
  <c r="K15" i="42"/>
  <c r="J15" i="42"/>
  <c r="I15" i="42"/>
  <c r="H15" i="42"/>
  <c r="G15" i="42"/>
  <c r="F15" i="42"/>
  <c r="E15" i="42"/>
  <c r="N15" i="42" s="1"/>
  <c r="O15" i="42" s="1"/>
  <c r="D15" i="42"/>
  <c r="N14" i="42"/>
  <c r="O14" i="42" s="1"/>
  <c r="N13" i="42"/>
  <c r="O13" i="42" s="1"/>
  <c r="N12" i="42"/>
  <c r="O12" i="42" s="1"/>
  <c r="N11" i="42"/>
  <c r="O11" i="42" s="1"/>
  <c r="N10" i="42"/>
  <c r="O10" i="42"/>
  <c r="N9" i="42"/>
  <c r="O9" i="42" s="1"/>
  <c r="N8" i="42"/>
  <c r="O8" i="42" s="1"/>
  <c r="N7" i="42"/>
  <c r="O7" i="42"/>
  <c r="N6" i="42"/>
  <c r="O6" i="42" s="1"/>
  <c r="M5" i="42"/>
  <c r="M48" i="42" s="1"/>
  <c r="L5" i="42"/>
  <c r="L48" i="42" s="1"/>
  <c r="K5" i="42"/>
  <c r="K48" i="42" s="1"/>
  <c r="J5" i="42"/>
  <c r="I5" i="42"/>
  <c r="H5" i="42"/>
  <c r="G5" i="42"/>
  <c r="G48" i="42" s="1"/>
  <c r="F5" i="42"/>
  <c r="E5" i="42"/>
  <c r="D5" i="42"/>
  <c r="N45" i="41"/>
  <c r="O45" i="41" s="1"/>
  <c r="N44" i="41"/>
  <c r="O44" i="41" s="1"/>
  <c r="N43" i="41"/>
  <c r="O43" i="41"/>
  <c r="M42" i="41"/>
  <c r="L42" i="41"/>
  <c r="K42" i="41"/>
  <c r="J42" i="41"/>
  <c r="I42" i="41"/>
  <c r="H42" i="41"/>
  <c r="G42" i="41"/>
  <c r="F42" i="41"/>
  <c r="E42" i="41"/>
  <c r="D42" i="41"/>
  <c r="N41" i="41"/>
  <c r="O41" i="41"/>
  <c r="N40" i="41"/>
  <c r="O40" i="41" s="1"/>
  <c r="M39" i="41"/>
  <c r="L39" i="41"/>
  <c r="K39" i="41"/>
  <c r="J39" i="41"/>
  <c r="I39" i="41"/>
  <c r="H39" i="41"/>
  <c r="G39" i="41"/>
  <c r="F39" i="41"/>
  <c r="E39" i="41"/>
  <c r="D39" i="41"/>
  <c r="N38" i="41"/>
  <c r="O38" i="41" s="1"/>
  <c r="M37" i="41"/>
  <c r="L37" i="41"/>
  <c r="K37" i="41"/>
  <c r="J37" i="41"/>
  <c r="I37" i="41"/>
  <c r="H37" i="41"/>
  <c r="G37" i="41"/>
  <c r="F37" i="41"/>
  <c r="E37" i="41"/>
  <c r="D37" i="41"/>
  <c r="N37" i="41" s="1"/>
  <c r="O37" i="41" s="1"/>
  <c r="N36" i="41"/>
  <c r="O36" i="41" s="1"/>
  <c r="N35" i="41"/>
  <c r="O35" i="41" s="1"/>
  <c r="N34" i="41"/>
  <c r="O34" i="41" s="1"/>
  <c r="N33" i="41"/>
  <c r="O33" i="41" s="1"/>
  <c r="N32" i="41"/>
  <c r="O32" i="41" s="1"/>
  <c r="N31" i="41"/>
  <c r="O31" i="41"/>
  <c r="N30" i="41"/>
  <c r="O30" i="41" s="1"/>
  <c r="N29" i="41"/>
  <c r="O29" i="41" s="1"/>
  <c r="N28" i="41"/>
  <c r="O28" i="41"/>
  <c r="N27" i="41"/>
  <c r="O27" i="41" s="1"/>
  <c r="N26" i="41"/>
  <c r="O26" i="41" s="1"/>
  <c r="N25" i="41"/>
  <c r="O25" i="41"/>
  <c r="M24" i="41"/>
  <c r="L24" i="41"/>
  <c r="K24" i="41"/>
  <c r="J24" i="41"/>
  <c r="I24" i="41"/>
  <c r="N24" i="41" s="1"/>
  <c r="O24" i="41" s="1"/>
  <c r="H24" i="41"/>
  <c r="G24" i="41"/>
  <c r="F24" i="41"/>
  <c r="E24" i="41"/>
  <c r="D24" i="41"/>
  <c r="N23" i="41"/>
  <c r="O23" i="41"/>
  <c r="N22" i="41"/>
  <c r="O22" i="41" s="1"/>
  <c r="N21" i="41"/>
  <c r="O21" i="41" s="1"/>
  <c r="N20" i="41"/>
  <c r="O20" i="41" s="1"/>
  <c r="N19" i="41"/>
  <c r="O19" i="41" s="1"/>
  <c r="M18" i="41"/>
  <c r="L18" i="41"/>
  <c r="K18" i="41"/>
  <c r="J18" i="41"/>
  <c r="I18" i="41"/>
  <c r="H18" i="41"/>
  <c r="G18" i="41"/>
  <c r="F18" i="41"/>
  <c r="E18" i="41"/>
  <c r="D18" i="41"/>
  <c r="N17" i="41"/>
  <c r="O17" i="41" s="1"/>
  <c r="N16" i="41"/>
  <c r="O16" i="41" s="1"/>
  <c r="N15" i="41"/>
  <c r="O15" i="41" s="1"/>
  <c r="M14" i="41"/>
  <c r="L14" i="41"/>
  <c r="K14" i="41"/>
  <c r="J14" i="41"/>
  <c r="I14" i="41"/>
  <c r="H14" i="41"/>
  <c r="G14" i="41"/>
  <c r="F14" i="41"/>
  <c r="E14" i="41"/>
  <c r="D14" i="41"/>
  <c r="N14" i="41" s="1"/>
  <c r="O14" i="41" s="1"/>
  <c r="N13" i="41"/>
  <c r="O13" i="41"/>
  <c r="N12" i="41"/>
  <c r="O12" i="41" s="1"/>
  <c r="N11" i="41"/>
  <c r="O11" i="41" s="1"/>
  <c r="N10" i="41"/>
  <c r="O10" i="41" s="1"/>
  <c r="N9" i="41"/>
  <c r="O9" i="41" s="1"/>
  <c r="N8" i="41"/>
  <c r="O8" i="41" s="1"/>
  <c r="N7" i="41"/>
  <c r="O7" i="41"/>
  <c r="N6" i="41"/>
  <c r="O6" i="41" s="1"/>
  <c r="M5" i="41"/>
  <c r="M46" i="41" s="1"/>
  <c r="L5" i="41"/>
  <c r="L46" i="41" s="1"/>
  <c r="K5" i="41"/>
  <c r="J5" i="41"/>
  <c r="I5" i="41"/>
  <c r="H5" i="41"/>
  <c r="H46" i="41" s="1"/>
  <c r="G5" i="41"/>
  <c r="F5" i="41"/>
  <c r="F46" i="41" s="1"/>
  <c r="E5" i="41"/>
  <c r="E46" i="41" s="1"/>
  <c r="D5" i="41"/>
  <c r="N46" i="40"/>
  <c r="O46" i="40" s="1"/>
  <c r="N45" i="40"/>
  <c r="O45" i="40" s="1"/>
  <c r="N44" i="40"/>
  <c r="O44" i="40" s="1"/>
  <c r="N43" i="40"/>
  <c r="O43" i="40" s="1"/>
  <c r="M42" i="40"/>
  <c r="N42" i="40" s="1"/>
  <c r="O42" i="40" s="1"/>
  <c r="L42" i="40"/>
  <c r="K42" i="40"/>
  <c r="J42" i="40"/>
  <c r="I42" i="40"/>
  <c r="H42" i="40"/>
  <c r="G42" i="40"/>
  <c r="F42" i="40"/>
  <c r="E42" i="40"/>
  <c r="D42" i="40"/>
  <c r="N41" i="40"/>
  <c r="O41" i="40" s="1"/>
  <c r="N40" i="40"/>
  <c r="O40" i="40" s="1"/>
  <c r="M39" i="40"/>
  <c r="L39" i="40"/>
  <c r="K39" i="40"/>
  <c r="J39" i="40"/>
  <c r="I39" i="40"/>
  <c r="H39" i="40"/>
  <c r="G39" i="40"/>
  <c r="F39" i="40"/>
  <c r="E39" i="40"/>
  <c r="D39" i="40"/>
  <c r="N38" i="40"/>
  <c r="O38" i="40" s="1"/>
  <c r="M37" i="40"/>
  <c r="L37" i="40"/>
  <c r="K37" i="40"/>
  <c r="J37" i="40"/>
  <c r="I37" i="40"/>
  <c r="H37" i="40"/>
  <c r="G37" i="40"/>
  <c r="F37" i="40"/>
  <c r="E37" i="40"/>
  <c r="D37" i="40"/>
  <c r="N36" i="40"/>
  <c r="O36" i="40" s="1"/>
  <c r="N35" i="40"/>
  <c r="O35" i="40"/>
  <c r="N34" i="40"/>
  <c r="O34" i="40" s="1"/>
  <c r="N33" i="40"/>
  <c r="O33" i="40" s="1"/>
  <c r="N32" i="40"/>
  <c r="O32" i="40" s="1"/>
  <c r="N31" i="40"/>
  <c r="O31" i="40" s="1"/>
  <c r="N30" i="40"/>
  <c r="O30" i="40" s="1"/>
  <c r="N29" i="40"/>
  <c r="O29" i="40" s="1"/>
  <c r="N28" i="40"/>
  <c r="O28" i="40" s="1"/>
  <c r="N27" i="40"/>
  <c r="O27" i="40" s="1"/>
  <c r="M26" i="40"/>
  <c r="L26" i="40"/>
  <c r="K26" i="40"/>
  <c r="J26" i="40"/>
  <c r="I26" i="40"/>
  <c r="H26" i="40"/>
  <c r="G26" i="40"/>
  <c r="F26" i="40"/>
  <c r="E26" i="40"/>
  <c r="D26" i="40"/>
  <c r="N25" i="40"/>
  <c r="O25" i="40" s="1"/>
  <c r="N24" i="40"/>
  <c r="O24" i="40" s="1"/>
  <c r="N23" i="40"/>
  <c r="O23" i="40" s="1"/>
  <c r="N22" i="40"/>
  <c r="O22" i="40" s="1"/>
  <c r="N21" i="40"/>
  <c r="O21" i="40"/>
  <c r="N20" i="40"/>
  <c r="O20" i="40" s="1"/>
  <c r="N19" i="40"/>
  <c r="O19" i="40" s="1"/>
  <c r="M18" i="40"/>
  <c r="L18" i="40"/>
  <c r="K18" i="40"/>
  <c r="J18" i="40"/>
  <c r="I18" i="40"/>
  <c r="I47" i="40" s="1"/>
  <c r="H18" i="40"/>
  <c r="G18" i="40"/>
  <c r="F18" i="40"/>
  <c r="E18" i="40"/>
  <c r="D18" i="40"/>
  <c r="N17" i="40"/>
  <c r="O17" i="40" s="1"/>
  <c r="N16" i="40"/>
  <c r="O16" i="40"/>
  <c r="N15" i="40"/>
  <c r="O15" i="40" s="1"/>
  <c r="M14" i="40"/>
  <c r="L14" i="40"/>
  <c r="K14" i="40"/>
  <c r="J14" i="40"/>
  <c r="I14" i="40"/>
  <c r="H14" i="40"/>
  <c r="G14" i="40"/>
  <c r="F14" i="40"/>
  <c r="E14" i="40"/>
  <c r="D14" i="40"/>
  <c r="N13" i="40"/>
  <c r="O13" i="40" s="1"/>
  <c r="N12" i="40"/>
  <c r="O12" i="40" s="1"/>
  <c r="N11" i="40"/>
  <c r="O11" i="40"/>
  <c r="N10" i="40"/>
  <c r="O10" i="40" s="1"/>
  <c r="N9" i="40"/>
  <c r="O9" i="40" s="1"/>
  <c r="N8" i="40"/>
  <c r="O8" i="40"/>
  <c r="N7" i="40"/>
  <c r="O7" i="40" s="1"/>
  <c r="N6" i="40"/>
  <c r="O6" i="40" s="1"/>
  <c r="M5" i="40"/>
  <c r="L5" i="40"/>
  <c r="K5" i="40"/>
  <c r="J5" i="40"/>
  <c r="J47" i="40" s="1"/>
  <c r="I5" i="40"/>
  <c r="H5" i="40"/>
  <c r="G5" i="40"/>
  <c r="F5" i="40"/>
  <c r="E5" i="40"/>
  <c r="D5" i="40"/>
  <c r="N44" i="39"/>
  <c r="O44" i="39" s="1"/>
  <c r="N43" i="39"/>
  <c r="O43" i="39"/>
  <c r="N42" i="39"/>
  <c r="O42" i="39" s="1"/>
  <c r="M41" i="39"/>
  <c r="L41" i="39"/>
  <c r="K41" i="39"/>
  <c r="J41" i="39"/>
  <c r="I41" i="39"/>
  <c r="H41" i="39"/>
  <c r="G41" i="39"/>
  <c r="F41" i="39"/>
  <c r="E41" i="39"/>
  <c r="D41" i="39"/>
  <c r="N41" i="39" s="1"/>
  <c r="O41" i="39" s="1"/>
  <c r="N40" i="39"/>
  <c r="O40" i="39" s="1"/>
  <c r="N39" i="39"/>
  <c r="O39" i="39" s="1"/>
  <c r="M38" i="39"/>
  <c r="L38" i="39"/>
  <c r="K38" i="39"/>
  <c r="J38" i="39"/>
  <c r="I38" i="39"/>
  <c r="H38" i="39"/>
  <c r="G38" i="39"/>
  <c r="F38" i="39"/>
  <c r="E38" i="39"/>
  <c r="D38" i="39"/>
  <c r="N37" i="39"/>
  <c r="O37" i="39"/>
  <c r="N36" i="39"/>
  <c r="O36" i="39" s="1"/>
  <c r="N35" i="39"/>
  <c r="O35" i="39" s="1"/>
  <c r="N34" i="39"/>
  <c r="O34" i="39"/>
  <c r="N33" i="39"/>
  <c r="O33" i="39" s="1"/>
  <c r="N32" i="39"/>
  <c r="O32" i="39" s="1"/>
  <c r="N31" i="39"/>
  <c r="O31" i="39" s="1"/>
  <c r="N30" i="39"/>
  <c r="O30" i="39" s="1"/>
  <c r="N29" i="39"/>
  <c r="O29" i="39" s="1"/>
  <c r="N28" i="39"/>
  <c r="O28" i="39"/>
  <c r="M27" i="39"/>
  <c r="L27" i="39"/>
  <c r="K27" i="39"/>
  <c r="J27" i="39"/>
  <c r="I27" i="39"/>
  <c r="H27" i="39"/>
  <c r="G27" i="39"/>
  <c r="F27" i="39"/>
  <c r="E27" i="39"/>
  <c r="D27" i="39"/>
  <c r="N26" i="39"/>
  <c r="O26" i="39"/>
  <c r="N25" i="39"/>
  <c r="O25" i="39" s="1"/>
  <c r="N24" i="39"/>
  <c r="O24" i="39" s="1"/>
  <c r="N23" i="39"/>
  <c r="O23" i="39" s="1"/>
  <c r="N22" i="39"/>
  <c r="O22" i="39" s="1"/>
  <c r="N21" i="39"/>
  <c r="O21" i="39" s="1"/>
  <c r="N20" i="39"/>
  <c r="O20" i="39" s="1"/>
  <c r="N19" i="39"/>
  <c r="O19" i="39" s="1"/>
  <c r="M18" i="39"/>
  <c r="L18" i="39"/>
  <c r="K18" i="39"/>
  <c r="J18" i="39"/>
  <c r="I18" i="39"/>
  <c r="H18" i="39"/>
  <c r="G18" i="39"/>
  <c r="F18" i="39"/>
  <c r="E18" i="39"/>
  <c r="D18" i="39"/>
  <c r="N18" i="39" s="1"/>
  <c r="O18" i="39" s="1"/>
  <c r="N17" i="39"/>
  <c r="O17" i="39" s="1"/>
  <c r="N16" i="39"/>
  <c r="O16" i="39" s="1"/>
  <c r="N15" i="39"/>
  <c r="O15" i="39" s="1"/>
  <c r="M14" i="39"/>
  <c r="L14" i="39"/>
  <c r="K14" i="39"/>
  <c r="J14" i="39"/>
  <c r="I14" i="39"/>
  <c r="H14" i="39"/>
  <c r="G14" i="39"/>
  <c r="F14" i="39"/>
  <c r="E14" i="39"/>
  <c r="D14" i="39"/>
  <c r="N13" i="39"/>
  <c r="O13" i="39" s="1"/>
  <c r="N12" i="39"/>
  <c r="O12" i="39" s="1"/>
  <c r="N11" i="39"/>
  <c r="O11" i="39"/>
  <c r="N10" i="39"/>
  <c r="O10" i="39" s="1"/>
  <c r="N9" i="39"/>
  <c r="O9" i="39" s="1"/>
  <c r="N8" i="39"/>
  <c r="O8" i="39"/>
  <c r="N7" i="39"/>
  <c r="O7" i="39" s="1"/>
  <c r="N6" i="39"/>
  <c r="O6" i="39" s="1"/>
  <c r="M5" i="39"/>
  <c r="M45" i="39" s="1"/>
  <c r="L5" i="39"/>
  <c r="K5" i="39"/>
  <c r="J5" i="39"/>
  <c r="I5" i="39"/>
  <c r="H5" i="39"/>
  <c r="G5" i="39"/>
  <c r="F5" i="39"/>
  <c r="E5" i="39"/>
  <c r="D5" i="39"/>
  <c r="N39" i="38"/>
  <c r="O39" i="38" s="1"/>
  <c r="N38" i="38"/>
  <c r="O38" i="38" s="1"/>
  <c r="N37" i="38"/>
  <c r="O37" i="38"/>
  <c r="M36" i="38"/>
  <c r="L36" i="38"/>
  <c r="K36" i="38"/>
  <c r="J36" i="38"/>
  <c r="I36" i="38"/>
  <c r="H36" i="38"/>
  <c r="N36" i="38" s="1"/>
  <c r="O36" i="38" s="1"/>
  <c r="G36" i="38"/>
  <c r="F36" i="38"/>
  <c r="E36" i="38"/>
  <c r="D36" i="38"/>
  <c r="N35" i="38"/>
  <c r="O35" i="38" s="1"/>
  <c r="N34" i="38"/>
  <c r="O34" i="38"/>
  <c r="N33" i="38"/>
  <c r="O33" i="38"/>
  <c r="M32" i="38"/>
  <c r="L32" i="38"/>
  <c r="K32" i="38"/>
  <c r="J32" i="38"/>
  <c r="I32" i="38"/>
  <c r="H32" i="38"/>
  <c r="G32" i="38"/>
  <c r="F32" i="38"/>
  <c r="E32" i="38"/>
  <c r="D32" i="38"/>
  <c r="N31" i="38"/>
  <c r="O31" i="38" s="1"/>
  <c r="M30" i="38"/>
  <c r="L30" i="38"/>
  <c r="K30" i="38"/>
  <c r="J30" i="38"/>
  <c r="I30" i="38"/>
  <c r="H30" i="38"/>
  <c r="G30" i="38"/>
  <c r="F30" i="38"/>
  <c r="E30" i="38"/>
  <c r="D30" i="38"/>
  <c r="N29" i="38"/>
  <c r="O29" i="38" s="1"/>
  <c r="N28" i="38"/>
  <c r="O28" i="38" s="1"/>
  <c r="N27" i="38"/>
  <c r="O27" i="38"/>
  <c r="N26" i="38"/>
  <c r="O26" i="38" s="1"/>
  <c r="N25" i="38"/>
  <c r="O25" i="38"/>
  <c r="M24" i="38"/>
  <c r="L24" i="38"/>
  <c r="K24" i="38"/>
  <c r="J24" i="38"/>
  <c r="I24" i="38"/>
  <c r="H24" i="38"/>
  <c r="G24" i="38"/>
  <c r="F24" i="38"/>
  <c r="E24" i="38"/>
  <c r="D24" i="38"/>
  <c r="N23" i="38"/>
  <c r="O23" i="38"/>
  <c r="N22" i="38"/>
  <c r="O22" i="38"/>
  <c r="N21" i="38"/>
  <c r="O21" i="38" s="1"/>
  <c r="N20" i="38"/>
  <c r="O20" i="38" s="1"/>
  <c r="N19" i="38"/>
  <c r="O19" i="38"/>
  <c r="N18" i="38"/>
  <c r="O18" i="38" s="1"/>
  <c r="M17" i="38"/>
  <c r="L17" i="38"/>
  <c r="K17" i="38"/>
  <c r="J17" i="38"/>
  <c r="I17" i="38"/>
  <c r="H17" i="38"/>
  <c r="G17" i="38"/>
  <c r="F17" i="38"/>
  <c r="E17" i="38"/>
  <c r="D17" i="38"/>
  <c r="N16" i="38"/>
  <c r="O16" i="38"/>
  <c r="N15" i="38"/>
  <c r="O15" i="38"/>
  <c r="N14" i="38"/>
  <c r="O14" i="38" s="1"/>
  <c r="M13" i="38"/>
  <c r="L13" i="38"/>
  <c r="K13" i="38"/>
  <c r="J13" i="38"/>
  <c r="I13" i="38"/>
  <c r="H13" i="38"/>
  <c r="G13" i="38"/>
  <c r="F13" i="38"/>
  <c r="E13" i="38"/>
  <c r="D13" i="38"/>
  <c r="N12" i="38"/>
  <c r="O12" i="38" s="1"/>
  <c r="N11" i="38"/>
  <c r="O11" i="38" s="1"/>
  <c r="N10" i="38"/>
  <c r="O10" i="38" s="1"/>
  <c r="N9" i="38"/>
  <c r="O9" i="38"/>
  <c r="N8" i="38"/>
  <c r="O8" i="38"/>
  <c r="N7" i="38"/>
  <c r="O7" i="38" s="1"/>
  <c r="N6" i="38"/>
  <c r="O6" i="38" s="1"/>
  <c r="M5" i="38"/>
  <c r="L5" i="38"/>
  <c r="K5" i="38"/>
  <c r="J5" i="38"/>
  <c r="I5" i="38"/>
  <c r="H5" i="38"/>
  <c r="H40" i="38" s="1"/>
  <c r="G5" i="38"/>
  <c r="F5" i="38"/>
  <c r="E5" i="38"/>
  <c r="E40" i="38" s="1"/>
  <c r="D5" i="38"/>
  <c r="N42" i="37"/>
  <c r="O42" i="37"/>
  <c r="N41" i="37"/>
  <c r="O41" i="37" s="1"/>
  <c r="M40" i="37"/>
  <c r="L40" i="37"/>
  <c r="K40" i="37"/>
  <c r="J40" i="37"/>
  <c r="I40" i="37"/>
  <c r="H40" i="37"/>
  <c r="G40" i="37"/>
  <c r="F40" i="37"/>
  <c r="F43" i="37" s="1"/>
  <c r="E40" i="37"/>
  <c r="D40" i="37"/>
  <c r="N39" i="37"/>
  <c r="O39" i="37" s="1"/>
  <c r="N38" i="37"/>
  <c r="O38" i="37"/>
  <c r="M37" i="37"/>
  <c r="L37" i="37"/>
  <c r="K37" i="37"/>
  <c r="J37" i="37"/>
  <c r="I37" i="37"/>
  <c r="H37" i="37"/>
  <c r="G37" i="37"/>
  <c r="F37" i="37"/>
  <c r="E37" i="37"/>
  <c r="D37" i="37"/>
  <c r="N36" i="37"/>
  <c r="O36" i="37" s="1"/>
  <c r="N35" i="37"/>
  <c r="O35" i="37" s="1"/>
  <c r="N34" i="37"/>
  <c r="O34" i="37"/>
  <c r="N33" i="37"/>
  <c r="O33" i="37" s="1"/>
  <c r="N32" i="37"/>
  <c r="O32" i="37" s="1"/>
  <c r="N31" i="37"/>
  <c r="O31" i="37"/>
  <c r="N30" i="37"/>
  <c r="O30" i="37" s="1"/>
  <c r="N29" i="37"/>
  <c r="O29" i="37" s="1"/>
  <c r="N28" i="37"/>
  <c r="O28" i="37"/>
  <c r="N27" i="37"/>
  <c r="O27" i="37" s="1"/>
  <c r="M26" i="37"/>
  <c r="L26" i="37"/>
  <c r="K26" i="37"/>
  <c r="J26" i="37"/>
  <c r="I26" i="37"/>
  <c r="H26" i="37"/>
  <c r="G26" i="37"/>
  <c r="F26" i="37"/>
  <c r="E26" i="37"/>
  <c r="D26" i="37"/>
  <c r="N25" i="37"/>
  <c r="O25" i="37" s="1"/>
  <c r="N24" i="37"/>
  <c r="O24" i="37"/>
  <c r="N23" i="37"/>
  <c r="O23" i="37" s="1"/>
  <c r="N22" i="37"/>
  <c r="O22" i="37" s="1"/>
  <c r="N21" i="37"/>
  <c r="O21" i="37"/>
  <c r="N20" i="37"/>
  <c r="O20" i="37" s="1"/>
  <c r="N19" i="37"/>
  <c r="O19" i="37" s="1"/>
  <c r="M18" i="37"/>
  <c r="L18" i="37"/>
  <c r="K18" i="37"/>
  <c r="J18" i="37"/>
  <c r="I18" i="37"/>
  <c r="H18" i="37"/>
  <c r="G18" i="37"/>
  <c r="F18" i="37"/>
  <c r="E18" i="37"/>
  <c r="D18" i="37"/>
  <c r="N17" i="37"/>
  <c r="O17" i="37"/>
  <c r="N16" i="37"/>
  <c r="O16" i="37"/>
  <c r="N15" i="37"/>
  <c r="O15" i="37" s="1"/>
  <c r="M14" i="37"/>
  <c r="L14" i="37"/>
  <c r="K14" i="37"/>
  <c r="J14" i="37"/>
  <c r="I14" i="37"/>
  <c r="H14" i="37"/>
  <c r="G14" i="37"/>
  <c r="F14" i="37"/>
  <c r="E14" i="37"/>
  <c r="D14" i="37"/>
  <c r="N13" i="37"/>
  <c r="O13" i="37" s="1"/>
  <c r="N12" i="37"/>
  <c r="O12" i="37"/>
  <c r="N11" i="37"/>
  <c r="O11" i="37" s="1"/>
  <c r="N10" i="37"/>
  <c r="O10" i="37"/>
  <c r="N9" i="37"/>
  <c r="O9" i="37"/>
  <c r="N8" i="37"/>
  <c r="O8" i="37" s="1"/>
  <c r="N7" i="37"/>
  <c r="O7" i="37" s="1"/>
  <c r="N6" i="37"/>
  <c r="O6" i="37"/>
  <c r="M5" i="37"/>
  <c r="L5" i="37"/>
  <c r="K5" i="37"/>
  <c r="J5" i="37"/>
  <c r="N5" i="37" s="1"/>
  <c r="O5" i="37" s="1"/>
  <c r="I5" i="37"/>
  <c r="H5" i="37"/>
  <c r="G5" i="37"/>
  <c r="G43" i="37" s="1"/>
  <c r="F5" i="37"/>
  <c r="E5" i="37"/>
  <c r="D5" i="37"/>
  <c r="N43" i="36"/>
  <c r="O43" i="36"/>
  <c r="N42" i="36"/>
  <c r="O42" i="36"/>
  <c r="M41" i="36"/>
  <c r="L41" i="36"/>
  <c r="K41" i="36"/>
  <c r="J41" i="36"/>
  <c r="I41" i="36"/>
  <c r="H41" i="36"/>
  <c r="G41" i="36"/>
  <c r="F41" i="36"/>
  <c r="E41" i="36"/>
  <c r="D41" i="36"/>
  <c r="N40" i="36"/>
  <c r="O40" i="36" s="1"/>
  <c r="N39" i="36"/>
  <c r="O39" i="36" s="1"/>
  <c r="M38" i="36"/>
  <c r="L38" i="36"/>
  <c r="K38" i="36"/>
  <c r="J38" i="36"/>
  <c r="I38" i="36"/>
  <c r="H38" i="36"/>
  <c r="G38" i="36"/>
  <c r="F38" i="36"/>
  <c r="E38" i="36"/>
  <c r="D38" i="36"/>
  <c r="N37" i="36"/>
  <c r="O37" i="36" s="1"/>
  <c r="N36" i="36"/>
  <c r="O36" i="36" s="1"/>
  <c r="N35" i="36"/>
  <c r="O35" i="36"/>
  <c r="N34" i="36"/>
  <c r="O34" i="36" s="1"/>
  <c r="N33" i="36"/>
  <c r="O33" i="36" s="1"/>
  <c r="N32" i="36"/>
  <c r="O32" i="36" s="1"/>
  <c r="N31" i="36"/>
  <c r="O31" i="36" s="1"/>
  <c r="N30" i="36"/>
  <c r="O30" i="36" s="1"/>
  <c r="N29" i="36"/>
  <c r="O29" i="36"/>
  <c r="N28" i="36"/>
  <c r="O28" i="36"/>
  <c r="M27" i="36"/>
  <c r="L27" i="36"/>
  <c r="K27" i="36"/>
  <c r="J27" i="36"/>
  <c r="I27" i="36"/>
  <c r="H27" i="36"/>
  <c r="G27" i="36"/>
  <c r="F27" i="36"/>
  <c r="E27" i="36"/>
  <c r="D27" i="36"/>
  <c r="N26" i="36"/>
  <c r="O26" i="36" s="1"/>
  <c r="N25" i="36"/>
  <c r="O25" i="36" s="1"/>
  <c r="N24" i="36"/>
  <c r="O24" i="36" s="1"/>
  <c r="N23" i="36"/>
  <c r="O23" i="36" s="1"/>
  <c r="N22" i="36"/>
  <c r="O22" i="36" s="1"/>
  <c r="N21" i="36"/>
  <c r="O21" i="36"/>
  <c r="N20" i="36"/>
  <c r="O20" i="36"/>
  <c r="M19" i="36"/>
  <c r="L19" i="36"/>
  <c r="K19" i="36"/>
  <c r="K44" i="36" s="1"/>
  <c r="J19" i="36"/>
  <c r="I19" i="36"/>
  <c r="H19" i="36"/>
  <c r="G19" i="36"/>
  <c r="F19" i="36"/>
  <c r="E19" i="36"/>
  <c r="E44" i="36" s="1"/>
  <c r="D19" i="36"/>
  <c r="N18" i="36"/>
  <c r="O18" i="36" s="1"/>
  <c r="N17" i="36"/>
  <c r="O17" i="36" s="1"/>
  <c r="N16" i="36"/>
  <c r="O16" i="36" s="1"/>
  <c r="N15" i="36"/>
  <c r="O15" i="36" s="1"/>
  <c r="M14" i="36"/>
  <c r="L14" i="36"/>
  <c r="K14" i="36"/>
  <c r="J14" i="36"/>
  <c r="I14" i="36"/>
  <c r="H14" i="36"/>
  <c r="H44" i="36" s="1"/>
  <c r="G14" i="36"/>
  <c r="F14" i="36"/>
  <c r="E14" i="36"/>
  <c r="D14" i="36"/>
  <c r="N13" i="36"/>
  <c r="O13" i="36" s="1"/>
  <c r="N12" i="36"/>
  <c r="O12" i="36" s="1"/>
  <c r="N11" i="36"/>
  <c r="O11" i="36" s="1"/>
  <c r="N10" i="36"/>
  <c r="O10" i="36" s="1"/>
  <c r="N9" i="36"/>
  <c r="O9" i="36" s="1"/>
  <c r="N8" i="36"/>
  <c r="O8" i="36" s="1"/>
  <c r="N7" i="36"/>
  <c r="O7" i="36" s="1"/>
  <c r="N6" i="36"/>
  <c r="O6" i="36" s="1"/>
  <c r="M5" i="36"/>
  <c r="L5" i="36"/>
  <c r="K5" i="36"/>
  <c r="J5" i="36"/>
  <c r="I5" i="36"/>
  <c r="H5" i="36"/>
  <c r="G5" i="36"/>
  <c r="F5" i="36"/>
  <c r="E5" i="36"/>
  <c r="D5" i="36"/>
  <c r="N42" i="35"/>
  <c r="O42" i="35" s="1"/>
  <c r="N41" i="35"/>
  <c r="O41" i="35"/>
  <c r="N40" i="35"/>
  <c r="O40" i="35" s="1"/>
  <c r="M39" i="35"/>
  <c r="L39" i="35"/>
  <c r="K39" i="35"/>
  <c r="J39" i="35"/>
  <c r="I39" i="35"/>
  <c r="H39" i="35"/>
  <c r="G39" i="35"/>
  <c r="F39" i="35"/>
  <c r="E39" i="35"/>
  <c r="D39" i="35"/>
  <c r="N38" i="35"/>
  <c r="O38" i="35"/>
  <c r="N37" i="35"/>
  <c r="O37" i="35" s="1"/>
  <c r="M36" i="35"/>
  <c r="L36" i="35"/>
  <c r="K36" i="35"/>
  <c r="J36" i="35"/>
  <c r="I36" i="35"/>
  <c r="H36" i="35"/>
  <c r="G36" i="35"/>
  <c r="F36" i="35"/>
  <c r="E36" i="35"/>
  <c r="D36" i="35"/>
  <c r="N35" i="35"/>
  <c r="O35" i="35" s="1"/>
  <c r="N34" i="35"/>
  <c r="O34" i="35"/>
  <c r="N33" i="35"/>
  <c r="O33" i="35" s="1"/>
  <c r="N32" i="35"/>
  <c r="O32" i="35" s="1"/>
  <c r="N31" i="35"/>
  <c r="O31" i="35"/>
  <c r="N30" i="35"/>
  <c r="O30" i="35" s="1"/>
  <c r="N29" i="35"/>
  <c r="O29" i="35" s="1"/>
  <c r="N28" i="35"/>
  <c r="O28" i="35"/>
  <c r="N27" i="35"/>
  <c r="O27" i="35" s="1"/>
  <c r="M26" i="35"/>
  <c r="L26" i="35"/>
  <c r="K26" i="35"/>
  <c r="K43" i="35" s="1"/>
  <c r="J26" i="35"/>
  <c r="J43" i="35" s="1"/>
  <c r="I26" i="35"/>
  <c r="H26" i="35"/>
  <c r="G26" i="35"/>
  <c r="F26" i="35"/>
  <c r="E26" i="35"/>
  <c r="D26" i="35"/>
  <c r="N25" i="35"/>
  <c r="O25" i="35" s="1"/>
  <c r="N24" i="35"/>
  <c r="O24" i="35"/>
  <c r="N23" i="35"/>
  <c r="O23" i="35" s="1"/>
  <c r="N22" i="35"/>
  <c r="O22" i="35" s="1"/>
  <c r="N21" i="35"/>
  <c r="O21" i="35"/>
  <c r="N20" i="35"/>
  <c r="O20" i="35" s="1"/>
  <c r="N19" i="35"/>
  <c r="O19" i="35" s="1"/>
  <c r="M18" i="35"/>
  <c r="L18" i="35"/>
  <c r="K18" i="35"/>
  <c r="J18" i="35"/>
  <c r="I18" i="35"/>
  <c r="H18" i="35"/>
  <c r="G18" i="35"/>
  <c r="F18" i="35"/>
  <c r="E18" i="35"/>
  <c r="D18" i="35"/>
  <c r="N17" i="35"/>
  <c r="O17" i="35"/>
  <c r="N16" i="35"/>
  <c r="O16" i="35" s="1"/>
  <c r="N15" i="35"/>
  <c r="O15" i="35" s="1"/>
  <c r="M14" i="35"/>
  <c r="L14" i="35"/>
  <c r="K14" i="35"/>
  <c r="J14" i="35"/>
  <c r="I14" i="35"/>
  <c r="H14" i="35"/>
  <c r="G14" i="35"/>
  <c r="F14" i="35"/>
  <c r="E14" i="35"/>
  <c r="D14" i="35"/>
  <c r="N13" i="35"/>
  <c r="O13" i="35" s="1"/>
  <c r="N12" i="35"/>
  <c r="O12" i="35" s="1"/>
  <c r="N11" i="35"/>
  <c r="O11" i="35"/>
  <c r="N10" i="35"/>
  <c r="O10" i="35"/>
  <c r="N9" i="35"/>
  <c r="O9" i="35" s="1"/>
  <c r="N8" i="35"/>
  <c r="O8" i="35"/>
  <c r="N7" i="35"/>
  <c r="O7" i="35"/>
  <c r="N6" i="35"/>
  <c r="O6" i="35" s="1"/>
  <c r="M5" i="35"/>
  <c r="L5" i="35"/>
  <c r="K5" i="35"/>
  <c r="J5" i="35"/>
  <c r="I5" i="35"/>
  <c r="H5" i="35"/>
  <c r="H43" i="35" s="1"/>
  <c r="G5" i="35"/>
  <c r="G43" i="35" s="1"/>
  <c r="F5" i="35"/>
  <c r="E5" i="35"/>
  <c r="D5" i="35"/>
  <c r="N40" i="34"/>
  <c r="O40" i="34" s="1"/>
  <c r="N39" i="34"/>
  <c r="O39" i="34"/>
  <c r="N38" i="34"/>
  <c r="O38" i="34" s="1"/>
  <c r="N37" i="34"/>
  <c r="O37" i="34" s="1"/>
  <c r="M36" i="34"/>
  <c r="L36" i="34"/>
  <c r="K36" i="34"/>
  <c r="J36" i="34"/>
  <c r="I36" i="34"/>
  <c r="H36" i="34"/>
  <c r="G36" i="34"/>
  <c r="F36" i="34"/>
  <c r="E36" i="34"/>
  <c r="D36" i="34"/>
  <c r="N35" i="34"/>
  <c r="O35" i="34"/>
  <c r="N34" i="34"/>
  <c r="O34" i="34" s="1"/>
  <c r="M33" i="34"/>
  <c r="L33" i="34"/>
  <c r="K33" i="34"/>
  <c r="J33" i="34"/>
  <c r="I33" i="34"/>
  <c r="H33" i="34"/>
  <c r="G33" i="34"/>
  <c r="F33" i="34"/>
  <c r="E33" i="34"/>
  <c r="D33" i="34"/>
  <c r="N33" i="34" s="1"/>
  <c r="O33" i="34" s="1"/>
  <c r="N32" i="34"/>
  <c r="O32" i="34" s="1"/>
  <c r="N31" i="34"/>
  <c r="O31" i="34"/>
  <c r="N30" i="34"/>
  <c r="O30" i="34" s="1"/>
  <c r="N29" i="34"/>
  <c r="O29" i="34" s="1"/>
  <c r="N28" i="34"/>
  <c r="O28" i="34"/>
  <c r="N27" i="34"/>
  <c r="O27" i="34" s="1"/>
  <c r="M26" i="34"/>
  <c r="L26" i="34"/>
  <c r="K26" i="34"/>
  <c r="J26" i="34"/>
  <c r="I26" i="34"/>
  <c r="H26" i="34"/>
  <c r="G26" i="34"/>
  <c r="F26" i="34"/>
  <c r="E26" i="34"/>
  <c r="D26" i="34"/>
  <c r="N25" i="34"/>
  <c r="O25" i="34" s="1"/>
  <c r="N24" i="34"/>
  <c r="O24" i="34"/>
  <c r="N23" i="34"/>
  <c r="O23" i="34" s="1"/>
  <c r="N22" i="34"/>
  <c r="O22" i="34" s="1"/>
  <c r="N21" i="34"/>
  <c r="O21" i="34"/>
  <c r="N20" i="34"/>
  <c r="O20" i="34" s="1"/>
  <c r="N19" i="34"/>
  <c r="O19" i="34" s="1"/>
  <c r="M18" i="34"/>
  <c r="L18" i="34"/>
  <c r="K18" i="34"/>
  <c r="J18" i="34"/>
  <c r="I18" i="34"/>
  <c r="H18" i="34"/>
  <c r="G18" i="34"/>
  <c r="F18" i="34"/>
  <c r="E18" i="34"/>
  <c r="E41" i="34" s="1"/>
  <c r="D18" i="34"/>
  <c r="N17" i="34"/>
  <c r="O17" i="34"/>
  <c r="N16" i="34"/>
  <c r="O16" i="34" s="1"/>
  <c r="N15" i="34"/>
  <c r="O15" i="34" s="1"/>
  <c r="M14" i="34"/>
  <c r="L14" i="34"/>
  <c r="K14" i="34"/>
  <c r="J14" i="34"/>
  <c r="I14" i="34"/>
  <c r="H14" i="34"/>
  <c r="G14" i="34"/>
  <c r="F14" i="34"/>
  <c r="F41" i="34" s="1"/>
  <c r="E14" i="34"/>
  <c r="D14" i="34"/>
  <c r="N13" i="34"/>
  <c r="O13" i="34" s="1"/>
  <c r="N12" i="34"/>
  <c r="O12" i="34" s="1"/>
  <c r="N11" i="34"/>
  <c r="O11" i="34"/>
  <c r="N10" i="34"/>
  <c r="O10" i="34" s="1"/>
  <c r="N9" i="34"/>
  <c r="O9" i="34"/>
  <c r="N8" i="34"/>
  <c r="O8" i="34" s="1"/>
  <c r="N7" i="34"/>
  <c r="O7" i="34" s="1"/>
  <c r="N6" i="34"/>
  <c r="O6" i="34" s="1"/>
  <c r="M5" i="34"/>
  <c r="L5" i="34"/>
  <c r="K5" i="34"/>
  <c r="K41" i="34" s="1"/>
  <c r="J5" i="34"/>
  <c r="J41" i="34" s="1"/>
  <c r="I5" i="34"/>
  <c r="H5" i="34"/>
  <c r="H41" i="34" s="1"/>
  <c r="G5" i="34"/>
  <c r="G41" i="34" s="1"/>
  <c r="F5" i="34"/>
  <c r="E5" i="34"/>
  <c r="D5" i="34"/>
  <c r="N17" i="33"/>
  <c r="O17" i="33" s="1"/>
  <c r="N27" i="33"/>
  <c r="O27" i="33" s="1"/>
  <c r="N28" i="33"/>
  <c r="O28" i="33" s="1"/>
  <c r="N29" i="33"/>
  <c r="O29" i="33" s="1"/>
  <c r="N30" i="33"/>
  <c r="O30" i="33" s="1"/>
  <c r="N31" i="33"/>
  <c r="O31" i="33"/>
  <c r="N32" i="33"/>
  <c r="O32" i="33" s="1"/>
  <c r="N33" i="33"/>
  <c r="O33" i="33" s="1"/>
  <c r="N20" i="33"/>
  <c r="O20" i="33"/>
  <c r="N21" i="33"/>
  <c r="O21" i="33" s="1"/>
  <c r="N22" i="33"/>
  <c r="O22" i="33" s="1"/>
  <c r="N23" i="33"/>
  <c r="O23" i="33" s="1"/>
  <c r="N24" i="33"/>
  <c r="O24" i="33" s="1"/>
  <c r="N25" i="33"/>
  <c r="O25" i="33" s="1"/>
  <c r="E26" i="33"/>
  <c r="F26" i="33"/>
  <c r="G26" i="33"/>
  <c r="H26" i="33"/>
  <c r="I26" i="33"/>
  <c r="J26" i="33"/>
  <c r="K26" i="33"/>
  <c r="L26" i="33"/>
  <c r="M26" i="33"/>
  <c r="D26" i="33"/>
  <c r="E19" i="33"/>
  <c r="F19" i="33"/>
  <c r="G19" i="33"/>
  <c r="H19" i="33"/>
  <c r="I19" i="33"/>
  <c r="J19" i="33"/>
  <c r="K19" i="33"/>
  <c r="L19" i="33"/>
  <c r="M19" i="33"/>
  <c r="D19" i="33"/>
  <c r="E14" i="33"/>
  <c r="F14" i="33"/>
  <c r="G14" i="33"/>
  <c r="H14" i="33"/>
  <c r="I14" i="33"/>
  <c r="J14" i="33"/>
  <c r="K14" i="33"/>
  <c r="L14" i="33"/>
  <c r="M14" i="33"/>
  <c r="D14" i="33"/>
  <c r="E5" i="33"/>
  <c r="F5" i="33"/>
  <c r="G5" i="33"/>
  <c r="G43" i="33" s="1"/>
  <c r="H5" i="33"/>
  <c r="H43" i="33" s="1"/>
  <c r="I5" i="33"/>
  <c r="J5" i="33"/>
  <c r="K5" i="33"/>
  <c r="L5" i="33"/>
  <c r="M5" i="33"/>
  <c r="D5" i="33"/>
  <c r="N40" i="33"/>
  <c r="O40" i="33" s="1"/>
  <c r="N41" i="33"/>
  <c r="O41" i="33"/>
  <c r="N42" i="33"/>
  <c r="O42" i="33"/>
  <c r="N39" i="33"/>
  <c r="O39" i="33" s="1"/>
  <c r="E38" i="33"/>
  <c r="F38" i="33"/>
  <c r="G38" i="33"/>
  <c r="H38" i="33"/>
  <c r="I38" i="33"/>
  <c r="J38" i="33"/>
  <c r="K38" i="33"/>
  <c r="L38" i="33"/>
  <c r="M38" i="33"/>
  <c r="D38" i="33"/>
  <c r="N38" i="33" s="1"/>
  <c r="O38" i="33" s="1"/>
  <c r="E34" i="33"/>
  <c r="F34" i="33"/>
  <c r="G34" i="33"/>
  <c r="H34" i="33"/>
  <c r="I34" i="33"/>
  <c r="J34" i="33"/>
  <c r="K34" i="33"/>
  <c r="L34" i="33"/>
  <c r="M34" i="33"/>
  <c r="D34" i="33"/>
  <c r="N36" i="33"/>
  <c r="O36" i="33" s="1"/>
  <c r="N37" i="33"/>
  <c r="O37" i="33" s="1"/>
  <c r="N35" i="33"/>
  <c r="O35" i="33"/>
  <c r="N16" i="33"/>
  <c r="O16" i="33" s="1"/>
  <c r="N18" i="33"/>
  <c r="O18" i="33" s="1"/>
  <c r="N7" i="33"/>
  <c r="O7" i="33" s="1"/>
  <c r="N8" i="33"/>
  <c r="O8" i="33" s="1"/>
  <c r="N9" i="33"/>
  <c r="O9" i="33" s="1"/>
  <c r="N10" i="33"/>
  <c r="O10" i="33"/>
  <c r="N11" i="33"/>
  <c r="O11" i="33" s="1"/>
  <c r="N12" i="33"/>
  <c r="O12" i="33" s="1"/>
  <c r="N13" i="33"/>
  <c r="O13" i="33"/>
  <c r="N6" i="33"/>
  <c r="O6" i="33" s="1"/>
  <c r="N15" i="33"/>
  <c r="O15" i="33" s="1"/>
  <c r="H47" i="40"/>
  <c r="N45" i="42"/>
  <c r="O45" i="42" s="1"/>
  <c r="I48" i="42"/>
  <c r="N41" i="42"/>
  <c r="O41" i="42"/>
  <c r="I48" i="44"/>
  <c r="M41" i="34" l="1"/>
  <c r="N39" i="40"/>
  <c r="O39" i="40" s="1"/>
  <c r="D40" i="46"/>
  <c r="N14" i="37"/>
  <c r="O14" i="37" s="1"/>
  <c r="I40" i="38"/>
  <c r="J48" i="42"/>
  <c r="L48" i="43"/>
  <c r="G44" i="36"/>
  <c r="N18" i="40"/>
  <c r="O18" i="40" s="1"/>
  <c r="N5" i="41"/>
  <c r="O5" i="41" s="1"/>
  <c r="F48" i="42"/>
  <c r="N45" i="44"/>
  <c r="O45" i="44" s="1"/>
  <c r="N38" i="45"/>
  <c r="O38" i="45" s="1"/>
  <c r="N5" i="38"/>
  <c r="O5" i="38" s="1"/>
  <c r="J44" i="36"/>
  <c r="N14" i="39"/>
  <c r="O14" i="39" s="1"/>
  <c r="D47" i="40"/>
  <c r="N39" i="41"/>
  <c r="O39" i="41" s="1"/>
  <c r="N40" i="46"/>
  <c r="I46" i="41"/>
  <c r="K43" i="33"/>
  <c r="K46" i="41"/>
  <c r="F48" i="43"/>
  <c r="L43" i="45"/>
  <c r="I40" i="46"/>
  <c r="N36" i="34"/>
  <c r="O36" i="34" s="1"/>
  <c r="L48" i="44"/>
  <c r="G40" i="46"/>
  <c r="I44" i="36"/>
  <c r="N38" i="39"/>
  <c r="O38" i="39" s="1"/>
  <c r="N32" i="38"/>
  <c r="O32" i="38" s="1"/>
  <c r="N18" i="34"/>
  <c r="O18" i="34" s="1"/>
  <c r="N14" i="40"/>
  <c r="O14" i="40" s="1"/>
  <c r="O37" i="46"/>
  <c r="P37" i="46" s="1"/>
  <c r="I45" i="39"/>
  <c r="N29" i="43"/>
  <c r="O29" i="43" s="1"/>
  <c r="N37" i="40"/>
  <c r="O37" i="40" s="1"/>
  <c r="D48" i="43"/>
  <c r="N48" i="43" s="1"/>
  <c r="O48" i="43" s="1"/>
  <c r="N27" i="45"/>
  <c r="O27" i="45" s="1"/>
  <c r="G40" i="38"/>
  <c r="N5" i="33"/>
  <c r="O5" i="33" s="1"/>
  <c r="N40" i="43"/>
  <c r="O40" i="43" s="1"/>
  <c r="N38" i="36"/>
  <c r="O38" i="36" s="1"/>
  <c r="L40" i="38"/>
  <c r="G45" i="39"/>
  <c r="J40" i="46"/>
  <c r="N27" i="39"/>
  <c r="O27" i="39" s="1"/>
  <c r="D48" i="44"/>
  <c r="N26" i="33"/>
  <c r="O26" i="33" s="1"/>
  <c r="N18" i="35"/>
  <c r="O18" i="35" s="1"/>
  <c r="N41" i="36"/>
  <c r="O41" i="36" s="1"/>
  <c r="H43" i="37"/>
  <c r="G47" i="40"/>
  <c r="M47" i="40"/>
  <c r="H48" i="42"/>
  <c r="N5" i="43"/>
  <c r="O5" i="43" s="1"/>
  <c r="N42" i="43"/>
  <c r="O42" i="43" s="1"/>
  <c r="N14" i="44"/>
  <c r="O14" i="44" s="1"/>
  <c r="D44" i="36"/>
  <c r="N40" i="44"/>
  <c r="O40" i="44" s="1"/>
  <c r="O35" i="46"/>
  <c r="P35" i="46" s="1"/>
  <c r="O14" i="46"/>
  <c r="P14" i="46" s="1"/>
  <c r="H45" i="39"/>
  <c r="L40" i="46"/>
  <c r="N24" i="38"/>
  <c r="O24" i="38" s="1"/>
  <c r="N18" i="45"/>
  <c r="O18" i="45" s="1"/>
  <c r="M44" i="36"/>
  <c r="J45" i="39"/>
  <c r="L45" i="39"/>
  <c r="D48" i="42"/>
  <c r="L43" i="33"/>
  <c r="N14" i="45"/>
  <c r="O14" i="45" s="1"/>
  <c r="I43" i="35"/>
  <c r="M43" i="37"/>
  <c r="N5" i="45"/>
  <c r="O5" i="45" s="1"/>
  <c r="J43" i="33"/>
  <c r="N42" i="41"/>
  <c r="O42" i="41" s="1"/>
  <c r="I43" i="33"/>
  <c r="K40" i="46"/>
  <c r="L43" i="35"/>
  <c r="E47" i="40"/>
  <c r="L41" i="34"/>
  <c r="N42" i="44"/>
  <c r="O42" i="44" s="1"/>
  <c r="I41" i="34"/>
  <c r="N19" i="33"/>
  <c r="O19" i="33" s="1"/>
  <c r="J43" i="37"/>
  <c r="J40" i="38"/>
  <c r="E48" i="42"/>
  <c r="M48" i="43"/>
  <c r="K43" i="45"/>
  <c r="O38" i="47"/>
  <c r="P38" i="47" s="1"/>
  <c r="H48" i="44"/>
  <c r="N19" i="36"/>
  <c r="O19" i="36" s="1"/>
  <c r="K43" i="37"/>
  <c r="M43" i="33"/>
  <c r="L43" i="37"/>
  <c r="N37" i="37"/>
  <c r="O37" i="37" s="1"/>
  <c r="N13" i="38"/>
  <c r="O13" i="38" s="1"/>
  <c r="D45" i="39"/>
  <c r="N45" i="39" s="1"/>
  <c r="O45" i="39" s="1"/>
  <c r="N5" i="40"/>
  <c r="O5" i="40" s="1"/>
  <c r="I43" i="45"/>
  <c r="E40" i="46"/>
  <c r="N5" i="36"/>
  <c r="O5" i="36" s="1"/>
  <c r="N34" i="33"/>
  <c r="O34" i="33" s="1"/>
  <c r="D43" i="33"/>
  <c r="J46" i="41"/>
  <c r="O5" i="46"/>
  <c r="P5" i="46" s="1"/>
  <c r="F43" i="33"/>
  <c r="E43" i="33"/>
  <c r="N14" i="33"/>
  <c r="O14" i="33" s="1"/>
  <c r="N36" i="35"/>
  <c r="O36" i="35" s="1"/>
  <c r="N26" i="37"/>
  <c r="O26" i="37" s="1"/>
  <c r="M40" i="38"/>
  <c r="E45" i="39"/>
  <c r="F47" i="40"/>
  <c r="J43" i="45"/>
  <c r="F40" i="46"/>
  <c r="E48" i="44"/>
  <c r="N48" i="44" s="1"/>
  <c r="O48" i="44" s="1"/>
  <c r="N14" i="43"/>
  <c r="O14" i="43" s="1"/>
  <c r="F43" i="35"/>
  <c r="N26" i="35"/>
  <c r="O26" i="35" s="1"/>
  <c r="D43" i="35"/>
  <c r="L44" i="36"/>
  <c r="D43" i="37"/>
  <c r="D40" i="38"/>
  <c r="N17" i="38"/>
  <c r="O17" i="38" s="1"/>
  <c r="H40" i="46"/>
  <c r="N39" i="35"/>
  <c r="O39" i="35" s="1"/>
  <c r="K47" i="40"/>
  <c r="N18" i="41"/>
  <c r="O18" i="41" s="1"/>
  <c r="N40" i="37"/>
  <c r="O40" i="37" s="1"/>
  <c r="F45" i="39"/>
  <c r="N5" i="39"/>
  <c r="O5" i="39" s="1"/>
  <c r="D41" i="34"/>
  <c r="N41" i="34" s="1"/>
  <c r="O41" i="34" s="1"/>
  <c r="N5" i="34"/>
  <c r="O5" i="34" s="1"/>
  <c r="M43" i="35"/>
  <c r="F40" i="38"/>
  <c r="N30" i="38"/>
  <c r="O30" i="38" s="1"/>
  <c r="D46" i="41"/>
  <c r="G46" i="41"/>
  <c r="N26" i="34"/>
  <c r="O26" i="34" s="1"/>
  <c r="N5" i="35"/>
  <c r="O5" i="35" s="1"/>
  <c r="E43" i="35"/>
  <c r="F44" i="36"/>
  <c r="N14" i="36"/>
  <c r="O14" i="36" s="1"/>
  <c r="N18" i="37"/>
  <c r="O18" i="37" s="1"/>
  <c r="N26" i="40"/>
  <c r="O26" i="40" s="1"/>
  <c r="G43" i="45"/>
  <c r="N5" i="42"/>
  <c r="O5" i="42" s="1"/>
  <c r="N14" i="35"/>
  <c r="O14" i="35" s="1"/>
  <c r="K40" i="38"/>
  <c r="L47" i="40"/>
  <c r="D43" i="45"/>
  <c r="E43" i="37"/>
  <c r="N14" i="34"/>
  <c r="O14" i="34" s="1"/>
  <c r="N27" i="36"/>
  <c r="O27" i="36" s="1"/>
  <c r="I43" i="37"/>
  <c r="K45" i="39"/>
  <c r="E43" i="45"/>
  <c r="M40" i="46"/>
  <c r="N48" i="42" l="1"/>
  <c r="O48" i="42" s="1"/>
  <c r="N47" i="40"/>
  <c r="O47" i="40" s="1"/>
  <c r="N44" i="36"/>
  <c r="O44" i="36" s="1"/>
  <c r="N43" i="37"/>
  <c r="O43" i="37" s="1"/>
  <c r="O40" i="46"/>
  <c r="P40" i="46" s="1"/>
  <c r="N43" i="35"/>
  <c r="O43" i="35" s="1"/>
  <c r="N43" i="33"/>
  <c r="O43" i="33" s="1"/>
  <c r="N46" i="41"/>
  <c r="O46" i="41" s="1"/>
  <c r="N43" i="45"/>
  <c r="O43" i="45" s="1"/>
  <c r="N40" i="38"/>
  <c r="O40" i="38" s="1"/>
</calcChain>
</file>

<file path=xl/sharedStrings.xml><?xml version="1.0" encoding="utf-8"?>
<sst xmlns="http://schemas.openxmlformats.org/spreadsheetml/2006/main" count="957" uniqueCount="153">
  <si>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</si>
  <si>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</si>
  <si>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</si>
  <si>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</si>
  <si>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</si>
  <si>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</si>
  <si>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</si>
  <si>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</si>
  <si>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</si>
  <si>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</si>
  <si>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</si>
  <si>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Discretionary Sales Surtaxes</t>
  </si>
  <si>
    <t>Utility Service Tax - Electricity</t>
  </si>
  <si>
    <t>Utility Service Tax - Water</t>
  </si>
  <si>
    <t>Utility Service Tax - Propane</t>
  </si>
  <si>
    <t>Communications Services Taxes</t>
  </si>
  <si>
    <t>Local Business Tax</t>
  </si>
  <si>
    <t>Permits, Fees, and Special Assessments</t>
  </si>
  <si>
    <t>Franchise Fee - Electricity</t>
  </si>
  <si>
    <t>Impact Fees - Residential - Economic Environment</t>
  </si>
  <si>
    <t>Other Permits, Fees, and Special Assessments</t>
  </si>
  <si>
    <t>Intergovernmental Revenue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</si>
  <si>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</si>
  <si>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</si>
  <si>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</si>
  <si>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</si>
  <si>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Public Safety - Other Public Safety</t>
  </si>
  <si>
    <t>Payments from Other Local Units in Lieu of Taxes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</si>
  <si>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</si>
  <si>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</si>
  <si>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</si>
  <si>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</si>
  <si>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</si>
  <si>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</si>
  <si>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General Gov't (Not Court-Related) - Administrative Service Fees</t>
  </si>
  <si>
    <t>General Gov't (Not Court-Related) - Other General Gov't Charges and Fees</t>
  </si>
  <si>
    <t>Public Safety - Fire Protection</t>
  </si>
  <si>
    <t>Physical Environment - Water Utility</t>
  </si>
  <si>
    <t>Physical Environment - Garbage / Solid Waste</t>
  </si>
  <si>
    <t>Physical Environment - Cemetary</t>
  </si>
  <si>
    <t>Physical Environment - Other Physical Environment Charges</t>
  </si>
  <si>
    <t>Total - All Account Codes</t>
  </si>
  <si>
    <t>Local Fiscal Year Ended September 30, 2009</t>
  </si>
  <si>
    <t>Court-Ordered Judgments and Fines - As Decided by County Court Criminal</t>
  </si>
  <si>
    <t>Court-Ordered Judgments and Fines - As Decided by County Court Civil</t>
  </si>
  <si>
    <t>Fines - Local Ordinance Violations</t>
  </si>
  <si>
    <t>Interest and Other Earnings - Interest</t>
  </si>
  <si>
    <t>Sale of Surplus Materials and Scrap</t>
  </si>
  <si>
    <t>Other Miscellaneous Revenues - Settlements</t>
  </si>
  <si>
    <t>Other Miscellaneous Revenues - Other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</si>
  <si>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</si>
  <si>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</si>
  <si>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</si>
  <si>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</si>
  <si>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</si>
  <si>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</si>
  <si>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</si>
  <si>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Bronson Revenues Reported by Account Code and Fund Type</t>
  </si>
  <si>
    <t>Local Fiscal Year Ended September 30, 2010</t>
  </si>
  <si>
    <t>Grants from Other Local Units - General Government</t>
  </si>
  <si>
    <t>Rents and Royalties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</si>
  <si>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</si>
  <si>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</si>
  <si>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</si>
  <si>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First Local Option Fuel Tax (1 to 6 Cents)</t>
  </si>
  <si>
    <t>Federal Grant - Economic Environment</t>
  </si>
  <si>
    <t>State Shared Revenues - General Gov't - Sales and Uses Taxes to Counties</t>
  </si>
  <si>
    <t>Public Safety - Housing for Prisoners</t>
  </si>
  <si>
    <t>Physical Environment - Sewer / Wastewater Utility</t>
  </si>
  <si>
    <t>2011 Municipal Population:</t>
  </si>
  <si>
    <t>Local Fiscal Year Ended September 30, 2012</t>
  </si>
  <si>
    <t>Culture / Recreation - Parks and Recreation</t>
  </si>
  <si>
    <t>Culture / Recreation - Other Culture / Recreation Charges</t>
  </si>
  <si>
    <t>2012 Municipal Population:</t>
  </si>
  <si>
    <t>Local Fiscal Year Ended September 30, 2013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</si>
  <si>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</si>
  <si>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</si>
  <si>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</si>
  <si>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</si>
  <si>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</si>
  <si>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</si>
  <si>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General Government - Administrative Service Fees</t>
  </si>
  <si>
    <t>General Government - Other General Government Charges and Fees</t>
  </si>
  <si>
    <t>Physical Environment - Gas Utility</t>
  </si>
  <si>
    <t>2013 Municipal Population:</t>
  </si>
  <si>
    <t>Local Fiscal Year Ended September 30, 2008</t>
  </si>
  <si>
    <t>Permits and Franchise Fees</t>
  </si>
  <si>
    <t>Other Permits and Fees</t>
  </si>
  <si>
    <t>Federal Grant - Public Safety</t>
  </si>
  <si>
    <t>Physical Environment - Water / Sewer Combination Utility</t>
  </si>
  <si>
    <t>Other Charges for Services</t>
  </si>
  <si>
    <t>Other Sources</t>
  </si>
  <si>
    <t>Non-Operating - Inter-Fund Group Transfers In</t>
  </si>
  <si>
    <t>Proceeds - Debt Proceeds</t>
  </si>
  <si>
    <t>Proceeds of General Capital Asset Dispositions - Sales</t>
  </si>
  <si>
    <t>2008 Municipal Population:</t>
  </si>
  <si>
    <t>Local Fiscal Year Ended September 30, 2014</t>
  </si>
  <si>
    <t>Federal Grant - General Government</t>
  </si>
  <si>
    <t>State Grant - General Government</t>
  </si>
  <si>
    <t>Sales - Sale of Surplus Materials and Scrap</t>
  </si>
  <si>
    <t>2014 Municipal Population:</t>
  </si>
  <si>
    <t>Local Fiscal Year Ended September 30, 2015</t>
  </si>
  <si>
    <t>Grants from Other Local Units - Public Safety</t>
  </si>
  <si>
    <t>Proceeds - Installment Purchases and Capital Lease Proceeds</t>
  </si>
  <si>
    <t>Proprietary Non-Operating - Capital Contributions from Federal Government</t>
  </si>
  <si>
    <t>Proprietary Non-Operating - Capital Contributions from State Government</t>
  </si>
  <si>
    <t>Proprietary Non-Operating - Capital Contributions from Other Public Source</t>
  </si>
  <si>
    <t>2015 Municipal Population:</t>
  </si>
  <si>
    <t>Local Fiscal Year Ended September 30, 2016</t>
  </si>
  <si>
    <t>State Grant - Culture / Recreation</t>
  </si>
  <si>
    <t>Culture / Recreation - Cultural Services</t>
  </si>
  <si>
    <t>Culture / Recreation - Special Recreation Facilities</t>
  </si>
  <si>
    <t>2016 Municipal Population:</t>
  </si>
  <si>
    <t>Local Fiscal Year Ended September 30, 2017</t>
  </si>
  <si>
    <t>Utility Service Tax - Other</t>
  </si>
  <si>
    <t>2017 Municipal Population:</t>
  </si>
  <si>
    <t>Local Fiscal Year Ended September 30, 2018</t>
  </si>
  <si>
    <t>State Grant - Public Safety</t>
  </si>
  <si>
    <t>State Grant - Physical Environment - Sewer / Wastewater</t>
  </si>
  <si>
    <t>State Grant - Transportation - Other Transportation</t>
  </si>
  <si>
    <t>State Shared Revenues - Transportation - Other Transportation</t>
  </si>
  <si>
    <t>2018 Municipal Population:</t>
  </si>
  <si>
    <t>Local Fiscal Year Ended September 30, 2019</t>
  </si>
  <si>
    <t>Federal Grant - Physical Environment - Sewer / Wastewater</t>
  </si>
  <si>
    <t>State Shared Revenues - Public Safety - Firefighter Supplemental Compensation</t>
  </si>
  <si>
    <t>2019 Municipal Population:</t>
  </si>
  <si>
    <t>Local Fiscal Year Ended September 30, 2020</t>
  </si>
  <si>
    <t>Sales - Disposition of Fixed Assets</t>
  </si>
  <si>
    <t>Contributions and Donations from Private Sources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</si>
  <si>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</si>
  <si>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</si>
  <si>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</si>
  <si>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</si>
  <si>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</si>
  <si>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</si>
  <si>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</si>
  <si>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Local Government Infrastructure Surtax</t>
  </si>
  <si>
    <t>Local Communications Services Taxes</t>
  </si>
  <si>
    <t>Building Permits (Buildling Permit Fees)</t>
  </si>
  <si>
    <t>Other Fees and Special Assessments</t>
  </si>
  <si>
    <t>Intergovernmental Revenues</t>
  </si>
  <si>
    <t>Federal Grant - American Rescue Plan Act Funds</t>
  </si>
  <si>
    <t>State Shared Revenues - General Government - Local Government Half-Cent Sales Tax Program</t>
  </si>
  <si>
    <t>State Shared Revenues - General Government - Other General Government</t>
  </si>
  <si>
    <t>2021 Municipal Population:</t>
  </si>
  <si>
    <t>Local Fiscal Year Ended September 30, 2022</t>
  </si>
  <si>
    <t>Permits - Other</t>
  </si>
  <si>
    <t>2022 Municipal Population:</t>
  </si>
  <si>
    <t>Local Fiscal Year Ended September 30, 2023</t>
  </si>
  <si>
    <t>Special Assessments - Charges for Public Services</t>
  </si>
  <si>
    <t>Federal Grant - Culture / Recreation</t>
  </si>
  <si>
    <t>Proceeds - Leases - Financial Agreements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</si>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</sst>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F2E3E-709F-4D40-A377-AE3AD7233F63}">
  <sheetPr>
    <pageSetUpPr fitToPage="1"/>
  </sheetPr>
  <dimension ref="A1:ED45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57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148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50</v>
      </c>
      <c r="B3" s="108"/>
      <c r="C3" s="109"/>
      <c r="D3" s="113" t="s">
        <v>28</v>
      </c>
      <c r="E3" s="114"/>
      <c r="F3" s="114"/>
      <c r="G3" s="114"/>
      <c r="H3" s="115"/>
      <c r="I3" s="113" t="s">
        <v>29</v>
      </c>
      <c r="J3" s="115"/>
      <c r="K3" s="113" t="s">
        <v>31</v>
      </c>
      <c r="L3" s="114"/>
      <c r="M3" s="115"/>
      <c r="N3" s="49"/>
      <c r="O3" s="50"/>
      <c r="P3" s="116" t="s">
        <v>131</v>
      </c>
      <c r="Q3" s="51"/>
      <c r="R3"/>
    </row>
    <row r="4" spans="1:134" ht="32.25" customHeight="1" thickBot="1">
      <c r="A4" s="110"/>
      <c r="B4" s="111"/>
      <c r="C4" s="112"/>
      <c r="D4" s="52" t="s">
        <v>4</v>
      </c>
      <c r="E4" s="52" t="s">
        <v>51</v>
      </c>
      <c r="F4" s="52" t="s">
        <v>52</v>
      </c>
      <c r="G4" s="52" t="s">
        <v>53</v>
      </c>
      <c r="H4" s="52" t="s">
        <v>5</v>
      </c>
      <c r="I4" s="52" t="s">
        <v>6</v>
      </c>
      <c r="J4" s="53" t="s">
        <v>54</v>
      </c>
      <c r="K4" s="53" t="s">
        <v>7</v>
      </c>
      <c r="L4" s="53" t="s">
        <v>8</v>
      </c>
      <c r="M4" s="53" t="s">
        <v>132</v>
      </c>
      <c r="N4" s="53" t="s">
        <v>9</v>
      </c>
      <c r="O4" s="53" t="s">
        <v>133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134</v>
      </c>
      <c r="B5" s="57"/>
      <c r="C5" s="57"/>
      <c r="D5" s="58">
        <f>SUM(D6:D13)</f>
        <v>528027</v>
      </c>
      <c r="E5" s="58">
        <f>SUM(E6:E13)</f>
        <v>0</v>
      </c>
      <c r="F5" s="58">
        <f>SUM(F6:F13)</f>
        <v>0</v>
      </c>
      <c r="G5" s="58">
        <f>SUM(G6:G13)</f>
        <v>0</v>
      </c>
      <c r="H5" s="58">
        <f>SUM(H6:H13)</f>
        <v>0</v>
      </c>
      <c r="I5" s="58">
        <f>SUM(I6:I13)</f>
        <v>0</v>
      </c>
      <c r="J5" s="58">
        <f>SUM(J6:J13)</f>
        <v>0</v>
      </c>
      <c r="K5" s="58">
        <f>SUM(K6:K13)</f>
        <v>0</v>
      </c>
      <c r="L5" s="58">
        <f>SUM(L6:L13)</f>
        <v>0</v>
      </c>
      <c r="M5" s="58">
        <f>SUM(M6:M13)</f>
        <v>0</v>
      </c>
      <c r="N5" s="58">
        <f>SUM(N6:N13)</f>
        <v>0</v>
      </c>
      <c r="O5" s="59">
        <f>SUM(D5:N5)</f>
        <v>528027</v>
      </c>
      <c r="P5" s="60">
        <f>(O5/P$43)</f>
        <v>458.35677083333331</v>
      </c>
      <c r="Q5" s="61"/>
    </row>
    <row r="6" spans="1:134">
      <c r="A6" s="63"/>
      <c r="B6" s="64">
        <v>311</v>
      </c>
      <c r="C6" s="65" t="s">
        <v>2</v>
      </c>
      <c r="D6" s="66">
        <v>271713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271713</v>
      </c>
      <c r="P6" s="67">
        <f>(O6/P$43)</f>
        <v>235.86197916666666</v>
      </c>
      <c r="Q6" s="68"/>
    </row>
    <row r="7" spans="1:134">
      <c r="A7" s="63"/>
      <c r="B7" s="64">
        <v>312.41000000000003</v>
      </c>
      <c r="C7" s="65" t="s">
        <v>135</v>
      </c>
      <c r="D7" s="66">
        <v>3491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3" si="0">SUM(D7:N7)</f>
        <v>3491</v>
      </c>
      <c r="P7" s="67">
        <f>(O7/P$43)</f>
        <v>3.0303819444444446</v>
      </c>
      <c r="Q7" s="68"/>
    </row>
    <row r="8" spans="1:134">
      <c r="A8" s="63"/>
      <c r="B8" s="64">
        <v>312.63</v>
      </c>
      <c r="C8" s="65" t="s">
        <v>136</v>
      </c>
      <c r="D8" s="66">
        <v>156697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156697</v>
      </c>
      <c r="P8" s="67">
        <f>(O8/P$43)</f>
        <v>136.02170138888889</v>
      </c>
      <c r="Q8" s="68"/>
    </row>
    <row r="9" spans="1:134">
      <c r="A9" s="63"/>
      <c r="B9" s="64">
        <v>314.10000000000002</v>
      </c>
      <c r="C9" s="65" t="s">
        <v>12</v>
      </c>
      <c r="D9" s="66">
        <v>55266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55266</v>
      </c>
      <c r="P9" s="67">
        <f>(O9/P$43)</f>
        <v>47.973958333333336</v>
      </c>
      <c r="Q9" s="68"/>
    </row>
    <row r="10" spans="1:134">
      <c r="A10" s="63"/>
      <c r="B10" s="64">
        <v>314.3</v>
      </c>
      <c r="C10" s="65" t="s">
        <v>13</v>
      </c>
      <c r="D10" s="66">
        <v>14378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14378</v>
      </c>
      <c r="P10" s="67">
        <f>(O10/P$43)</f>
        <v>12.480902777777779</v>
      </c>
      <c r="Q10" s="68"/>
    </row>
    <row r="11" spans="1:134">
      <c r="A11" s="63"/>
      <c r="B11" s="64">
        <v>314.8</v>
      </c>
      <c r="C11" s="65" t="s">
        <v>14</v>
      </c>
      <c r="D11" s="66">
        <v>2490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0"/>
        <v>2490</v>
      </c>
      <c r="P11" s="67">
        <f>(O11/P$43)</f>
        <v>2.1614583333333335</v>
      </c>
      <c r="Q11" s="68"/>
    </row>
    <row r="12" spans="1:134">
      <c r="A12" s="63"/>
      <c r="B12" s="64">
        <v>315.2</v>
      </c>
      <c r="C12" s="65" t="s">
        <v>137</v>
      </c>
      <c r="D12" s="66">
        <v>18422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si="0"/>
        <v>18422</v>
      </c>
      <c r="P12" s="67">
        <f>(O12/P$43)</f>
        <v>15.991319444444445</v>
      </c>
      <c r="Q12" s="68"/>
    </row>
    <row r="13" spans="1:134">
      <c r="A13" s="63"/>
      <c r="B13" s="64">
        <v>316</v>
      </c>
      <c r="C13" s="65" t="s">
        <v>76</v>
      </c>
      <c r="D13" s="66">
        <v>5570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 t="shared" si="0"/>
        <v>5570</v>
      </c>
      <c r="P13" s="67">
        <f>(O13/P$43)</f>
        <v>4.8350694444444446</v>
      </c>
      <c r="Q13" s="68"/>
    </row>
    <row r="14" spans="1:134" ht="15.75">
      <c r="A14" s="69" t="s">
        <v>17</v>
      </c>
      <c r="B14" s="70"/>
      <c r="C14" s="71"/>
      <c r="D14" s="72">
        <f>SUM(D15:D17)</f>
        <v>188501</v>
      </c>
      <c r="E14" s="72">
        <f>SUM(E15:E17)</f>
        <v>0</v>
      </c>
      <c r="F14" s="72">
        <f>SUM(F15:F17)</f>
        <v>0</v>
      </c>
      <c r="G14" s="72">
        <f>SUM(G15:G17)</f>
        <v>0</v>
      </c>
      <c r="H14" s="72">
        <f>SUM(H15:H17)</f>
        <v>0</v>
      </c>
      <c r="I14" s="72">
        <f>SUM(I15:I17)</f>
        <v>0</v>
      </c>
      <c r="J14" s="72">
        <f>SUM(J15:J17)</f>
        <v>0</v>
      </c>
      <c r="K14" s="72">
        <f>SUM(K15:K17)</f>
        <v>0</v>
      </c>
      <c r="L14" s="72">
        <f>SUM(L15:L17)</f>
        <v>0</v>
      </c>
      <c r="M14" s="72">
        <f>SUM(M15:M17)</f>
        <v>0</v>
      </c>
      <c r="N14" s="72">
        <f>SUM(N15:N17)</f>
        <v>0</v>
      </c>
      <c r="O14" s="73">
        <f>SUM(D14:N14)</f>
        <v>188501</v>
      </c>
      <c r="P14" s="74">
        <f>(O14/P$43)</f>
        <v>163.62934027777777</v>
      </c>
      <c r="Q14" s="75"/>
    </row>
    <row r="15" spans="1:134">
      <c r="A15" s="63"/>
      <c r="B15" s="64">
        <v>322</v>
      </c>
      <c r="C15" s="65" t="s">
        <v>138</v>
      </c>
      <c r="D15" s="66">
        <v>23948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>SUM(D15:N15)</f>
        <v>23948</v>
      </c>
      <c r="P15" s="67">
        <f>(O15/P$43)</f>
        <v>20.788194444444443</v>
      </c>
      <c r="Q15" s="68"/>
    </row>
    <row r="16" spans="1:134">
      <c r="A16" s="63"/>
      <c r="B16" s="64">
        <v>323.10000000000002</v>
      </c>
      <c r="C16" s="65" t="s">
        <v>18</v>
      </c>
      <c r="D16" s="66">
        <v>101532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ref="O16:O17" si="1">SUM(D16:N16)</f>
        <v>101532</v>
      </c>
      <c r="P16" s="67">
        <f>(O16/P$43)</f>
        <v>88.135416666666671</v>
      </c>
      <c r="Q16" s="68"/>
    </row>
    <row r="17" spans="1:17">
      <c r="A17" s="63"/>
      <c r="B17" s="64">
        <v>325.2</v>
      </c>
      <c r="C17" s="65" t="s">
        <v>149</v>
      </c>
      <c r="D17" s="66">
        <v>63021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si="1"/>
        <v>63021</v>
      </c>
      <c r="P17" s="67">
        <f>(O17/P$43)</f>
        <v>54.705729166666664</v>
      </c>
      <c r="Q17" s="68"/>
    </row>
    <row r="18" spans="1:17" ht="15.75">
      <c r="A18" s="69" t="s">
        <v>140</v>
      </c>
      <c r="B18" s="70"/>
      <c r="C18" s="71"/>
      <c r="D18" s="72">
        <f>SUM(D19:D25)</f>
        <v>475731</v>
      </c>
      <c r="E18" s="72">
        <f>SUM(E19:E25)</f>
        <v>0</v>
      </c>
      <c r="F18" s="72">
        <f>SUM(F19:F25)</f>
        <v>0</v>
      </c>
      <c r="G18" s="72">
        <f>SUM(G19:G25)</f>
        <v>0</v>
      </c>
      <c r="H18" s="72">
        <f>SUM(H19:H25)</f>
        <v>0</v>
      </c>
      <c r="I18" s="72">
        <f>SUM(I19:I25)</f>
        <v>0</v>
      </c>
      <c r="J18" s="72">
        <f>SUM(J19:J25)</f>
        <v>0</v>
      </c>
      <c r="K18" s="72">
        <f>SUM(K19:K25)</f>
        <v>0</v>
      </c>
      <c r="L18" s="72">
        <f>SUM(L19:L25)</f>
        <v>0</v>
      </c>
      <c r="M18" s="72">
        <f>SUM(M19:M25)</f>
        <v>0</v>
      </c>
      <c r="N18" s="72">
        <f>SUM(N19:N25)</f>
        <v>0</v>
      </c>
      <c r="O18" s="73">
        <f>SUM(D18:N18)</f>
        <v>475731</v>
      </c>
      <c r="P18" s="74">
        <f>(O18/P$43)</f>
        <v>412.9609375</v>
      </c>
      <c r="Q18" s="75"/>
    </row>
    <row r="19" spans="1:17">
      <c r="A19" s="63"/>
      <c r="B19" s="64">
        <v>331.2</v>
      </c>
      <c r="C19" s="65" t="s">
        <v>88</v>
      </c>
      <c r="D19" s="66">
        <v>281773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>SUM(D19:N19)</f>
        <v>281773</v>
      </c>
      <c r="P19" s="67">
        <f>(O19/P$43)</f>
        <v>244.59461805555554</v>
      </c>
      <c r="Q19" s="68"/>
    </row>
    <row r="20" spans="1:17">
      <c r="A20" s="63"/>
      <c r="B20" s="64">
        <v>331.7</v>
      </c>
      <c r="C20" s="65" t="s">
        <v>150</v>
      </c>
      <c r="D20" s="66">
        <v>50000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ref="O20:O24" si="2">SUM(D20:N20)</f>
        <v>50000</v>
      </c>
      <c r="P20" s="67">
        <f>(O20/P$43)</f>
        <v>43.402777777777779</v>
      </c>
      <c r="Q20" s="68"/>
    </row>
    <row r="21" spans="1:17">
      <c r="A21" s="63"/>
      <c r="B21" s="64">
        <v>335.14</v>
      </c>
      <c r="C21" s="65" t="s">
        <v>78</v>
      </c>
      <c r="D21" s="66">
        <v>1245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2"/>
        <v>1245</v>
      </c>
      <c r="P21" s="67">
        <f>(O21/P$43)</f>
        <v>1.0807291666666667</v>
      </c>
      <c r="Q21" s="68"/>
    </row>
    <row r="22" spans="1:17">
      <c r="A22" s="63"/>
      <c r="B22" s="64">
        <v>335.15</v>
      </c>
      <c r="C22" s="65" t="s">
        <v>79</v>
      </c>
      <c r="D22" s="66">
        <v>693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si="2"/>
        <v>693</v>
      </c>
      <c r="P22" s="67">
        <f>(O22/P$43)</f>
        <v>0.6015625</v>
      </c>
      <c r="Q22" s="68"/>
    </row>
    <row r="23" spans="1:17">
      <c r="A23" s="63"/>
      <c r="B23" s="64">
        <v>335.18</v>
      </c>
      <c r="C23" s="65" t="s">
        <v>142</v>
      </c>
      <c r="D23" s="66">
        <v>78915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si="2"/>
        <v>78915</v>
      </c>
      <c r="P23" s="67">
        <f>(O23/P$43)</f>
        <v>68.502604166666671</v>
      </c>
      <c r="Q23" s="68"/>
    </row>
    <row r="24" spans="1:17">
      <c r="A24" s="63"/>
      <c r="B24" s="64">
        <v>335.19</v>
      </c>
      <c r="C24" s="65" t="s">
        <v>143</v>
      </c>
      <c r="D24" s="66">
        <v>61069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si="2"/>
        <v>61069</v>
      </c>
      <c r="P24" s="67">
        <f>(O24/P$43)</f>
        <v>53.011284722222221</v>
      </c>
      <c r="Q24" s="68"/>
    </row>
    <row r="25" spans="1:17">
      <c r="A25" s="63"/>
      <c r="B25" s="64">
        <v>339</v>
      </c>
      <c r="C25" s="65" t="s">
        <v>27</v>
      </c>
      <c r="D25" s="66">
        <v>2036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>SUM(D25:N25)</f>
        <v>2036</v>
      </c>
      <c r="P25" s="67">
        <f>(O25/P$43)</f>
        <v>1.7673611111111112</v>
      </c>
      <c r="Q25" s="68"/>
    </row>
    <row r="26" spans="1:17" ht="15.75">
      <c r="A26" s="69" t="s">
        <v>32</v>
      </c>
      <c r="B26" s="70"/>
      <c r="C26" s="71"/>
      <c r="D26" s="72">
        <f>SUM(D27:D32)</f>
        <v>182700</v>
      </c>
      <c r="E26" s="72">
        <f>SUM(E27:E32)</f>
        <v>0</v>
      </c>
      <c r="F26" s="72">
        <f>SUM(F27:F32)</f>
        <v>0</v>
      </c>
      <c r="G26" s="72">
        <f>SUM(G27:G32)</f>
        <v>0</v>
      </c>
      <c r="H26" s="72">
        <f>SUM(H27:H32)</f>
        <v>0</v>
      </c>
      <c r="I26" s="72">
        <f>SUM(I27:I32)</f>
        <v>566173</v>
      </c>
      <c r="J26" s="72">
        <f>SUM(J27:J32)</f>
        <v>0</v>
      </c>
      <c r="K26" s="72">
        <f>SUM(K27:K32)</f>
        <v>0</v>
      </c>
      <c r="L26" s="72">
        <f>SUM(L27:L32)</f>
        <v>0</v>
      </c>
      <c r="M26" s="72">
        <f>SUM(M27:M32)</f>
        <v>0</v>
      </c>
      <c r="N26" s="72">
        <f>SUM(N27:N32)</f>
        <v>0</v>
      </c>
      <c r="O26" s="72">
        <f>SUM(D26:N26)</f>
        <v>748873</v>
      </c>
      <c r="P26" s="74">
        <f>(O26/P$43)</f>
        <v>650.06336805555554</v>
      </c>
      <c r="Q26" s="75"/>
    </row>
    <row r="27" spans="1:17">
      <c r="A27" s="63"/>
      <c r="B27" s="64">
        <v>342.2</v>
      </c>
      <c r="C27" s="65" t="s">
        <v>36</v>
      </c>
      <c r="D27" s="66">
        <v>166750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ref="O27:O32" si="3">SUM(D27:N27)</f>
        <v>166750</v>
      </c>
      <c r="P27" s="67">
        <f>(O27/P$43)</f>
        <v>144.74826388888889</v>
      </c>
      <c r="Q27" s="68"/>
    </row>
    <row r="28" spans="1:17">
      <c r="A28" s="63"/>
      <c r="B28" s="64">
        <v>343.3</v>
      </c>
      <c r="C28" s="65" t="s">
        <v>37</v>
      </c>
      <c r="D28" s="66">
        <v>0</v>
      </c>
      <c r="E28" s="66">
        <v>0</v>
      </c>
      <c r="F28" s="66">
        <v>0</v>
      </c>
      <c r="G28" s="66">
        <v>0</v>
      </c>
      <c r="H28" s="66">
        <v>0</v>
      </c>
      <c r="I28" s="66">
        <v>236574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si="3"/>
        <v>236574</v>
      </c>
      <c r="P28" s="67">
        <f>(O28/P$43)</f>
        <v>205.359375</v>
      </c>
      <c r="Q28" s="68"/>
    </row>
    <row r="29" spans="1:17">
      <c r="A29" s="63"/>
      <c r="B29" s="64">
        <v>343.4</v>
      </c>
      <c r="C29" s="65" t="s">
        <v>38</v>
      </c>
      <c r="D29" s="66">
        <v>0</v>
      </c>
      <c r="E29" s="66">
        <v>0</v>
      </c>
      <c r="F29" s="66">
        <v>0</v>
      </c>
      <c r="G29" s="66">
        <v>0</v>
      </c>
      <c r="H29" s="66">
        <v>0</v>
      </c>
      <c r="I29" s="66">
        <v>174723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si="3"/>
        <v>174723</v>
      </c>
      <c r="P29" s="67">
        <f>(O29/P$43)</f>
        <v>151.66927083333334</v>
      </c>
      <c r="Q29" s="68"/>
    </row>
    <row r="30" spans="1:17">
      <c r="A30" s="63"/>
      <c r="B30" s="64">
        <v>343.5</v>
      </c>
      <c r="C30" s="65" t="s">
        <v>68</v>
      </c>
      <c r="D30" s="66">
        <v>0</v>
      </c>
      <c r="E30" s="66">
        <v>0</v>
      </c>
      <c r="F30" s="66">
        <v>0</v>
      </c>
      <c r="G30" s="66">
        <v>0</v>
      </c>
      <c r="H30" s="66">
        <v>0</v>
      </c>
      <c r="I30" s="66">
        <v>154876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si="3"/>
        <v>154876</v>
      </c>
      <c r="P30" s="67">
        <f>(O30/P$43)</f>
        <v>134.44097222222223</v>
      </c>
      <c r="Q30" s="68"/>
    </row>
    <row r="31" spans="1:17">
      <c r="A31" s="63"/>
      <c r="B31" s="64">
        <v>343.8</v>
      </c>
      <c r="C31" s="65" t="s">
        <v>39</v>
      </c>
      <c r="D31" s="66">
        <v>2750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 t="shared" si="3"/>
        <v>2750</v>
      </c>
      <c r="P31" s="67">
        <f>(O31/P$43)</f>
        <v>2.3871527777777777</v>
      </c>
      <c r="Q31" s="68"/>
    </row>
    <row r="32" spans="1:17">
      <c r="A32" s="63"/>
      <c r="B32" s="64">
        <v>347.9</v>
      </c>
      <c r="C32" s="65" t="s">
        <v>72</v>
      </c>
      <c r="D32" s="66">
        <v>13200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si="3"/>
        <v>13200</v>
      </c>
      <c r="P32" s="67">
        <f>(O32/P$43)</f>
        <v>11.458333333333334</v>
      </c>
      <c r="Q32" s="68"/>
    </row>
    <row r="33" spans="1:120" ht="15.75">
      <c r="A33" s="69" t="s">
        <v>33</v>
      </c>
      <c r="B33" s="70"/>
      <c r="C33" s="71"/>
      <c r="D33" s="72">
        <f>SUM(D34:D34)</f>
        <v>3258</v>
      </c>
      <c r="E33" s="72">
        <f>SUM(E34:E34)</f>
        <v>0</v>
      </c>
      <c r="F33" s="72">
        <f>SUM(F34:F34)</f>
        <v>0</v>
      </c>
      <c r="G33" s="72">
        <f>SUM(G34:G34)</f>
        <v>0</v>
      </c>
      <c r="H33" s="72">
        <f>SUM(H34:H34)</f>
        <v>0</v>
      </c>
      <c r="I33" s="72">
        <f>SUM(I34:I34)</f>
        <v>0</v>
      </c>
      <c r="J33" s="72">
        <f>SUM(J34:J34)</f>
        <v>0</v>
      </c>
      <c r="K33" s="72">
        <f>SUM(K34:K34)</f>
        <v>0</v>
      </c>
      <c r="L33" s="72">
        <f>SUM(L34:L34)</f>
        <v>0</v>
      </c>
      <c r="M33" s="72">
        <f>SUM(M34:M34)</f>
        <v>0</v>
      </c>
      <c r="N33" s="72">
        <f>SUM(N34:N34)</f>
        <v>0</v>
      </c>
      <c r="O33" s="72">
        <f>SUM(D33:N33)</f>
        <v>3258</v>
      </c>
      <c r="P33" s="74">
        <f>(O33/P$43)</f>
        <v>2.828125</v>
      </c>
      <c r="Q33" s="75"/>
    </row>
    <row r="34" spans="1:120">
      <c r="A34" s="76"/>
      <c r="B34" s="77">
        <v>351.1</v>
      </c>
      <c r="C34" s="78" t="s">
        <v>43</v>
      </c>
      <c r="D34" s="66">
        <v>3258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>SUM(D34:N34)</f>
        <v>3258</v>
      </c>
      <c r="P34" s="67">
        <f>(O34/P$43)</f>
        <v>2.828125</v>
      </c>
      <c r="Q34" s="68"/>
    </row>
    <row r="35" spans="1:120" ht="15.75">
      <c r="A35" s="69" t="s">
        <v>3</v>
      </c>
      <c r="B35" s="70"/>
      <c r="C35" s="71"/>
      <c r="D35" s="72">
        <f>SUM(D36:D37)</f>
        <v>2971</v>
      </c>
      <c r="E35" s="72">
        <f>SUM(E36:E37)</f>
        <v>0</v>
      </c>
      <c r="F35" s="72">
        <f>SUM(F36:F37)</f>
        <v>0</v>
      </c>
      <c r="G35" s="72">
        <f>SUM(G36:G37)</f>
        <v>0</v>
      </c>
      <c r="H35" s="72">
        <f>SUM(H36:H37)</f>
        <v>0</v>
      </c>
      <c r="I35" s="72">
        <f>SUM(I36:I37)</f>
        <v>55</v>
      </c>
      <c r="J35" s="72">
        <f>SUM(J36:J37)</f>
        <v>0</v>
      </c>
      <c r="K35" s="72">
        <f>SUM(K36:K37)</f>
        <v>0</v>
      </c>
      <c r="L35" s="72">
        <f>SUM(L36:L37)</f>
        <v>0</v>
      </c>
      <c r="M35" s="72">
        <f>SUM(M36:M37)</f>
        <v>0</v>
      </c>
      <c r="N35" s="72">
        <f>SUM(N36:N37)</f>
        <v>0</v>
      </c>
      <c r="O35" s="72">
        <f>SUM(D35:N35)</f>
        <v>3026</v>
      </c>
      <c r="P35" s="74">
        <f>(O35/P$43)</f>
        <v>2.6267361111111112</v>
      </c>
      <c r="Q35" s="75"/>
    </row>
    <row r="36" spans="1:120">
      <c r="A36" s="63"/>
      <c r="B36" s="64">
        <v>361.1</v>
      </c>
      <c r="C36" s="65" t="s">
        <v>46</v>
      </c>
      <c r="D36" s="66">
        <v>77</v>
      </c>
      <c r="E36" s="66">
        <v>0</v>
      </c>
      <c r="F36" s="66">
        <v>0</v>
      </c>
      <c r="G36" s="66">
        <v>0</v>
      </c>
      <c r="H36" s="66">
        <v>0</v>
      </c>
      <c r="I36" s="66">
        <v>55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>SUM(D36:N36)</f>
        <v>132</v>
      </c>
      <c r="P36" s="67">
        <f>(O36/P$43)</f>
        <v>0.11458333333333333</v>
      </c>
      <c r="Q36" s="68"/>
    </row>
    <row r="37" spans="1:120">
      <c r="A37" s="63"/>
      <c r="B37" s="64">
        <v>369.9</v>
      </c>
      <c r="C37" s="65" t="s">
        <v>49</v>
      </c>
      <c r="D37" s="66">
        <v>2894</v>
      </c>
      <c r="E37" s="66">
        <v>0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 t="shared" ref="O37:O40" si="4">SUM(D37:N37)</f>
        <v>2894</v>
      </c>
      <c r="P37" s="67">
        <f>(O37/P$43)</f>
        <v>2.5121527777777777</v>
      </c>
      <c r="Q37" s="68"/>
    </row>
    <row r="38" spans="1:120" ht="15.75">
      <c r="A38" s="69" t="s">
        <v>91</v>
      </c>
      <c r="B38" s="70"/>
      <c r="C38" s="71"/>
      <c r="D38" s="72">
        <f>SUM(D39:D40)</f>
        <v>344000</v>
      </c>
      <c r="E38" s="72">
        <f>SUM(E39:E40)</f>
        <v>0</v>
      </c>
      <c r="F38" s="72">
        <f>SUM(F39:F40)</f>
        <v>0</v>
      </c>
      <c r="G38" s="72">
        <f>SUM(G39:G40)</f>
        <v>0</v>
      </c>
      <c r="H38" s="72">
        <f>SUM(H39:H40)</f>
        <v>0</v>
      </c>
      <c r="I38" s="72">
        <f>SUM(I39:I40)</f>
        <v>287239</v>
      </c>
      <c r="J38" s="72">
        <f>SUM(J39:J40)</f>
        <v>0</v>
      </c>
      <c r="K38" s="72">
        <f>SUM(K39:K40)</f>
        <v>0</v>
      </c>
      <c r="L38" s="72">
        <f>SUM(L39:L40)</f>
        <v>0</v>
      </c>
      <c r="M38" s="72">
        <f>SUM(M39:M40)</f>
        <v>0</v>
      </c>
      <c r="N38" s="72">
        <f>SUM(N39:N40)</f>
        <v>0</v>
      </c>
      <c r="O38" s="72">
        <f t="shared" si="4"/>
        <v>631239</v>
      </c>
      <c r="P38" s="74">
        <f>(O38/P$43)</f>
        <v>547.95052083333337</v>
      </c>
      <c r="Q38" s="68"/>
    </row>
    <row r="39" spans="1:120">
      <c r="A39" s="63"/>
      <c r="B39" s="64">
        <v>381</v>
      </c>
      <c r="C39" s="65" t="s">
        <v>92</v>
      </c>
      <c r="D39" s="66">
        <v>0</v>
      </c>
      <c r="E39" s="66">
        <v>0</v>
      </c>
      <c r="F39" s="66">
        <v>0</v>
      </c>
      <c r="G39" s="66">
        <v>0</v>
      </c>
      <c r="H39" s="66">
        <v>0</v>
      </c>
      <c r="I39" s="66">
        <v>287239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 t="shared" si="4"/>
        <v>287239</v>
      </c>
      <c r="P39" s="67">
        <f>(O39/P$43)</f>
        <v>249.33940972222223</v>
      </c>
      <c r="Q39" s="68"/>
    </row>
    <row r="40" spans="1:120" ht="15.75" thickBot="1">
      <c r="A40" s="63"/>
      <c r="B40" s="64">
        <v>383.1</v>
      </c>
      <c r="C40" s="65" t="s">
        <v>151</v>
      </c>
      <c r="D40" s="66">
        <v>344000</v>
      </c>
      <c r="E40" s="66">
        <v>0</v>
      </c>
      <c r="F40" s="66">
        <v>0</v>
      </c>
      <c r="G40" s="66">
        <v>0</v>
      </c>
      <c r="H40" s="66">
        <v>0</v>
      </c>
      <c r="I40" s="66">
        <v>0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f t="shared" si="4"/>
        <v>344000</v>
      </c>
      <c r="P40" s="67">
        <f>(O40/P$43)</f>
        <v>298.61111111111109</v>
      </c>
      <c r="Q40" s="68"/>
    </row>
    <row r="41" spans="1:120" ht="16.5" thickBot="1">
      <c r="A41" s="79" t="s">
        <v>41</v>
      </c>
      <c r="B41" s="80"/>
      <c r="C41" s="81"/>
      <c r="D41" s="82">
        <f>SUM(D5,D14,D18,D26,D33,D35,D38)</f>
        <v>1725188</v>
      </c>
      <c r="E41" s="82">
        <f>SUM(E5,E14,E18,E26,E33,E35,E38)</f>
        <v>0</v>
      </c>
      <c r="F41" s="82">
        <f>SUM(F5,F14,F18,F26,F33,F35,F38)</f>
        <v>0</v>
      </c>
      <c r="G41" s="82">
        <f>SUM(G5,G14,G18,G26,G33,G35,G38)</f>
        <v>0</v>
      </c>
      <c r="H41" s="82">
        <f>SUM(H5,H14,H18,H26,H33,H35,H38)</f>
        <v>0</v>
      </c>
      <c r="I41" s="82">
        <f>SUM(I5,I14,I18,I26,I33,I35,I38)</f>
        <v>853467</v>
      </c>
      <c r="J41" s="82">
        <f>SUM(J5,J14,J18,J26,J33,J35,J38)</f>
        <v>0</v>
      </c>
      <c r="K41" s="82">
        <f>SUM(K5,K14,K18,K26,K33,K35,K38)</f>
        <v>0</v>
      </c>
      <c r="L41" s="82">
        <f>SUM(L5,L14,L18,L26,L33,L35,L38)</f>
        <v>0</v>
      </c>
      <c r="M41" s="82">
        <f>SUM(M5,M14,M18,M26,M33,M35,M38)</f>
        <v>0</v>
      </c>
      <c r="N41" s="82">
        <f>SUM(N5,N14,N18,N26,N33,N35,N38)</f>
        <v>0</v>
      </c>
      <c r="O41" s="82">
        <f>SUM(D41:N41)</f>
        <v>2578655</v>
      </c>
      <c r="P41" s="83">
        <f>(O41/P$43)</f>
        <v>2238.4157986111113</v>
      </c>
      <c r="Q41" s="61"/>
      <c r="R41" s="84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1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1"/>
      <c r="CA41" s="51"/>
      <c r="CB41" s="51"/>
      <c r="CC41" s="51"/>
      <c r="CD41" s="51"/>
      <c r="CE41" s="51"/>
      <c r="CF41" s="51"/>
      <c r="CG41" s="51"/>
      <c r="CH41" s="51"/>
      <c r="CI41" s="51"/>
      <c r="CJ41" s="51"/>
      <c r="CK41" s="51"/>
      <c r="CL41" s="51"/>
      <c r="CM41" s="51"/>
      <c r="CN41" s="51"/>
      <c r="CO41" s="51"/>
      <c r="CP41" s="51"/>
      <c r="CQ41" s="51"/>
      <c r="CR41" s="51"/>
      <c r="CS41" s="51"/>
      <c r="CT41" s="51"/>
      <c r="CU41" s="51"/>
      <c r="CV41" s="51"/>
      <c r="CW41" s="51"/>
      <c r="CX41" s="51"/>
      <c r="CY41" s="51"/>
      <c r="CZ41" s="51"/>
      <c r="DA41" s="51"/>
      <c r="DB41" s="51"/>
      <c r="DC41" s="51"/>
      <c r="DD41" s="51"/>
      <c r="DE41" s="51"/>
      <c r="DF41" s="51"/>
      <c r="DG41" s="51"/>
      <c r="DH41" s="51"/>
      <c r="DI41" s="51"/>
      <c r="DJ41" s="51"/>
      <c r="DK41" s="51"/>
      <c r="DL41" s="51"/>
      <c r="DM41" s="51"/>
      <c r="DN41" s="51"/>
      <c r="DO41" s="51"/>
      <c r="DP41" s="51"/>
    </row>
    <row r="42" spans="1:120">
      <c r="A42" s="85"/>
      <c r="B42" s="86"/>
      <c r="C42" s="86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8"/>
    </row>
    <row r="43" spans="1:120">
      <c r="A43" s="89"/>
      <c r="B43" s="90"/>
      <c r="C43" s="90"/>
      <c r="D43" s="91"/>
      <c r="E43" s="91"/>
      <c r="F43" s="91"/>
      <c r="G43" s="91"/>
      <c r="H43" s="91"/>
      <c r="I43" s="91"/>
      <c r="J43" s="91"/>
      <c r="K43" s="91"/>
      <c r="L43" s="91"/>
      <c r="M43" s="94" t="s">
        <v>152</v>
      </c>
      <c r="N43" s="94"/>
      <c r="O43" s="94"/>
      <c r="P43" s="92">
        <v>1152</v>
      </c>
    </row>
    <row r="44" spans="1:120">
      <c r="A44" s="95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7"/>
    </row>
    <row r="45" spans="1:120" ht="15.75" customHeight="1" thickBot="1">
      <c r="A45" s="98" t="s">
        <v>62</v>
      </c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100"/>
    </row>
  </sheetData>
  <mergeCells count="10">
    <mergeCell ref="M43:O43"/>
    <mergeCell ref="A44:P44"/>
    <mergeCell ref="A45:P4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4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50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30"/>
      <c r="M3" s="36"/>
      <c r="N3" s="37"/>
      <c r="O3" s="131" t="s">
        <v>55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51</v>
      </c>
      <c r="F4" s="34" t="s">
        <v>52</v>
      </c>
      <c r="G4" s="34" t="s">
        <v>53</v>
      </c>
      <c r="H4" s="34" t="s">
        <v>5</v>
      </c>
      <c r="I4" s="34" t="s">
        <v>6</v>
      </c>
      <c r="J4" s="35" t="s">
        <v>54</v>
      </c>
      <c r="K4" s="35" t="s">
        <v>7</v>
      </c>
      <c r="L4" s="35" t="s">
        <v>8</v>
      </c>
      <c r="M4" s="35" t="s">
        <v>9</v>
      </c>
      <c r="N4" s="35" t="s">
        <v>30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274851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274851</v>
      </c>
      <c r="O5" s="33">
        <f t="shared" ref="O5:O45" si="1">(N5/O$47)</f>
        <v>240.67513134851137</v>
      </c>
      <c r="P5" s="6"/>
    </row>
    <row r="6" spans="1:133">
      <c r="A6" s="12"/>
      <c r="B6" s="25">
        <v>311</v>
      </c>
      <c r="C6" s="20" t="s">
        <v>2</v>
      </c>
      <c r="D6" s="46">
        <v>124430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124430</v>
      </c>
      <c r="O6" s="47">
        <f t="shared" si="1"/>
        <v>108.95796847635727</v>
      </c>
      <c r="P6" s="9"/>
    </row>
    <row r="7" spans="1:133">
      <c r="A7" s="12"/>
      <c r="B7" s="25">
        <v>312.41000000000003</v>
      </c>
      <c r="C7" s="20" t="s">
        <v>64</v>
      </c>
      <c r="D7" s="46">
        <v>16696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16696</v>
      </c>
      <c r="O7" s="47">
        <f t="shared" si="1"/>
        <v>14.619964973730298</v>
      </c>
      <c r="P7" s="9"/>
    </row>
    <row r="8" spans="1:133">
      <c r="A8" s="12"/>
      <c r="B8" s="25">
        <v>312.60000000000002</v>
      </c>
      <c r="C8" s="20" t="s">
        <v>11</v>
      </c>
      <c r="D8" s="46">
        <v>84142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84142</v>
      </c>
      <c r="O8" s="47">
        <f t="shared" si="1"/>
        <v>73.679509632224168</v>
      </c>
      <c r="P8" s="9"/>
    </row>
    <row r="9" spans="1:133">
      <c r="A9" s="12"/>
      <c r="B9" s="25">
        <v>314.10000000000002</v>
      </c>
      <c r="C9" s="20" t="s">
        <v>12</v>
      </c>
      <c r="D9" s="46">
        <v>24691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24691</v>
      </c>
      <c r="O9" s="47">
        <f t="shared" si="1"/>
        <v>21.620840630472856</v>
      </c>
      <c r="P9" s="9"/>
    </row>
    <row r="10" spans="1:133">
      <c r="A10" s="12"/>
      <c r="B10" s="25">
        <v>314.3</v>
      </c>
      <c r="C10" s="20" t="s">
        <v>13</v>
      </c>
      <c r="D10" s="46">
        <v>6510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6510</v>
      </c>
      <c r="O10" s="47">
        <f t="shared" si="1"/>
        <v>5.7005253940455338</v>
      </c>
      <c r="P10" s="9"/>
    </row>
    <row r="11" spans="1:133">
      <c r="A11" s="12"/>
      <c r="B11" s="25">
        <v>314.8</v>
      </c>
      <c r="C11" s="20" t="s">
        <v>14</v>
      </c>
      <c r="D11" s="46">
        <v>3325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3325</v>
      </c>
      <c r="O11" s="47">
        <f t="shared" si="1"/>
        <v>2.9115586690017512</v>
      </c>
      <c r="P11" s="9"/>
    </row>
    <row r="12" spans="1:133">
      <c r="A12" s="12"/>
      <c r="B12" s="25">
        <v>315</v>
      </c>
      <c r="C12" s="20" t="s">
        <v>75</v>
      </c>
      <c r="D12" s="46">
        <v>12182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12182</v>
      </c>
      <c r="O12" s="47">
        <f t="shared" si="1"/>
        <v>10.667250437828372</v>
      </c>
      <c r="P12" s="9"/>
    </row>
    <row r="13" spans="1:133">
      <c r="A13" s="12"/>
      <c r="B13" s="25">
        <v>316</v>
      </c>
      <c r="C13" s="20" t="s">
        <v>76</v>
      </c>
      <c r="D13" s="46">
        <v>2875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2875</v>
      </c>
      <c r="O13" s="47">
        <f t="shared" si="1"/>
        <v>2.5175131348511384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SUM(D15:D17)</f>
        <v>85942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7" si="4">SUM(D14:M14)</f>
        <v>85942</v>
      </c>
      <c r="O14" s="45">
        <f t="shared" si="1"/>
        <v>75.255691768826622</v>
      </c>
      <c r="P14" s="10"/>
    </row>
    <row r="15" spans="1:133">
      <c r="A15" s="12"/>
      <c r="B15" s="25">
        <v>322</v>
      </c>
      <c r="C15" s="20" t="s">
        <v>0</v>
      </c>
      <c r="D15" s="46">
        <v>6310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6310</v>
      </c>
      <c r="O15" s="47">
        <f t="shared" si="1"/>
        <v>5.525394045534151</v>
      </c>
      <c r="P15" s="9"/>
    </row>
    <row r="16" spans="1:133">
      <c r="A16" s="12"/>
      <c r="B16" s="25">
        <v>323.10000000000002</v>
      </c>
      <c r="C16" s="20" t="s">
        <v>18</v>
      </c>
      <c r="D16" s="46">
        <v>78562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78562</v>
      </c>
      <c r="O16" s="47">
        <f t="shared" si="1"/>
        <v>68.79334500875656</v>
      </c>
      <c r="P16" s="9"/>
    </row>
    <row r="17" spans="1:16">
      <c r="A17" s="12"/>
      <c r="B17" s="25">
        <v>329</v>
      </c>
      <c r="C17" s="20" t="s">
        <v>20</v>
      </c>
      <c r="D17" s="46">
        <v>1070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1070</v>
      </c>
      <c r="O17" s="47">
        <f t="shared" si="1"/>
        <v>0.9369527145359019</v>
      </c>
      <c r="P17" s="9"/>
    </row>
    <row r="18" spans="1:16" ht="15.75">
      <c r="A18" s="29" t="s">
        <v>21</v>
      </c>
      <c r="B18" s="30"/>
      <c r="C18" s="31"/>
      <c r="D18" s="32">
        <f t="shared" ref="D18:M18" si="5">SUM(D19:D26)</f>
        <v>110338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110338</v>
      </c>
      <c r="O18" s="45">
        <f t="shared" si="1"/>
        <v>96.618213660245189</v>
      </c>
      <c r="P18" s="10"/>
    </row>
    <row r="19" spans="1:16">
      <c r="A19" s="12"/>
      <c r="B19" s="25">
        <v>331.1</v>
      </c>
      <c r="C19" s="20" t="s">
        <v>97</v>
      </c>
      <c r="D19" s="46">
        <v>7109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7109</v>
      </c>
      <c r="O19" s="47">
        <f t="shared" si="1"/>
        <v>6.2250437828371279</v>
      </c>
      <c r="P19" s="9"/>
    </row>
    <row r="20" spans="1:16">
      <c r="A20" s="12"/>
      <c r="B20" s="25">
        <v>334.1</v>
      </c>
      <c r="C20" s="20" t="s">
        <v>98</v>
      </c>
      <c r="D20" s="46">
        <v>4280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4280</v>
      </c>
      <c r="O20" s="47">
        <f t="shared" si="1"/>
        <v>3.7478108581436076</v>
      </c>
      <c r="P20" s="9"/>
    </row>
    <row r="21" spans="1:16">
      <c r="A21" s="12"/>
      <c r="B21" s="25">
        <v>335.12</v>
      </c>
      <c r="C21" s="20" t="s">
        <v>77</v>
      </c>
      <c r="D21" s="46">
        <v>33227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33227</v>
      </c>
      <c r="O21" s="47">
        <f t="shared" si="1"/>
        <v>29.095446584938703</v>
      </c>
      <c r="P21" s="9"/>
    </row>
    <row r="22" spans="1:16">
      <c r="A22" s="12"/>
      <c r="B22" s="25">
        <v>335.14</v>
      </c>
      <c r="C22" s="20" t="s">
        <v>78</v>
      </c>
      <c r="D22" s="46">
        <v>1301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1301</v>
      </c>
      <c r="O22" s="47">
        <f t="shared" si="1"/>
        <v>1.13922942206655</v>
      </c>
      <c r="P22" s="9"/>
    </row>
    <row r="23" spans="1:16">
      <c r="A23" s="12"/>
      <c r="B23" s="25">
        <v>335.15</v>
      </c>
      <c r="C23" s="20" t="s">
        <v>79</v>
      </c>
      <c r="D23" s="46">
        <v>1569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1569</v>
      </c>
      <c r="O23" s="47">
        <f t="shared" si="1"/>
        <v>1.3739054290718038</v>
      </c>
      <c r="P23" s="9"/>
    </row>
    <row r="24" spans="1:16">
      <c r="A24" s="12"/>
      <c r="B24" s="25">
        <v>335.18</v>
      </c>
      <c r="C24" s="20" t="s">
        <v>80</v>
      </c>
      <c r="D24" s="46">
        <v>39372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39372</v>
      </c>
      <c r="O24" s="47">
        <f t="shared" si="1"/>
        <v>34.476357267950966</v>
      </c>
      <c r="P24" s="9"/>
    </row>
    <row r="25" spans="1:16">
      <c r="A25" s="12"/>
      <c r="B25" s="25">
        <v>335.29</v>
      </c>
      <c r="C25" s="20" t="s">
        <v>26</v>
      </c>
      <c r="D25" s="46">
        <v>20213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20213</v>
      </c>
      <c r="O25" s="47">
        <f t="shared" si="1"/>
        <v>17.699649737302977</v>
      </c>
      <c r="P25" s="9"/>
    </row>
    <row r="26" spans="1:16">
      <c r="A26" s="12"/>
      <c r="B26" s="25">
        <v>339</v>
      </c>
      <c r="C26" s="20" t="s">
        <v>27</v>
      </c>
      <c r="D26" s="46">
        <v>3267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3267</v>
      </c>
      <c r="O26" s="47">
        <f t="shared" si="1"/>
        <v>2.86077057793345</v>
      </c>
      <c r="P26" s="9"/>
    </row>
    <row r="27" spans="1:16" ht="15.75">
      <c r="A27" s="29" t="s">
        <v>32</v>
      </c>
      <c r="B27" s="30"/>
      <c r="C27" s="31"/>
      <c r="D27" s="32">
        <f t="shared" ref="D27:M27" si="6">SUM(D28:D37)</f>
        <v>268819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241840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4"/>
        <v>510659</v>
      </c>
      <c r="O27" s="45">
        <f t="shared" si="1"/>
        <v>447.16199649737302</v>
      </c>
      <c r="P27" s="10"/>
    </row>
    <row r="28" spans="1:16">
      <c r="A28" s="12"/>
      <c r="B28" s="25">
        <v>341.3</v>
      </c>
      <c r="C28" s="20" t="s">
        <v>81</v>
      </c>
      <c r="D28" s="46">
        <v>162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7" si="7">SUM(D28:M28)</f>
        <v>162</v>
      </c>
      <c r="O28" s="47">
        <f t="shared" si="1"/>
        <v>0.14185639229422067</v>
      </c>
      <c r="P28" s="9"/>
    </row>
    <row r="29" spans="1:16">
      <c r="A29" s="12"/>
      <c r="B29" s="25">
        <v>341.9</v>
      </c>
      <c r="C29" s="20" t="s">
        <v>82</v>
      </c>
      <c r="D29" s="46">
        <v>99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99</v>
      </c>
      <c r="O29" s="47">
        <f t="shared" si="1"/>
        <v>8.6690017513134848E-2</v>
      </c>
      <c r="P29" s="9"/>
    </row>
    <row r="30" spans="1:16">
      <c r="A30" s="12"/>
      <c r="B30" s="25">
        <v>342.2</v>
      </c>
      <c r="C30" s="20" t="s">
        <v>36</v>
      </c>
      <c r="D30" s="46">
        <v>100598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100598</v>
      </c>
      <c r="O30" s="47">
        <f t="shared" si="1"/>
        <v>88.089316987740801</v>
      </c>
      <c r="P30" s="9"/>
    </row>
    <row r="31" spans="1:16">
      <c r="A31" s="12"/>
      <c r="B31" s="25">
        <v>343.3</v>
      </c>
      <c r="C31" s="20" t="s">
        <v>37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195633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195633</v>
      </c>
      <c r="O31" s="47">
        <f t="shared" si="1"/>
        <v>171.30735551663747</v>
      </c>
      <c r="P31" s="9"/>
    </row>
    <row r="32" spans="1:16">
      <c r="A32" s="12"/>
      <c r="B32" s="25">
        <v>343.4</v>
      </c>
      <c r="C32" s="20" t="s">
        <v>38</v>
      </c>
      <c r="D32" s="46">
        <v>148729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148729</v>
      </c>
      <c r="O32" s="47">
        <f t="shared" si="1"/>
        <v>130.2355516637478</v>
      </c>
      <c r="P32" s="9"/>
    </row>
    <row r="33" spans="1:119">
      <c r="A33" s="12"/>
      <c r="B33" s="25">
        <v>343.5</v>
      </c>
      <c r="C33" s="20" t="s">
        <v>68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29682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29682</v>
      </c>
      <c r="O33" s="47">
        <f t="shared" si="1"/>
        <v>25.991243432574432</v>
      </c>
      <c r="P33" s="9"/>
    </row>
    <row r="34" spans="1:119">
      <c r="A34" s="12"/>
      <c r="B34" s="25">
        <v>343.8</v>
      </c>
      <c r="C34" s="20" t="s">
        <v>39</v>
      </c>
      <c r="D34" s="46">
        <v>900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900</v>
      </c>
      <c r="O34" s="47">
        <f t="shared" si="1"/>
        <v>0.78809106830122588</v>
      </c>
      <c r="P34" s="9"/>
    </row>
    <row r="35" spans="1:119">
      <c r="A35" s="12"/>
      <c r="B35" s="25">
        <v>343.9</v>
      </c>
      <c r="C35" s="20" t="s">
        <v>40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16525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16525</v>
      </c>
      <c r="O35" s="47">
        <f t="shared" si="1"/>
        <v>14.470227670753065</v>
      </c>
      <c r="P35" s="9"/>
    </row>
    <row r="36" spans="1:119">
      <c r="A36" s="12"/>
      <c r="B36" s="25">
        <v>347.2</v>
      </c>
      <c r="C36" s="20" t="s">
        <v>71</v>
      </c>
      <c r="D36" s="46">
        <v>16609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16609</v>
      </c>
      <c r="O36" s="47">
        <f t="shared" si="1"/>
        <v>14.543782837127846</v>
      </c>
      <c r="P36" s="9"/>
    </row>
    <row r="37" spans="1:119">
      <c r="A37" s="12"/>
      <c r="B37" s="25">
        <v>347.9</v>
      </c>
      <c r="C37" s="20" t="s">
        <v>72</v>
      </c>
      <c r="D37" s="46">
        <v>1722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1722</v>
      </c>
      <c r="O37" s="47">
        <f t="shared" si="1"/>
        <v>1.5078809106830122</v>
      </c>
      <c r="P37" s="9"/>
    </row>
    <row r="38" spans="1:119" ht="15.75">
      <c r="A38" s="29" t="s">
        <v>33</v>
      </c>
      <c r="B38" s="30"/>
      <c r="C38" s="31"/>
      <c r="D38" s="32">
        <f t="shared" ref="D38:M38" si="8">SUM(D39:D40)</f>
        <v>1116</v>
      </c>
      <c r="E38" s="32">
        <f t="shared" si="8"/>
        <v>0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0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 t="shared" ref="N38:N45" si="9">SUM(D38:M38)</f>
        <v>1116</v>
      </c>
      <c r="O38" s="45">
        <f t="shared" si="1"/>
        <v>0.97723292469352019</v>
      </c>
      <c r="P38" s="10"/>
    </row>
    <row r="39" spans="1:119">
      <c r="A39" s="13"/>
      <c r="B39" s="39">
        <v>351.3</v>
      </c>
      <c r="C39" s="21" t="s">
        <v>44</v>
      </c>
      <c r="D39" s="46">
        <v>818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818</v>
      </c>
      <c r="O39" s="47">
        <f t="shared" si="1"/>
        <v>0.71628721541155871</v>
      </c>
      <c r="P39" s="9"/>
    </row>
    <row r="40" spans="1:119">
      <c r="A40" s="13"/>
      <c r="B40" s="39">
        <v>354</v>
      </c>
      <c r="C40" s="21" t="s">
        <v>45</v>
      </c>
      <c r="D40" s="46">
        <v>298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298</v>
      </c>
      <c r="O40" s="47">
        <f t="shared" si="1"/>
        <v>0.26094570928196148</v>
      </c>
      <c r="P40" s="9"/>
    </row>
    <row r="41" spans="1:119" ht="15.75">
      <c r="A41" s="29" t="s">
        <v>3</v>
      </c>
      <c r="B41" s="30"/>
      <c r="C41" s="31"/>
      <c r="D41" s="32">
        <f t="shared" ref="D41:M41" si="10">SUM(D42:D44)</f>
        <v>9946</v>
      </c>
      <c r="E41" s="32">
        <f t="shared" si="10"/>
        <v>0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205</v>
      </c>
      <c r="J41" s="32">
        <f t="shared" si="10"/>
        <v>0</v>
      </c>
      <c r="K41" s="32">
        <f t="shared" si="10"/>
        <v>0</v>
      </c>
      <c r="L41" s="32">
        <f t="shared" si="10"/>
        <v>0</v>
      </c>
      <c r="M41" s="32">
        <f t="shared" si="10"/>
        <v>0</v>
      </c>
      <c r="N41" s="32">
        <f t="shared" si="9"/>
        <v>10151</v>
      </c>
      <c r="O41" s="45">
        <f t="shared" si="1"/>
        <v>8.8887915936952719</v>
      </c>
      <c r="P41" s="10"/>
    </row>
    <row r="42" spans="1:119">
      <c r="A42" s="12"/>
      <c r="B42" s="25">
        <v>361.1</v>
      </c>
      <c r="C42" s="20" t="s">
        <v>46</v>
      </c>
      <c r="D42" s="46">
        <v>233</v>
      </c>
      <c r="E42" s="46">
        <v>0</v>
      </c>
      <c r="F42" s="46">
        <v>0</v>
      </c>
      <c r="G42" s="46">
        <v>0</v>
      </c>
      <c r="H42" s="46">
        <v>0</v>
      </c>
      <c r="I42" s="46">
        <v>185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418</v>
      </c>
      <c r="O42" s="47">
        <f t="shared" si="1"/>
        <v>0.36602451838879158</v>
      </c>
      <c r="P42" s="9"/>
    </row>
    <row r="43" spans="1:119">
      <c r="A43" s="12"/>
      <c r="B43" s="25">
        <v>365</v>
      </c>
      <c r="C43" s="20" t="s">
        <v>99</v>
      </c>
      <c r="D43" s="46">
        <v>3015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3015</v>
      </c>
      <c r="O43" s="47">
        <f t="shared" si="1"/>
        <v>2.6401050788091069</v>
      </c>
      <c r="P43" s="9"/>
    </row>
    <row r="44" spans="1:119" ht="15.75" thickBot="1">
      <c r="A44" s="12"/>
      <c r="B44" s="25">
        <v>369.9</v>
      </c>
      <c r="C44" s="20" t="s">
        <v>49</v>
      </c>
      <c r="D44" s="46">
        <v>6698</v>
      </c>
      <c r="E44" s="46">
        <v>0</v>
      </c>
      <c r="F44" s="46">
        <v>0</v>
      </c>
      <c r="G44" s="46">
        <v>0</v>
      </c>
      <c r="H44" s="46">
        <v>0</v>
      </c>
      <c r="I44" s="46">
        <v>20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6718</v>
      </c>
      <c r="O44" s="47">
        <f t="shared" si="1"/>
        <v>5.8826619964973732</v>
      </c>
      <c r="P44" s="9"/>
    </row>
    <row r="45" spans="1:119" ht="16.5" thickBot="1">
      <c r="A45" s="14" t="s">
        <v>41</v>
      </c>
      <c r="B45" s="23"/>
      <c r="C45" s="22"/>
      <c r="D45" s="15">
        <f>SUM(D5,D14,D18,D27,D38,D41)</f>
        <v>751012</v>
      </c>
      <c r="E45" s="15">
        <f t="shared" ref="E45:M45" si="11">SUM(E5,E14,E18,E27,E38,E41)</f>
        <v>0</v>
      </c>
      <c r="F45" s="15">
        <f t="shared" si="11"/>
        <v>0</v>
      </c>
      <c r="G45" s="15">
        <f t="shared" si="11"/>
        <v>0</v>
      </c>
      <c r="H45" s="15">
        <f t="shared" si="11"/>
        <v>0</v>
      </c>
      <c r="I45" s="15">
        <f t="shared" si="11"/>
        <v>242045</v>
      </c>
      <c r="J45" s="15">
        <f t="shared" si="11"/>
        <v>0</v>
      </c>
      <c r="K45" s="15">
        <f t="shared" si="11"/>
        <v>0</v>
      </c>
      <c r="L45" s="15">
        <f t="shared" si="11"/>
        <v>0</v>
      </c>
      <c r="M45" s="15">
        <f t="shared" si="11"/>
        <v>0</v>
      </c>
      <c r="N45" s="15">
        <f t="shared" si="9"/>
        <v>993057</v>
      </c>
      <c r="O45" s="38">
        <f t="shared" si="1"/>
        <v>869.57705779334503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40"/>
      <c r="B47" s="41"/>
      <c r="C47" s="41"/>
      <c r="D47" s="42"/>
      <c r="E47" s="42"/>
      <c r="F47" s="42"/>
      <c r="G47" s="42"/>
      <c r="H47" s="42"/>
      <c r="I47" s="42"/>
      <c r="J47" s="42"/>
      <c r="K47" s="42"/>
      <c r="L47" s="118" t="s">
        <v>100</v>
      </c>
      <c r="M47" s="118"/>
      <c r="N47" s="118"/>
      <c r="O47" s="43">
        <v>1142</v>
      </c>
    </row>
    <row r="48" spans="1:119">
      <c r="A48" s="119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7"/>
    </row>
    <row r="49" spans="1:15" ht="15.75" customHeight="1" thickBot="1">
      <c r="A49" s="120" t="s">
        <v>62</v>
      </c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100"/>
    </row>
  </sheetData>
  <mergeCells count="10">
    <mergeCell ref="L47:N47"/>
    <mergeCell ref="A48:O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50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30"/>
      <c r="M3" s="36"/>
      <c r="N3" s="37"/>
      <c r="O3" s="131" t="s">
        <v>55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51</v>
      </c>
      <c r="F4" s="34" t="s">
        <v>52</v>
      </c>
      <c r="G4" s="34" t="s">
        <v>53</v>
      </c>
      <c r="H4" s="34" t="s">
        <v>5</v>
      </c>
      <c r="I4" s="34" t="s">
        <v>6</v>
      </c>
      <c r="J4" s="35" t="s">
        <v>54</v>
      </c>
      <c r="K4" s="35" t="s">
        <v>7</v>
      </c>
      <c r="L4" s="35" t="s">
        <v>8</v>
      </c>
      <c r="M4" s="35" t="s">
        <v>9</v>
      </c>
      <c r="N4" s="35" t="s">
        <v>30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260565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260565</v>
      </c>
      <c r="O5" s="33">
        <f t="shared" ref="O5:O43" si="1">(N5/O$45)</f>
        <v>237.95890410958904</v>
      </c>
      <c r="P5" s="6"/>
    </row>
    <row r="6" spans="1:133">
      <c r="A6" s="12"/>
      <c r="B6" s="25">
        <v>311</v>
      </c>
      <c r="C6" s="20" t="s">
        <v>2</v>
      </c>
      <c r="D6" s="46">
        <v>123581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123581</v>
      </c>
      <c r="O6" s="47">
        <f t="shared" si="1"/>
        <v>112.85936073059361</v>
      </c>
      <c r="P6" s="9"/>
    </row>
    <row r="7" spans="1:133">
      <c r="A7" s="12"/>
      <c r="B7" s="25">
        <v>312.41000000000003</v>
      </c>
      <c r="C7" s="20" t="s">
        <v>64</v>
      </c>
      <c r="D7" s="46">
        <v>16201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16201</v>
      </c>
      <c r="O7" s="47">
        <f t="shared" si="1"/>
        <v>14.795433789954338</v>
      </c>
      <c r="P7" s="9"/>
    </row>
    <row r="8" spans="1:133">
      <c r="A8" s="12"/>
      <c r="B8" s="25">
        <v>312.60000000000002</v>
      </c>
      <c r="C8" s="20" t="s">
        <v>11</v>
      </c>
      <c r="D8" s="46">
        <v>69935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69935</v>
      </c>
      <c r="O8" s="47">
        <f t="shared" si="1"/>
        <v>63.8675799086758</v>
      </c>
      <c r="P8" s="9"/>
    </row>
    <row r="9" spans="1:133">
      <c r="A9" s="12"/>
      <c r="B9" s="25">
        <v>314.10000000000002</v>
      </c>
      <c r="C9" s="20" t="s">
        <v>12</v>
      </c>
      <c r="D9" s="46">
        <v>23743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23743</v>
      </c>
      <c r="O9" s="47">
        <f t="shared" si="1"/>
        <v>21.68310502283105</v>
      </c>
      <c r="P9" s="9"/>
    </row>
    <row r="10" spans="1:133">
      <c r="A10" s="12"/>
      <c r="B10" s="25">
        <v>314.3</v>
      </c>
      <c r="C10" s="20" t="s">
        <v>13</v>
      </c>
      <c r="D10" s="46">
        <v>6570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6570</v>
      </c>
      <c r="O10" s="47">
        <f t="shared" si="1"/>
        <v>6</v>
      </c>
      <c r="P10" s="9"/>
    </row>
    <row r="11" spans="1:133">
      <c r="A11" s="12"/>
      <c r="B11" s="25">
        <v>314.8</v>
      </c>
      <c r="C11" s="20" t="s">
        <v>14</v>
      </c>
      <c r="D11" s="46">
        <v>1530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1530</v>
      </c>
      <c r="O11" s="47">
        <f t="shared" si="1"/>
        <v>1.3972602739726028</v>
      </c>
      <c r="P11" s="9"/>
    </row>
    <row r="12" spans="1:133">
      <c r="A12" s="12"/>
      <c r="B12" s="25">
        <v>315</v>
      </c>
      <c r="C12" s="20" t="s">
        <v>75</v>
      </c>
      <c r="D12" s="46">
        <v>16153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16153</v>
      </c>
      <c r="O12" s="47">
        <f t="shared" si="1"/>
        <v>14.751598173515982</v>
      </c>
      <c r="P12" s="9"/>
    </row>
    <row r="13" spans="1:133">
      <c r="A13" s="12"/>
      <c r="B13" s="25">
        <v>316</v>
      </c>
      <c r="C13" s="20" t="s">
        <v>76</v>
      </c>
      <c r="D13" s="46">
        <v>2852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2852</v>
      </c>
      <c r="O13" s="47">
        <f t="shared" si="1"/>
        <v>2.6045662100456619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SUM(D15:D17)</f>
        <v>82250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6" si="4">SUM(D14:M14)</f>
        <v>82250</v>
      </c>
      <c r="O14" s="45">
        <f t="shared" si="1"/>
        <v>75.114155251141554</v>
      </c>
      <c r="P14" s="10"/>
    </row>
    <row r="15" spans="1:133">
      <c r="A15" s="12"/>
      <c r="B15" s="25">
        <v>322</v>
      </c>
      <c r="C15" s="20" t="s">
        <v>0</v>
      </c>
      <c r="D15" s="46">
        <v>6027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6027</v>
      </c>
      <c r="O15" s="47">
        <f t="shared" si="1"/>
        <v>5.5041095890410956</v>
      </c>
      <c r="P15" s="9"/>
    </row>
    <row r="16" spans="1:133">
      <c r="A16" s="12"/>
      <c r="B16" s="25">
        <v>323.10000000000002</v>
      </c>
      <c r="C16" s="20" t="s">
        <v>18</v>
      </c>
      <c r="D16" s="46">
        <v>75598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75598</v>
      </c>
      <c r="O16" s="47">
        <f t="shared" si="1"/>
        <v>69.039269406392691</v>
      </c>
      <c r="P16" s="9"/>
    </row>
    <row r="17" spans="1:16">
      <c r="A17" s="12"/>
      <c r="B17" s="25">
        <v>329</v>
      </c>
      <c r="C17" s="20" t="s">
        <v>20</v>
      </c>
      <c r="D17" s="46">
        <v>625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625</v>
      </c>
      <c r="O17" s="47">
        <f t="shared" si="1"/>
        <v>0.57077625570776258</v>
      </c>
      <c r="P17" s="9"/>
    </row>
    <row r="18" spans="1:16" ht="15.75">
      <c r="A18" s="29" t="s">
        <v>21</v>
      </c>
      <c r="B18" s="30"/>
      <c r="C18" s="31"/>
      <c r="D18" s="32">
        <f t="shared" ref="D18:M18" si="5">SUM(D19:D25)</f>
        <v>336756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336756</v>
      </c>
      <c r="O18" s="45">
        <f t="shared" si="1"/>
        <v>307.53972602739725</v>
      </c>
      <c r="P18" s="10"/>
    </row>
    <row r="19" spans="1:16">
      <c r="A19" s="12"/>
      <c r="B19" s="25">
        <v>331.5</v>
      </c>
      <c r="C19" s="20" t="s">
        <v>65</v>
      </c>
      <c r="D19" s="46">
        <v>245018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245018</v>
      </c>
      <c r="O19" s="47">
        <f t="shared" si="1"/>
        <v>223.76073059360729</v>
      </c>
      <c r="P19" s="9"/>
    </row>
    <row r="20" spans="1:16">
      <c r="A20" s="12"/>
      <c r="B20" s="25">
        <v>335.12</v>
      </c>
      <c r="C20" s="20" t="s">
        <v>77</v>
      </c>
      <c r="D20" s="46">
        <v>33075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33075</v>
      </c>
      <c r="O20" s="47">
        <f t="shared" si="1"/>
        <v>30.205479452054796</v>
      </c>
      <c r="P20" s="9"/>
    </row>
    <row r="21" spans="1:16">
      <c r="A21" s="12"/>
      <c r="B21" s="25">
        <v>335.14</v>
      </c>
      <c r="C21" s="20" t="s">
        <v>78</v>
      </c>
      <c r="D21" s="46">
        <v>931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931</v>
      </c>
      <c r="O21" s="47">
        <f t="shared" si="1"/>
        <v>0.85022831050228309</v>
      </c>
      <c r="P21" s="9"/>
    </row>
    <row r="22" spans="1:16">
      <c r="A22" s="12"/>
      <c r="B22" s="25">
        <v>335.15</v>
      </c>
      <c r="C22" s="20" t="s">
        <v>79</v>
      </c>
      <c r="D22" s="46">
        <v>524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524</v>
      </c>
      <c r="O22" s="47">
        <f t="shared" si="1"/>
        <v>0.47853881278538812</v>
      </c>
      <c r="P22" s="9"/>
    </row>
    <row r="23" spans="1:16">
      <c r="A23" s="12"/>
      <c r="B23" s="25">
        <v>335.18</v>
      </c>
      <c r="C23" s="20" t="s">
        <v>80</v>
      </c>
      <c r="D23" s="46">
        <v>37740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37740</v>
      </c>
      <c r="O23" s="47">
        <f t="shared" si="1"/>
        <v>34.465753424657535</v>
      </c>
      <c r="P23" s="9"/>
    </row>
    <row r="24" spans="1:16">
      <c r="A24" s="12"/>
      <c r="B24" s="25">
        <v>335.29</v>
      </c>
      <c r="C24" s="20" t="s">
        <v>26</v>
      </c>
      <c r="D24" s="46">
        <v>17114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17114</v>
      </c>
      <c r="O24" s="47">
        <f t="shared" si="1"/>
        <v>15.629223744292238</v>
      </c>
      <c r="P24" s="9"/>
    </row>
    <row r="25" spans="1:16">
      <c r="A25" s="12"/>
      <c r="B25" s="25">
        <v>339</v>
      </c>
      <c r="C25" s="20" t="s">
        <v>27</v>
      </c>
      <c r="D25" s="46">
        <v>2354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2354</v>
      </c>
      <c r="O25" s="47">
        <f t="shared" si="1"/>
        <v>2.149771689497717</v>
      </c>
      <c r="P25" s="9"/>
    </row>
    <row r="26" spans="1:16" ht="15.75">
      <c r="A26" s="29" t="s">
        <v>32</v>
      </c>
      <c r="B26" s="30"/>
      <c r="C26" s="31"/>
      <c r="D26" s="32">
        <f t="shared" ref="D26:M26" si="6">SUM(D27:D36)</f>
        <v>261717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238907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4"/>
        <v>500624</v>
      </c>
      <c r="O26" s="45">
        <f t="shared" si="1"/>
        <v>457.19086757990868</v>
      </c>
      <c r="P26" s="10"/>
    </row>
    <row r="27" spans="1:16">
      <c r="A27" s="12"/>
      <c r="B27" s="25">
        <v>341.3</v>
      </c>
      <c r="C27" s="20" t="s">
        <v>81</v>
      </c>
      <c r="D27" s="46">
        <v>186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6" si="7">SUM(D27:M27)</f>
        <v>186</v>
      </c>
      <c r="O27" s="47">
        <f t="shared" si="1"/>
        <v>0.16986301369863013</v>
      </c>
      <c r="P27" s="9"/>
    </row>
    <row r="28" spans="1:16">
      <c r="A28" s="12"/>
      <c r="B28" s="25">
        <v>341.9</v>
      </c>
      <c r="C28" s="20" t="s">
        <v>82</v>
      </c>
      <c r="D28" s="46">
        <v>954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954</v>
      </c>
      <c r="O28" s="47">
        <f t="shared" si="1"/>
        <v>0.87123287671232874</v>
      </c>
      <c r="P28" s="9"/>
    </row>
    <row r="29" spans="1:16">
      <c r="A29" s="12"/>
      <c r="B29" s="25">
        <v>342.2</v>
      </c>
      <c r="C29" s="20" t="s">
        <v>36</v>
      </c>
      <c r="D29" s="46">
        <v>95237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95237</v>
      </c>
      <c r="O29" s="47">
        <f t="shared" si="1"/>
        <v>86.974429223744295</v>
      </c>
      <c r="P29" s="9"/>
    </row>
    <row r="30" spans="1:16">
      <c r="A30" s="12"/>
      <c r="B30" s="25">
        <v>343.2</v>
      </c>
      <c r="C30" s="20" t="s">
        <v>83</v>
      </c>
      <c r="D30" s="46">
        <v>17055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17055</v>
      </c>
      <c r="O30" s="47">
        <f t="shared" si="1"/>
        <v>15.575342465753424</v>
      </c>
      <c r="P30" s="9"/>
    </row>
    <row r="31" spans="1:16">
      <c r="A31" s="12"/>
      <c r="B31" s="25">
        <v>343.3</v>
      </c>
      <c r="C31" s="20" t="s">
        <v>37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193841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193841</v>
      </c>
      <c r="O31" s="47">
        <f t="shared" si="1"/>
        <v>177.02374429223744</v>
      </c>
      <c r="P31" s="9"/>
    </row>
    <row r="32" spans="1:16">
      <c r="A32" s="12"/>
      <c r="B32" s="25">
        <v>343.4</v>
      </c>
      <c r="C32" s="20" t="s">
        <v>38</v>
      </c>
      <c r="D32" s="46">
        <v>145387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145387</v>
      </c>
      <c r="O32" s="47">
        <f t="shared" si="1"/>
        <v>132.77351598173516</v>
      </c>
      <c r="P32" s="9"/>
    </row>
    <row r="33" spans="1:119">
      <c r="A33" s="12"/>
      <c r="B33" s="25">
        <v>343.5</v>
      </c>
      <c r="C33" s="20" t="s">
        <v>68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28912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28912</v>
      </c>
      <c r="O33" s="47">
        <f t="shared" si="1"/>
        <v>26.403652968036528</v>
      </c>
      <c r="P33" s="9"/>
    </row>
    <row r="34" spans="1:119">
      <c r="A34" s="12"/>
      <c r="B34" s="25">
        <v>343.8</v>
      </c>
      <c r="C34" s="20" t="s">
        <v>39</v>
      </c>
      <c r="D34" s="46">
        <v>1200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1200</v>
      </c>
      <c r="O34" s="47">
        <f t="shared" si="1"/>
        <v>1.095890410958904</v>
      </c>
      <c r="P34" s="9"/>
    </row>
    <row r="35" spans="1:119">
      <c r="A35" s="12"/>
      <c r="B35" s="25">
        <v>343.9</v>
      </c>
      <c r="C35" s="20" t="s">
        <v>40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16154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16154</v>
      </c>
      <c r="O35" s="47">
        <f t="shared" si="1"/>
        <v>14.752511415525115</v>
      </c>
      <c r="P35" s="9"/>
    </row>
    <row r="36" spans="1:119">
      <c r="A36" s="12"/>
      <c r="B36" s="25">
        <v>347.9</v>
      </c>
      <c r="C36" s="20" t="s">
        <v>72</v>
      </c>
      <c r="D36" s="46">
        <v>1698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1698</v>
      </c>
      <c r="O36" s="47">
        <f t="shared" si="1"/>
        <v>1.5506849315068494</v>
      </c>
      <c r="P36" s="9"/>
    </row>
    <row r="37" spans="1:119" ht="15.75">
      <c r="A37" s="29" t="s">
        <v>33</v>
      </c>
      <c r="B37" s="30"/>
      <c r="C37" s="31"/>
      <c r="D37" s="32">
        <f t="shared" ref="D37:M37" si="8">SUM(D38:D39)</f>
        <v>662</v>
      </c>
      <c r="E37" s="32">
        <f t="shared" si="8"/>
        <v>0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0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ref="N37:N43" si="9">SUM(D37:M37)</f>
        <v>662</v>
      </c>
      <c r="O37" s="45">
        <f t="shared" si="1"/>
        <v>0.60456621004566213</v>
      </c>
      <c r="P37" s="10"/>
    </row>
    <row r="38" spans="1:119">
      <c r="A38" s="13"/>
      <c r="B38" s="39">
        <v>351.3</v>
      </c>
      <c r="C38" s="21" t="s">
        <v>44</v>
      </c>
      <c r="D38" s="46">
        <v>180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180</v>
      </c>
      <c r="O38" s="47">
        <f t="shared" si="1"/>
        <v>0.16438356164383561</v>
      </c>
      <c r="P38" s="9"/>
    </row>
    <row r="39" spans="1:119">
      <c r="A39" s="13"/>
      <c r="B39" s="39">
        <v>354</v>
      </c>
      <c r="C39" s="21" t="s">
        <v>45</v>
      </c>
      <c r="D39" s="46">
        <v>482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482</v>
      </c>
      <c r="O39" s="47">
        <f t="shared" si="1"/>
        <v>0.44018264840182647</v>
      </c>
      <c r="P39" s="9"/>
    </row>
    <row r="40" spans="1:119" ht="15.75">
      <c r="A40" s="29" t="s">
        <v>3</v>
      </c>
      <c r="B40" s="30"/>
      <c r="C40" s="31"/>
      <c r="D40" s="32">
        <f t="shared" ref="D40:M40" si="10">SUM(D41:D42)</f>
        <v>5309</v>
      </c>
      <c r="E40" s="32">
        <f t="shared" si="10"/>
        <v>0</v>
      </c>
      <c r="F40" s="32">
        <f t="shared" si="10"/>
        <v>0</v>
      </c>
      <c r="G40" s="32">
        <f t="shared" si="10"/>
        <v>0</v>
      </c>
      <c r="H40" s="32">
        <f t="shared" si="10"/>
        <v>0</v>
      </c>
      <c r="I40" s="32">
        <f t="shared" si="10"/>
        <v>548</v>
      </c>
      <c r="J40" s="32">
        <f t="shared" si="10"/>
        <v>0</v>
      </c>
      <c r="K40" s="32">
        <f t="shared" si="10"/>
        <v>0</v>
      </c>
      <c r="L40" s="32">
        <f t="shared" si="10"/>
        <v>0</v>
      </c>
      <c r="M40" s="32">
        <f t="shared" si="10"/>
        <v>0</v>
      </c>
      <c r="N40" s="32">
        <f t="shared" si="9"/>
        <v>5857</v>
      </c>
      <c r="O40" s="45">
        <f t="shared" si="1"/>
        <v>5.3488584474885847</v>
      </c>
      <c r="P40" s="10"/>
    </row>
    <row r="41" spans="1:119">
      <c r="A41" s="12"/>
      <c r="B41" s="25">
        <v>361.1</v>
      </c>
      <c r="C41" s="20" t="s">
        <v>46</v>
      </c>
      <c r="D41" s="46">
        <v>189</v>
      </c>
      <c r="E41" s="46">
        <v>0</v>
      </c>
      <c r="F41" s="46">
        <v>0</v>
      </c>
      <c r="G41" s="46">
        <v>0</v>
      </c>
      <c r="H41" s="46">
        <v>0</v>
      </c>
      <c r="I41" s="46">
        <v>198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387</v>
      </c>
      <c r="O41" s="47">
        <f t="shared" si="1"/>
        <v>0.35342465753424657</v>
      </c>
      <c r="P41" s="9"/>
    </row>
    <row r="42" spans="1:119" ht="15.75" thickBot="1">
      <c r="A42" s="12"/>
      <c r="B42" s="25">
        <v>369.9</v>
      </c>
      <c r="C42" s="20" t="s">
        <v>49</v>
      </c>
      <c r="D42" s="46">
        <v>5120</v>
      </c>
      <c r="E42" s="46">
        <v>0</v>
      </c>
      <c r="F42" s="46">
        <v>0</v>
      </c>
      <c r="G42" s="46">
        <v>0</v>
      </c>
      <c r="H42" s="46">
        <v>0</v>
      </c>
      <c r="I42" s="46">
        <v>350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5470</v>
      </c>
      <c r="O42" s="47">
        <f t="shared" si="1"/>
        <v>4.9954337899543377</v>
      </c>
      <c r="P42" s="9"/>
    </row>
    <row r="43" spans="1:119" ht="16.5" thickBot="1">
      <c r="A43" s="14" t="s">
        <v>41</v>
      </c>
      <c r="B43" s="23"/>
      <c r="C43" s="22"/>
      <c r="D43" s="15">
        <f>SUM(D5,D14,D18,D26,D37,D40)</f>
        <v>947259</v>
      </c>
      <c r="E43" s="15">
        <f t="shared" ref="E43:M43" si="11">SUM(E5,E14,E18,E26,E37,E40)</f>
        <v>0</v>
      </c>
      <c r="F43" s="15">
        <f t="shared" si="11"/>
        <v>0</v>
      </c>
      <c r="G43" s="15">
        <f t="shared" si="11"/>
        <v>0</v>
      </c>
      <c r="H43" s="15">
        <f t="shared" si="11"/>
        <v>0</v>
      </c>
      <c r="I43" s="15">
        <f t="shared" si="11"/>
        <v>239455</v>
      </c>
      <c r="J43" s="15">
        <f t="shared" si="11"/>
        <v>0</v>
      </c>
      <c r="K43" s="15">
        <f t="shared" si="11"/>
        <v>0</v>
      </c>
      <c r="L43" s="15">
        <f t="shared" si="11"/>
        <v>0</v>
      </c>
      <c r="M43" s="15">
        <f t="shared" si="11"/>
        <v>0</v>
      </c>
      <c r="N43" s="15">
        <f t="shared" si="9"/>
        <v>1186714</v>
      </c>
      <c r="O43" s="38">
        <f t="shared" si="1"/>
        <v>1083.7570776255707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40"/>
      <c r="B45" s="41"/>
      <c r="C45" s="41"/>
      <c r="D45" s="42"/>
      <c r="E45" s="42"/>
      <c r="F45" s="42"/>
      <c r="G45" s="42"/>
      <c r="H45" s="42"/>
      <c r="I45" s="42"/>
      <c r="J45" s="42"/>
      <c r="K45" s="42"/>
      <c r="L45" s="118" t="s">
        <v>84</v>
      </c>
      <c r="M45" s="118"/>
      <c r="N45" s="118"/>
      <c r="O45" s="43">
        <v>1095</v>
      </c>
    </row>
    <row r="46" spans="1:119">
      <c r="A46" s="119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7"/>
    </row>
    <row r="47" spans="1:119" ht="15.75" customHeight="1" thickBot="1">
      <c r="A47" s="120" t="s">
        <v>62</v>
      </c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100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4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50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30"/>
      <c r="M3" s="36"/>
      <c r="N3" s="37"/>
      <c r="O3" s="131" t="s">
        <v>55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51</v>
      </c>
      <c r="F4" s="34" t="s">
        <v>52</v>
      </c>
      <c r="G4" s="34" t="s">
        <v>53</v>
      </c>
      <c r="H4" s="34" t="s">
        <v>5</v>
      </c>
      <c r="I4" s="34" t="s">
        <v>6</v>
      </c>
      <c r="J4" s="35" t="s">
        <v>54</v>
      </c>
      <c r="K4" s="35" t="s">
        <v>7</v>
      </c>
      <c r="L4" s="35" t="s">
        <v>8</v>
      </c>
      <c r="M4" s="35" t="s">
        <v>9</v>
      </c>
      <c r="N4" s="35" t="s">
        <v>30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261830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261830</v>
      </c>
      <c r="O5" s="33">
        <f t="shared" ref="O5:O44" si="1">(N5/O$46)</f>
        <v>236.73598553345388</v>
      </c>
      <c r="P5" s="6"/>
    </row>
    <row r="6" spans="1:133">
      <c r="A6" s="12"/>
      <c r="B6" s="25">
        <v>311</v>
      </c>
      <c r="C6" s="20" t="s">
        <v>2</v>
      </c>
      <c r="D6" s="46">
        <v>119116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119116</v>
      </c>
      <c r="O6" s="47">
        <f t="shared" si="1"/>
        <v>107.6998191681736</v>
      </c>
      <c r="P6" s="9"/>
    </row>
    <row r="7" spans="1:133">
      <c r="A7" s="12"/>
      <c r="B7" s="25">
        <v>312.41000000000003</v>
      </c>
      <c r="C7" s="20" t="s">
        <v>64</v>
      </c>
      <c r="D7" s="46">
        <v>18437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18437</v>
      </c>
      <c r="O7" s="47">
        <f t="shared" si="1"/>
        <v>16.66998191681736</v>
      </c>
      <c r="P7" s="9"/>
    </row>
    <row r="8" spans="1:133">
      <c r="A8" s="12"/>
      <c r="B8" s="25">
        <v>312.60000000000002</v>
      </c>
      <c r="C8" s="20" t="s">
        <v>11</v>
      </c>
      <c r="D8" s="46">
        <v>77621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77621</v>
      </c>
      <c r="O8" s="47">
        <f t="shared" si="1"/>
        <v>70.18173598553345</v>
      </c>
      <c r="P8" s="9"/>
    </row>
    <row r="9" spans="1:133">
      <c r="A9" s="12"/>
      <c r="B9" s="25">
        <v>314.10000000000002</v>
      </c>
      <c r="C9" s="20" t="s">
        <v>12</v>
      </c>
      <c r="D9" s="46">
        <v>22133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22133</v>
      </c>
      <c r="O9" s="47">
        <f t="shared" si="1"/>
        <v>20.011754068716094</v>
      </c>
      <c r="P9" s="9"/>
    </row>
    <row r="10" spans="1:133">
      <c r="A10" s="12"/>
      <c r="B10" s="25">
        <v>314.3</v>
      </c>
      <c r="C10" s="20" t="s">
        <v>13</v>
      </c>
      <c r="D10" s="46">
        <v>5842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5842</v>
      </c>
      <c r="O10" s="47">
        <f t="shared" si="1"/>
        <v>5.282097649186257</v>
      </c>
      <c r="P10" s="9"/>
    </row>
    <row r="11" spans="1:133">
      <c r="A11" s="12"/>
      <c r="B11" s="25">
        <v>314.8</v>
      </c>
      <c r="C11" s="20" t="s">
        <v>14</v>
      </c>
      <c r="D11" s="46">
        <v>1337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1337</v>
      </c>
      <c r="O11" s="47">
        <f t="shared" si="1"/>
        <v>1.2088607594936709</v>
      </c>
      <c r="P11" s="9"/>
    </row>
    <row r="12" spans="1:133">
      <c r="A12" s="12"/>
      <c r="B12" s="25">
        <v>315</v>
      </c>
      <c r="C12" s="20" t="s">
        <v>15</v>
      </c>
      <c r="D12" s="46">
        <v>14767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14767</v>
      </c>
      <c r="O12" s="47">
        <f t="shared" si="1"/>
        <v>13.351717902350813</v>
      </c>
      <c r="P12" s="9"/>
    </row>
    <row r="13" spans="1:133">
      <c r="A13" s="12"/>
      <c r="B13" s="25">
        <v>316</v>
      </c>
      <c r="C13" s="20" t="s">
        <v>16</v>
      </c>
      <c r="D13" s="46">
        <v>2577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2577</v>
      </c>
      <c r="O13" s="47">
        <f t="shared" si="1"/>
        <v>2.3300180831826403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SUM(D15:D18)</f>
        <v>85119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7" si="4">SUM(D14:M14)</f>
        <v>85119</v>
      </c>
      <c r="O14" s="45">
        <f t="shared" si="1"/>
        <v>76.961121157323689</v>
      </c>
      <c r="P14" s="10"/>
    </row>
    <row r="15" spans="1:133">
      <c r="A15" s="12"/>
      <c r="B15" s="25">
        <v>322</v>
      </c>
      <c r="C15" s="20" t="s">
        <v>0</v>
      </c>
      <c r="D15" s="46">
        <v>4976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4976</v>
      </c>
      <c r="O15" s="47">
        <f t="shared" si="1"/>
        <v>4.4990958408679926</v>
      </c>
      <c r="P15" s="9"/>
    </row>
    <row r="16" spans="1:133">
      <c r="A16" s="12"/>
      <c r="B16" s="25">
        <v>323.10000000000002</v>
      </c>
      <c r="C16" s="20" t="s">
        <v>18</v>
      </c>
      <c r="D16" s="46">
        <v>75418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75418</v>
      </c>
      <c r="O16" s="47">
        <f t="shared" si="1"/>
        <v>68.189873417721515</v>
      </c>
      <c r="P16" s="9"/>
    </row>
    <row r="17" spans="1:16">
      <c r="A17" s="12"/>
      <c r="B17" s="25">
        <v>324.41000000000003</v>
      </c>
      <c r="C17" s="20" t="s">
        <v>19</v>
      </c>
      <c r="D17" s="46">
        <v>188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188</v>
      </c>
      <c r="O17" s="47">
        <f t="shared" si="1"/>
        <v>0.16998191681735986</v>
      </c>
      <c r="P17" s="9"/>
    </row>
    <row r="18" spans="1:16">
      <c r="A18" s="12"/>
      <c r="B18" s="25">
        <v>329</v>
      </c>
      <c r="C18" s="20" t="s">
        <v>20</v>
      </c>
      <c r="D18" s="46">
        <v>4537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4537</v>
      </c>
      <c r="O18" s="47">
        <f t="shared" si="1"/>
        <v>4.1021699819168171</v>
      </c>
      <c r="P18" s="9"/>
    </row>
    <row r="19" spans="1:16" ht="15.75">
      <c r="A19" s="29" t="s">
        <v>21</v>
      </c>
      <c r="B19" s="30"/>
      <c r="C19" s="31"/>
      <c r="D19" s="32">
        <f t="shared" ref="D19:M19" si="5">SUM(D20:D26)</f>
        <v>447558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447558</v>
      </c>
      <c r="O19" s="45">
        <f t="shared" si="1"/>
        <v>404.6636528028933</v>
      </c>
      <c r="P19" s="10"/>
    </row>
    <row r="20" spans="1:16">
      <c r="A20" s="12"/>
      <c r="B20" s="25">
        <v>331.5</v>
      </c>
      <c r="C20" s="20" t="s">
        <v>65</v>
      </c>
      <c r="D20" s="46">
        <v>356676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356676</v>
      </c>
      <c r="O20" s="47">
        <f t="shared" si="1"/>
        <v>322.49186256781195</v>
      </c>
      <c r="P20" s="9"/>
    </row>
    <row r="21" spans="1:16">
      <c r="A21" s="12"/>
      <c r="B21" s="25">
        <v>335.12</v>
      </c>
      <c r="C21" s="20" t="s">
        <v>22</v>
      </c>
      <c r="D21" s="46">
        <v>35703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35703</v>
      </c>
      <c r="O21" s="47">
        <f t="shared" si="1"/>
        <v>32.28119349005425</v>
      </c>
      <c r="P21" s="9"/>
    </row>
    <row r="22" spans="1:16">
      <c r="A22" s="12"/>
      <c r="B22" s="25">
        <v>335.14</v>
      </c>
      <c r="C22" s="20" t="s">
        <v>23</v>
      </c>
      <c r="D22" s="46">
        <v>1045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1045</v>
      </c>
      <c r="O22" s="47">
        <f t="shared" si="1"/>
        <v>0.94484629294755873</v>
      </c>
      <c r="P22" s="9"/>
    </row>
    <row r="23" spans="1:16">
      <c r="A23" s="12"/>
      <c r="B23" s="25">
        <v>335.15</v>
      </c>
      <c r="C23" s="20" t="s">
        <v>24</v>
      </c>
      <c r="D23" s="46">
        <v>496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496</v>
      </c>
      <c r="O23" s="47">
        <f t="shared" si="1"/>
        <v>0.44846292947558769</v>
      </c>
      <c r="P23" s="9"/>
    </row>
    <row r="24" spans="1:16">
      <c r="A24" s="12"/>
      <c r="B24" s="25">
        <v>335.18</v>
      </c>
      <c r="C24" s="20" t="s">
        <v>25</v>
      </c>
      <c r="D24" s="46">
        <v>36849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36849</v>
      </c>
      <c r="O24" s="47">
        <f t="shared" si="1"/>
        <v>33.317359855334537</v>
      </c>
      <c r="P24" s="9"/>
    </row>
    <row r="25" spans="1:16">
      <c r="A25" s="12"/>
      <c r="B25" s="25">
        <v>335.29</v>
      </c>
      <c r="C25" s="20" t="s">
        <v>26</v>
      </c>
      <c r="D25" s="46">
        <v>14150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14150</v>
      </c>
      <c r="O25" s="47">
        <f t="shared" si="1"/>
        <v>12.793851717902351</v>
      </c>
      <c r="P25" s="9"/>
    </row>
    <row r="26" spans="1:16">
      <c r="A26" s="12"/>
      <c r="B26" s="25">
        <v>339</v>
      </c>
      <c r="C26" s="20" t="s">
        <v>27</v>
      </c>
      <c r="D26" s="46">
        <v>2639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2639</v>
      </c>
      <c r="O26" s="47">
        <f t="shared" si="1"/>
        <v>2.3860759493670884</v>
      </c>
      <c r="P26" s="9"/>
    </row>
    <row r="27" spans="1:16" ht="15.75">
      <c r="A27" s="29" t="s">
        <v>32</v>
      </c>
      <c r="B27" s="30"/>
      <c r="C27" s="31"/>
      <c r="D27" s="32">
        <f t="shared" ref="D27:M27" si="6">SUM(D28:D37)</f>
        <v>235274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226453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4"/>
        <v>461727</v>
      </c>
      <c r="O27" s="45">
        <f t="shared" si="1"/>
        <v>417.47468354430379</v>
      </c>
      <c r="P27" s="10"/>
    </row>
    <row r="28" spans="1:16">
      <c r="A28" s="12"/>
      <c r="B28" s="25">
        <v>341.3</v>
      </c>
      <c r="C28" s="20" t="s">
        <v>34</v>
      </c>
      <c r="D28" s="46">
        <v>356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7" si="7">SUM(D28:M28)</f>
        <v>356</v>
      </c>
      <c r="O28" s="47">
        <f t="shared" si="1"/>
        <v>0.32188065099457502</v>
      </c>
      <c r="P28" s="9"/>
    </row>
    <row r="29" spans="1:16">
      <c r="A29" s="12"/>
      <c r="B29" s="25">
        <v>341.9</v>
      </c>
      <c r="C29" s="20" t="s">
        <v>35</v>
      </c>
      <c r="D29" s="46">
        <v>989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989</v>
      </c>
      <c r="O29" s="47">
        <f t="shared" si="1"/>
        <v>0.89421338155515373</v>
      </c>
      <c r="P29" s="9"/>
    </row>
    <row r="30" spans="1:16">
      <c r="A30" s="12"/>
      <c r="B30" s="25">
        <v>342.2</v>
      </c>
      <c r="C30" s="20" t="s">
        <v>36</v>
      </c>
      <c r="D30" s="46">
        <v>97390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97390</v>
      </c>
      <c r="O30" s="47">
        <f t="shared" si="1"/>
        <v>88.056057866184446</v>
      </c>
      <c r="P30" s="9"/>
    </row>
    <row r="31" spans="1:16">
      <c r="A31" s="12"/>
      <c r="B31" s="25">
        <v>343.3</v>
      </c>
      <c r="C31" s="20" t="s">
        <v>37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184726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184726</v>
      </c>
      <c r="O31" s="47">
        <f t="shared" si="1"/>
        <v>167.02169981916816</v>
      </c>
      <c r="P31" s="9"/>
    </row>
    <row r="32" spans="1:16">
      <c r="A32" s="12"/>
      <c r="B32" s="25">
        <v>343.4</v>
      </c>
      <c r="C32" s="20" t="s">
        <v>38</v>
      </c>
      <c r="D32" s="46">
        <v>132034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132034</v>
      </c>
      <c r="O32" s="47">
        <f t="shared" si="1"/>
        <v>119.37974683544304</v>
      </c>
      <c r="P32" s="9"/>
    </row>
    <row r="33" spans="1:119">
      <c r="A33" s="12"/>
      <c r="B33" s="25">
        <v>343.5</v>
      </c>
      <c r="C33" s="20" t="s">
        <v>68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27057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27057</v>
      </c>
      <c r="O33" s="47">
        <f t="shared" si="1"/>
        <v>24.463833634719709</v>
      </c>
      <c r="P33" s="9"/>
    </row>
    <row r="34" spans="1:119">
      <c r="A34" s="12"/>
      <c r="B34" s="25">
        <v>343.8</v>
      </c>
      <c r="C34" s="20" t="s">
        <v>39</v>
      </c>
      <c r="D34" s="46">
        <v>1350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1350</v>
      </c>
      <c r="O34" s="47">
        <f t="shared" si="1"/>
        <v>1.2206148282097649</v>
      </c>
      <c r="P34" s="9"/>
    </row>
    <row r="35" spans="1:119">
      <c r="A35" s="12"/>
      <c r="B35" s="25">
        <v>343.9</v>
      </c>
      <c r="C35" s="20" t="s">
        <v>40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14670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14670</v>
      </c>
      <c r="O35" s="47">
        <f t="shared" si="1"/>
        <v>13.264014466546111</v>
      </c>
      <c r="P35" s="9"/>
    </row>
    <row r="36" spans="1:119">
      <c r="A36" s="12"/>
      <c r="B36" s="25">
        <v>347.2</v>
      </c>
      <c r="C36" s="20" t="s">
        <v>71</v>
      </c>
      <c r="D36" s="46">
        <v>3065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3065</v>
      </c>
      <c r="O36" s="47">
        <f t="shared" si="1"/>
        <v>2.77124773960217</v>
      </c>
      <c r="P36" s="9"/>
    </row>
    <row r="37" spans="1:119">
      <c r="A37" s="12"/>
      <c r="B37" s="25">
        <v>347.9</v>
      </c>
      <c r="C37" s="20" t="s">
        <v>72</v>
      </c>
      <c r="D37" s="46">
        <v>90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90</v>
      </c>
      <c r="O37" s="47">
        <f t="shared" si="1"/>
        <v>8.1374321880650996E-2</v>
      </c>
      <c r="P37" s="9"/>
    </row>
    <row r="38" spans="1:119" ht="15.75">
      <c r="A38" s="29" t="s">
        <v>33</v>
      </c>
      <c r="B38" s="30"/>
      <c r="C38" s="31"/>
      <c r="D38" s="32">
        <f t="shared" ref="D38:M38" si="8">SUM(D39:D40)</f>
        <v>1420</v>
      </c>
      <c r="E38" s="32">
        <f t="shared" si="8"/>
        <v>0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0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 t="shared" ref="N38:N44" si="9">SUM(D38:M38)</f>
        <v>1420</v>
      </c>
      <c r="O38" s="45">
        <f t="shared" si="1"/>
        <v>1.2839059674502713</v>
      </c>
      <c r="P38" s="10"/>
    </row>
    <row r="39" spans="1:119">
      <c r="A39" s="13"/>
      <c r="B39" s="39">
        <v>351.3</v>
      </c>
      <c r="C39" s="21" t="s">
        <v>44</v>
      </c>
      <c r="D39" s="46">
        <v>1313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1313</v>
      </c>
      <c r="O39" s="47">
        <f t="shared" si="1"/>
        <v>1.1871609403254972</v>
      </c>
      <c r="P39" s="9"/>
    </row>
    <row r="40" spans="1:119">
      <c r="A40" s="13"/>
      <c r="B40" s="39">
        <v>354</v>
      </c>
      <c r="C40" s="21" t="s">
        <v>45</v>
      </c>
      <c r="D40" s="46">
        <v>107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107</v>
      </c>
      <c r="O40" s="47">
        <f t="shared" si="1"/>
        <v>9.6745027124773966E-2</v>
      </c>
      <c r="P40" s="9"/>
    </row>
    <row r="41" spans="1:119" ht="15.75">
      <c r="A41" s="29" t="s">
        <v>3</v>
      </c>
      <c r="B41" s="30"/>
      <c r="C41" s="31"/>
      <c r="D41" s="32">
        <f t="shared" ref="D41:M41" si="10">SUM(D42:D43)</f>
        <v>5052</v>
      </c>
      <c r="E41" s="32">
        <f t="shared" si="10"/>
        <v>0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16708</v>
      </c>
      <c r="J41" s="32">
        <f t="shared" si="10"/>
        <v>0</v>
      </c>
      <c r="K41" s="32">
        <f t="shared" si="10"/>
        <v>0</v>
      </c>
      <c r="L41" s="32">
        <f t="shared" si="10"/>
        <v>0</v>
      </c>
      <c r="M41" s="32">
        <f t="shared" si="10"/>
        <v>0</v>
      </c>
      <c r="N41" s="32">
        <f t="shared" si="9"/>
        <v>21760</v>
      </c>
      <c r="O41" s="45">
        <f t="shared" si="1"/>
        <v>19.674502712477395</v>
      </c>
      <c r="P41" s="10"/>
    </row>
    <row r="42" spans="1:119">
      <c r="A42" s="12"/>
      <c r="B42" s="25">
        <v>361.1</v>
      </c>
      <c r="C42" s="20" t="s">
        <v>46</v>
      </c>
      <c r="D42" s="46">
        <v>250</v>
      </c>
      <c r="E42" s="46">
        <v>0</v>
      </c>
      <c r="F42" s="46">
        <v>0</v>
      </c>
      <c r="G42" s="46">
        <v>0</v>
      </c>
      <c r="H42" s="46">
        <v>0</v>
      </c>
      <c r="I42" s="46">
        <v>71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321</v>
      </c>
      <c r="O42" s="47">
        <f t="shared" si="1"/>
        <v>0.29023508137432186</v>
      </c>
      <c r="P42" s="9"/>
    </row>
    <row r="43" spans="1:119" ht="15.75" thickBot="1">
      <c r="A43" s="12"/>
      <c r="B43" s="25">
        <v>369.9</v>
      </c>
      <c r="C43" s="20" t="s">
        <v>49</v>
      </c>
      <c r="D43" s="46">
        <v>4802</v>
      </c>
      <c r="E43" s="46">
        <v>0</v>
      </c>
      <c r="F43" s="46">
        <v>0</v>
      </c>
      <c r="G43" s="46">
        <v>0</v>
      </c>
      <c r="H43" s="46">
        <v>0</v>
      </c>
      <c r="I43" s="46">
        <v>16637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21439</v>
      </c>
      <c r="O43" s="47">
        <f t="shared" si="1"/>
        <v>19.384267631103075</v>
      </c>
      <c r="P43" s="9"/>
    </row>
    <row r="44" spans="1:119" ht="16.5" thickBot="1">
      <c r="A44" s="14" t="s">
        <v>41</v>
      </c>
      <c r="B44" s="23"/>
      <c r="C44" s="22"/>
      <c r="D44" s="15">
        <f>SUM(D5,D14,D19,D27,D38,D41)</f>
        <v>1036253</v>
      </c>
      <c r="E44" s="15">
        <f t="shared" ref="E44:M44" si="11">SUM(E5,E14,E19,E27,E38,E41)</f>
        <v>0</v>
      </c>
      <c r="F44" s="15">
        <f t="shared" si="11"/>
        <v>0</v>
      </c>
      <c r="G44" s="15">
        <f t="shared" si="11"/>
        <v>0</v>
      </c>
      <c r="H44" s="15">
        <f t="shared" si="11"/>
        <v>0</v>
      </c>
      <c r="I44" s="15">
        <f t="shared" si="11"/>
        <v>243161</v>
      </c>
      <c r="J44" s="15">
        <f t="shared" si="11"/>
        <v>0</v>
      </c>
      <c r="K44" s="15">
        <f t="shared" si="11"/>
        <v>0</v>
      </c>
      <c r="L44" s="15">
        <f t="shared" si="11"/>
        <v>0</v>
      </c>
      <c r="M44" s="15">
        <f t="shared" si="11"/>
        <v>0</v>
      </c>
      <c r="N44" s="15">
        <f t="shared" si="9"/>
        <v>1279414</v>
      </c>
      <c r="O44" s="38">
        <f t="shared" si="1"/>
        <v>1156.7938517179023</v>
      </c>
      <c r="P44" s="6"/>
      <c r="Q44" s="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</row>
    <row r="45" spans="1:119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9"/>
    </row>
    <row r="46" spans="1:119">
      <c r="A46" s="40"/>
      <c r="B46" s="41"/>
      <c r="C46" s="41"/>
      <c r="D46" s="42"/>
      <c r="E46" s="42"/>
      <c r="F46" s="42"/>
      <c r="G46" s="42"/>
      <c r="H46" s="42"/>
      <c r="I46" s="42"/>
      <c r="J46" s="42"/>
      <c r="K46" s="42"/>
      <c r="L46" s="118" t="s">
        <v>73</v>
      </c>
      <c r="M46" s="118"/>
      <c r="N46" s="118"/>
      <c r="O46" s="43">
        <v>1106</v>
      </c>
    </row>
    <row r="47" spans="1:119">
      <c r="A47" s="119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7"/>
    </row>
    <row r="48" spans="1:119" ht="15.75" customHeight="1" thickBot="1">
      <c r="A48" s="120" t="s">
        <v>62</v>
      </c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100"/>
    </row>
  </sheetData>
  <mergeCells count="10">
    <mergeCell ref="L46:N46"/>
    <mergeCell ref="A47:O47"/>
    <mergeCell ref="A48:O4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50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30"/>
      <c r="M3" s="36"/>
      <c r="N3" s="37"/>
      <c r="O3" s="131" t="s">
        <v>55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51</v>
      </c>
      <c r="F4" s="34" t="s">
        <v>52</v>
      </c>
      <c r="G4" s="34" t="s">
        <v>53</v>
      </c>
      <c r="H4" s="34" t="s">
        <v>5</v>
      </c>
      <c r="I4" s="34" t="s">
        <v>6</v>
      </c>
      <c r="J4" s="35" t="s">
        <v>54</v>
      </c>
      <c r="K4" s="35" t="s">
        <v>7</v>
      </c>
      <c r="L4" s="35" t="s">
        <v>8</v>
      </c>
      <c r="M4" s="35" t="s">
        <v>9</v>
      </c>
      <c r="N4" s="35" t="s">
        <v>30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252355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252355</v>
      </c>
      <c r="O5" s="33">
        <f t="shared" ref="O5:O43" si="1">(N5/O$45)</f>
        <v>229.41363636363636</v>
      </c>
      <c r="P5" s="6"/>
    </row>
    <row r="6" spans="1:133">
      <c r="A6" s="12"/>
      <c r="B6" s="25">
        <v>311</v>
      </c>
      <c r="C6" s="20" t="s">
        <v>2</v>
      </c>
      <c r="D6" s="46">
        <v>117319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117319</v>
      </c>
      <c r="O6" s="47">
        <f t="shared" si="1"/>
        <v>106.65363636363637</v>
      </c>
      <c r="P6" s="9"/>
    </row>
    <row r="7" spans="1:133">
      <c r="A7" s="12"/>
      <c r="B7" s="25">
        <v>312.41000000000003</v>
      </c>
      <c r="C7" s="20" t="s">
        <v>64</v>
      </c>
      <c r="D7" s="46">
        <v>17390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17390</v>
      </c>
      <c r="O7" s="47">
        <f t="shared" si="1"/>
        <v>15.809090909090909</v>
      </c>
      <c r="P7" s="9"/>
    </row>
    <row r="8" spans="1:133">
      <c r="A8" s="12"/>
      <c r="B8" s="25">
        <v>312.60000000000002</v>
      </c>
      <c r="C8" s="20" t="s">
        <v>11</v>
      </c>
      <c r="D8" s="46">
        <v>68503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68503</v>
      </c>
      <c r="O8" s="47">
        <f t="shared" si="1"/>
        <v>62.275454545454544</v>
      </c>
      <c r="P8" s="9"/>
    </row>
    <row r="9" spans="1:133">
      <c r="A9" s="12"/>
      <c r="B9" s="25">
        <v>314.10000000000002</v>
      </c>
      <c r="C9" s="20" t="s">
        <v>12</v>
      </c>
      <c r="D9" s="46">
        <v>21340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21340</v>
      </c>
      <c r="O9" s="47">
        <f t="shared" si="1"/>
        <v>19.399999999999999</v>
      </c>
      <c r="P9" s="9"/>
    </row>
    <row r="10" spans="1:133">
      <c r="A10" s="12"/>
      <c r="B10" s="25">
        <v>314.3</v>
      </c>
      <c r="C10" s="20" t="s">
        <v>13</v>
      </c>
      <c r="D10" s="46">
        <v>5914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5914</v>
      </c>
      <c r="O10" s="47">
        <f t="shared" si="1"/>
        <v>5.376363636363636</v>
      </c>
      <c r="P10" s="9"/>
    </row>
    <row r="11" spans="1:133">
      <c r="A11" s="12"/>
      <c r="B11" s="25">
        <v>314.8</v>
      </c>
      <c r="C11" s="20" t="s">
        <v>14</v>
      </c>
      <c r="D11" s="46">
        <v>1889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1889</v>
      </c>
      <c r="O11" s="47">
        <f t="shared" si="1"/>
        <v>1.7172727272727273</v>
      </c>
      <c r="P11" s="9"/>
    </row>
    <row r="12" spans="1:133">
      <c r="A12" s="12"/>
      <c r="B12" s="25">
        <v>315</v>
      </c>
      <c r="C12" s="20" t="s">
        <v>15</v>
      </c>
      <c r="D12" s="46">
        <v>17200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17200</v>
      </c>
      <c r="O12" s="47">
        <f t="shared" si="1"/>
        <v>15.636363636363637</v>
      </c>
      <c r="P12" s="9"/>
    </row>
    <row r="13" spans="1:133">
      <c r="A13" s="12"/>
      <c r="B13" s="25">
        <v>316</v>
      </c>
      <c r="C13" s="20" t="s">
        <v>16</v>
      </c>
      <c r="D13" s="46">
        <v>2800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2800</v>
      </c>
      <c r="O13" s="47">
        <f t="shared" si="1"/>
        <v>2.5454545454545454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SUM(D15:D17)</f>
        <v>95802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6" si="4">SUM(D14:M14)</f>
        <v>95802</v>
      </c>
      <c r="O14" s="45">
        <f t="shared" si="1"/>
        <v>87.092727272727274</v>
      </c>
      <c r="P14" s="10"/>
    </row>
    <row r="15" spans="1:133">
      <c r="A15" s="12"/>
      <c r="B15" s="25">
        <v>322</v>
      </c>
      <c r="C15" s="20" t="s">
        <v>0</v>
      </c>
      <c r="D15" s="46">
        <v>11302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11302</v>
      </c>
      <c r="O15" s="47">
        <f t="shared" si="1"/>
        <v>10.274545454545455</v>
      </c>
      <c r="P15" s="9"/>
    </row>
    <row r="16" spans="1:133">
      <c r="A16" s="12"/>
      <c r="B16" s="25">
        <v>323.10000000000002</v>
      </c>
      <c r="C16" s="20" t="s">
        <v>18</v>
      </c>
      <c r="D16" s="46">
        <v>80699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80699</v>
      </c>
      <c r="O16" s="47">
        <f t="shared" si="1"/>
        <v>73.36272727272727</v>
      </c>
      <c r="P16" s="9"/>
    </row>
    <row r="17" spans="1:16">
      <c r="A17" s="12"/>
      <c r="B17" s="25">
        <v>329</v>
      </c>
      <c r="C17" s="20" t="s">
        <v>20</v>
      </c>
      <c r="D17" s="46">
        <v>3801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3801</v>
      </c>
      <c r="O17" s="47">
        <f t="shared" si="1"/>
        <v>3.4554545454545456</v>
      </c>
      <c r="P17" s="9"/>
    </row>
    <row r="18" spans="1:16" ht="15.75">
      <c r="A18" s="29" t="s">
        <v>21</v>
      </c>
      <c r="B18" s="30"/>
      <c r="C18" s="31"/>
      <c r="D18" s="32">
        <f t="shared" ref="D18:M18" si="5">SUM(D19:D25)</f>
        <v>128580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128580</v>
      </c>
      <c r="O18" s="45">
        <f t="shared" si="1"/>
        <v>116.89090909090909</v>
      </c>
      <c r="P18" s="10"/>
    </row>
    <row r="19" spans="1:16">
      <c r="A19" s="12"/>
      <c r="B19" s="25">
        <v>331.5</v>
      </c>
      <c r="C19" s="20" t="s">
        <v>65</v>
      </c>
      <c r="D19" s="46">
        <v>41197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41197</v>
      </c>
      <c r="O19" s="47">
        <f t="shared" si="1"/>
        <v>37.451818181818183</v>
      </c>
      <c r="P19" s="9"/>
    </row>
    <row r="20" spans="1:16">
      <c r="A20" s="12"/>
      <c r="B20" s="25">
        <v>335.12</v>
      </c>
      <c r="C20" s="20" t="s">
        <v>22</v>
      </c>
      <c r="D20" s="46">
        <v>33064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33064</v>
      </c>
      <c r="O20" s="47">
        <f t="shared" si="1"/>
        <v>30.058181818181819</v>
      </c>
      <c r="P20" s="9"/>
    </row>
    <row r="21" spans="1:16">
      <c r="A21" s="12"/>
      <c r="B21" s="25">
        <v>335.14</v>
      </c>
      <c r="C21" s="20" t="s">
        <v>23</v>
      </c>
      <c r="D21" s="46">
        <v>791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791</v>
      </c>
      <c r="O21" s="47">
        <f t="shared" si="1"/>
        <v>0.71909090909090911</v>
      </c>
      <c r="P21" s="9"/>
    </row>
    <row r="22" spans="1:16">
      <c r="A22" s="12"/>
      <c r="B22" s="25">
        <v>335.15</v>
      </c>
      <c r="C22" s="20" t="s">
        <v>24</v>
      </c>
      <c r="D22" s="46">
        <v>4656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4656</v>
      </c>
      <c r="O22" s="47">
        <f t="shared" si="1"/>
        <v>4.2327272727272724</v>
      </c>
      <c r="P22" s="9"/>
    </row>
    <row r="23" spans="1:16">
      <c r="A23" s="12"/>
      <c r="B23" s="25">
        <v>335.16</v>
      </c>
      <c r="C23" s="20" t="s">
        <v>66</v>
      </c>
      <c r="D23" s="46">
        <v>34519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34519</v>
      </c>
      <c r="O23" s="47">
        <f t="shared" si="1"/>
        <v>31.380909090909093</v>
      </c>
      <c r="P23" s="9"/>
    </row>
    <row r="24" spans="1:16">
      <c r="A24" s="12"/>
      <c r="B24" s="25">
        <v>335.29</v>
      </c>
      <c r="C24" s="20" t="s">
        <v>26</v>
      </c>
      <c r="D24" s="46">
        <v>12900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12900</v>
      </c>
      <c r="O24" s="47">
        <f t="shared" si="1"/>
        <v>11.727272727272727</v>
      </c>
      <c r="P24" s="9"/>
    </row>
    <row r="25" spans="1:16">
      <c r="A25" s="12"/>
      <c r="B25" s="25">
        <v>339</v>
      </c>
      <c r="C25" s="20" t="s">
        <v>27</v>
      </c>
      <c r="D25" s="46">
        <v>1453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1453</v>
      </c>
      <c r="O25" s="47">
        <f t="shared" si="1"/>
        <v>1.3209090909090908</v>
      </c>
      <c r="P25" s="9"/>
    </row>
    <row r="26" spans="1:16" ht="15.75">
      <c r="A26" s="29" t="s">
        <v>32</v>
      </c>
      <c r="B26" s="30"/>
      <c r="C26" s="31"/>
      <c r="D26" s="32">
        <f t="shared" ref="D26:M26" si="6">SUM(D27:D35)</f>
        <v>278945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220311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4"/>
        <v>499256</v>
      </c>
      <c r="O26" s="45">
        <f t="shared" si="1"/>
        <v>453.86909090909091</v>
      </c>
      <c r="P26" s="10"/>
    </row>
    <row r="27" spans="1:16">
      <c r="A27" s="12"/>
      <c r="B27" s="25">
        <v>341.3</v>
      </c>
      <c r="C27" s="20" t="s">
        <v>34</v>
      </c>
      <c r="D27" s="46">
        <v>339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5" si="7">SUM(D27:M27)</f>
        <v>339</v>
      </c>
      <c r="O27" s="47">
        <f t="shared" si="1"/>
        <v>0.30818181818181817</v>
      </c>
      <c r="P27" s="9"/>
    </row>
    <row r="28" spans="1:16">
      <c r="A28" s="12"/>
      <c r="B28" s="25">
        <v>341.9</v>
      </c>
      <c r="C28" s="20" t="s">
        <v>35</v>
      </c>
      <c r="D28" s="46">
        <v>251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251</v>
      </c>
      <c r="O28" s="47">
        <f t="shared" si="1"/>
        <v>0.22818181818181818</v>
      </c>
      <c r="P28" s="9"/>
    </row>
    <row r="29" spans="1:16">
      <c r="A29" s="12"/>
      <c r="B29" s="25">
        <v>342.2</v>
      </c>
      <c r="C29" s="20" t="s">
        <v>36</v>
      </c>
      <c r="D29" s="46">
        <v>97096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97096</v>
      </c>
      <c r="O29" s="47">
        <f t="shared" si="1"/>
        <v>88.269090909090906</v>
      </c>
      <c r="P29" s="9"/>
    </row>
    <row r="30" spans="1:16">
      <c r="A30" s="12"/>
      <c r="B30" s="25">
        <v>342.3</v>
      </c>
      <c r="C30" s="20" t="s">
        <v>67</v>
      </c>
      <c r="D30" s="46">
        <v>48600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48600</v>
      </c>
      <c r="O30" s="47">
        <f t="shared" si="1"/>
        <v>44.18181818181818</v>
      </c>
      <c r="P30" s="9"/>
    </row>
    <row r="31" spans="1:16">
      <c r="A31" s="12"/>
      <c r="B31" s="25">
        <v>343.3</v>
      </c>
      <c r="C31" s="20" t="s">
        <v>37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174499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174499</v>
      </c>
      <c r="O31" s="47">
        <f t="shared" si="1"/>
        <v>158.63545454545454</v>
      </c>
      <c r="P31" s="9"/>
    </row>
    <row r="32" spans="1:16">
      <c r="A32" s="12"/>
      <c r="B32" s="25">
        <v>343.4</v>
      </c>
      <c r="C32" s="20" t="s">
        <v>38</v>
      </c>
      <c r="D32" s="46">
        <v>131109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131109</v>
      </c>
      <c r="O32" s="47">
        <f t="shared" si="1"/>
        <v>119.19</v>
      </c>
      <c r="P32" s="9"/>
    </row>
    <row r="33" spans="1:119">
      <c r="A33" s="12"/>
      <c r="B33" s="25">
        <v>343.5</v>
      </c>
      <c r="C33" s="20" t="s">
        <v>68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28844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28844</v>
      </c>
      <c r="O33" s="47">
        <f t="shared" si="1"/>
        <v>26.221818181818183</v>
      </c>
      <c r="P33" s="9"/>
    </row>
    <row r="34" spans="1:119">
      <c r="A34" s="12"/>
      <c r="B34" s="25">
        <v>343.8</v>
      </c>
      <c r="C34" s="20" t="s">
        <v>39</v>
      </c>
      <c r="D34" s="46">
        <v>1550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1550</v>
      </c>
      <c r="O34" s="47">
        <f t="shared" si="1"/>
        <v>1.4090909090909092</v>
      </c>
      <c r="P34" s="9"/>
    </row>
    <row r="35" spans="1:119">
      <c r="A35" s="12"/>
      <c r="B35" s="25">
        <v>343.9</v>
      </c>
      <c r="C35" s="20" t="s">
        <v>40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16968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16968</v>
      </c>
      <c r="O35" s="47">
        <f t="shared" si="1"/>
        <v>15.425454545454546</v>
      </c>
      <c r="P35" s="9"/>
    </row>
    <row r="36" spans="1:119" ht="15.75">
      <c r="A36" s="29" t="s">
        <v>33</v>
      </c>
      <c r="B36" s="30"/>
      <c r="C36" s="31"/>
      <c r="D36" s="32">
        <f t="shared" ref="D36:M36" si="8">SUM(D37:D38)</f>
        <v>1882</v>
      </c>
      <c r="E36" s="32">
        <f t="shared" si="8"/>
        <v>0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0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ref="N36:N43" si="9">SUM(D36:M36)</f>
        <v>1882</v>
      </c>
      <c r="O36" s="45">
        <f t="shared" si="1"/>
        <v>1.7109090909090909</v>
      </c>
      <c r="P36" s="10"/>
    </row>
    <row r="37" spans="1:119">
      <c r="A37" s="13"/>
      <c r="B37" s="39">
        <v>351.1</v>
      </c>
      <c r="C37" s="21" t="s">
        <v>43</v>
      </c>
      <c r="D37" s="46">
        <v>138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138</v>
      </c>
      <c r="O37" s="47">
        <f t="shared" si="1"/>
        <v>0.12545454545454546</v>
      </c>
      <c r="P37" s="9"/>
    </row>
    <row r="38" spans="1:119">
      <c r="A38" s="13"/>
      <c r="B38" s="39">
        <v>351.3</v>
      </c>
      <c r="C38" s="21" t="s">
        <v>44</v>
      </c>
      <c r="D38" s="46">
        <v>1744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1744</v>
      </c>
      <c r="O38" s="47">
        <f t="shared" si="1"/>
        <v>1.5854545454545454</v>
      </c>
      <c r="P38" s="9"/>
    </row>
    <row r="39" spans="1:119" ht="15.75">
      <c r="A39" s="29" t="s">
        <v>3</v>
      </c>
      <c r="B39" s="30"/>
      <c r="C39" s="31"/>
      <c r="D39" s="32">
        <f t="shared" ref="D39:M39" si="10">SUM(D40:D42)</f>
        <v>11748</v>
      </c>
      <c r="E39" s="32">
        <f t="shared" si="10"/>
        <v>0</v>
      </c>
      <c r="F39" s="32">
        <f t="shared" si="10"/>
        <v>0</v>
      </c>
      <c r="G39" s="32">
        <f t="shared" si="10"/>
        <v>0</v>
      </c>
      <c r="H39" s="32">
        <f t="shared" si="10"/>
        <v>0</v>
      </c>
      <c r="I39" s="32">
        <f t="shared" si="10"/>
        <v>985</v>
      </c>
      <c r="J39" s="32">
        <f t="shared" si="10"/>
        <v>0</v>
      </c>
      <c r="K39" s="32">
        <f t="shared" si="10"/>
        <v>0</v>
      </c>
      <c r="L39" s="32">
        <f t="shared" si="10"/>
        <v>0</v>
      </c>
      <c r="M39" s="32">
        <f t="shared" si="10"/>
        <v>0</v>
      </c>
      <c r="N39" s="32">
        <f t="shared" si="9"/>
        <v>12733</v>
      </c>
      <c r="O39" s="45">
        <f t="shared" si="1"/>
        <v>11.575454545454546</v>
      </c>
      <c r="P39" s="10"/>
    </row>
    <row r="40" spans="1:119">
      <c r="A40" s="12"/>
      <c r="B40" s="25">
        <v>361.1</v>
      </c>
      <c r="C40" s="20" t="s">
        <v>46</v>
      </c>
      <c r="D40" s="46">
        <v>568</v>
      </c>
      <c r="E40" s="46">
        <v>0</v>
      </c>
      <c r="F40" s="46">
        <v>0</v>
      </c>
      <c r="G40" s="46">
        <v>0</v>
      </c>
      <c r="H40" s="46">
        <v>0</v>
      </c>
      <c r="I40" s="46">
        <v>80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648</v>
      </c>
      <c r="O40" s="47">
        <f t="shared" si="1"/>
        <v>0.58909090909090911</v>
      </c>
      <c r="P40" s="9"/>
    </row>
    <row r="41" spans="1:119">
      <c r="A41" s="12"/>
      <c r="B41" s="25">
        <v>365</v>
      </c>
      <c r="C41" s="20" t="s">
        <v>47</v>
      </c>
      <c r="D41" s="46">
        <v>1500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1500</v>
      </c>
      <c r="O41" s="47">
        <f t="shared" si="1"/>
        <v>1.3636363636363635</v>
      </c>
      <c r="P41" s="9"/>
    </row>
    <row r="42" spans="1:119" ht="15.75" thickBot="1">
      <c r="A42" s="12"/>
      <c r="B42" s="25">
        <v>369.9</v>
      </c>
      <c r="C42" s="20" t="s">
        <v>49</v>
      </c>
      <c r="D42" s="46">
        <v>9680</v>
      </c>
      <c r="E42" s="46">
        <v>0</v>
      </c>
      <c r="F42" s="46">
        <v>0</v>
      </c>
      <c r="G42" s="46">
        <v>0</v>
      </c>
      <c r="H42" s="46">
        <v>0</v>
      </c>
      <c r="I42" s="46">
        <v>905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10585</v>
      </c>
      <c r="O42" s="47">
        <f t="shared" si="1"/>
        <v>9.622727272727273</v>
      </c>
      <c r="P42" s="9"/>
    </row>
    <row r="43" spans="1:119" ht="16.5" thickBot="1">
      <c r="A43" s="14" t="s">
        <v>41</v>
      </c>
      <c r="B43" s="23"/>
      <c r="C43" s="22"/>
      <c r="D43" s="15">
        <f>SUM(D5,D14,D18,D26,D36,D39)</f>
        <v>769312</v>
      </c>
      <c r="E43" s="15">
        <f t="shared" ref="E43:M43" si="11">SUM(E5,E14,E18,E26,E36,E39)</f>
        <v>0</v>
      </c>
      <c r="F43" s="15">
        <f t="shared" si="11"/>
        <v>0</v>
      </c>
      <c r="G43" s="15">
        <f t="shared" si="11"/>
        <v>0</v>
      </c>
      <c r="H43" s="15">
        <f t="shared" si="11"/>
        <v>0</v>
      </c>
      <c r="I43" s="15">
        <f t="shared" si="11"/>
        <v>221296</v>
      </c>
      <c r="J43" s="15">
        <f t="shared" si="11"/>
        <v>0</v>
      </c>
      <c r="K43" s="15">
        <f t="shared" si="11"/>
        <v>0</v>
      </c>
      <c r="L43" s="15">
        <f t="shared" si="11"/>
        <v>0</v>
      </c>
      <c r="M43" s="15">
        <f t="shared" si="11"/>
        <v>0</v>
      </c>
      <c r="N43" s="15">
        <f t="shared" si="9"/>
        <v>990608</v>
      </c>
      <c r="O43" s="38">
        <f t="shared" si="1"/>
        <v>900.55272727272722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40"/>
      <c r="B45" s="41"/>
      <c r="C45" s="41"/>
      <c r="D45" s="42"/>
      <c r="E45" s="42"/>
      <c r="F45" s="42"/>
      <c r="G45" s="42"/>
      <c r="H45" s="42"/>
      <c r="I45" s="42"/>
      <c r="J45" s="42"/>
      <c r="K45" s="42"/>
      <c r="L45" s="118" t="s">
        <v>69</v>
      </c>
      <c r="M45" s="118"/>
      <c r="N45" s="118"/>
      <c r="O45" s="43">
        <v>1100</v>
      </c>
    </row>
    <row r="46" spans="1:119">
      <c r="A46" s="119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7"/>
    </row>
    <row r="47" spans="1:119" ht="15.75" customHeight="1" thickBot="1">
      <c r="A47" s="120" t="s">
        <v>62</v>
      </c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100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58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50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30"/>
      <c r="M3" s="36"/>
      <c r="N3" s="37"/>
      <c r="O3" s="131" t="s">
        <v>55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51</v>
      </c>
      <c r="F4" s="34" t="s">
        <v>52</v>
      </c>
      <c r="G4" s="34" t="s">
        <v>53</v>
      </c>
      <c r="H4" s="34" t="s">
        <v>5</v>
      </c>
      <c r="I4" s="34" t="s">
        <v>6</v>
      </c>
      <c r="J4" s="35" t="s">
        <v>54</v>
      </c>
      <c r="K4" s="35" t="s">
        <v>7</v>
      </c>
      <c r="L4" s="35" t="s">
        <v>8</v>
      </c>
      <c r="M4" s="35" t="s">
        <v>9</v>
      </c>
      <c r="N4" s="35" t="s">
        <v>30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271616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271616</v>
      </c>
      <c r="O5" s="33">
        <f t="shared" ref="O5:O41" si="1">(N5/O$43)</f>
        <v>244.03953279424977</v>
      </c>
      <c r="P5" s="6"/>
    </row>
    <row r="6" spans="1:133">
      <c r="A6" s="12"/>
      <c r="B6" s="25">
        <v>311</v>
      </c>
      <c r="C6" s="20" t="s">
        <v>2</v>
      </c>
      <c r="D6" s="46">
        <v>124019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124019</v>
      </c>
      <c r="O6" s="47">
        <f t="shared" si="1"/>
        <v>111.42767295597484</v>
      </c>
      <c r="P6" s="9"/>
    </row>
    <row r="7" spans="1:133">
      <c r="A7" s="12"/>
      <c r="B7" s="25">
        <v>312.10000000000002</v>
      </c>
      <c r="C7" s="20" t="s">
        <v>10</v>
      </c>
      <c r="D7" s="46">
        <v>17230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17230</v>
      </c>
      <c r="O7" s="47">
        <f t="shared" si="1"/>
        <v>15.480682839173404</v>
      </c>
      <c r="P7" s="9"/>
    </row>
    <row r="8" spans="1:133">
      <c r="A8" s="12"/>
      <c r="B8" s="25">
        <v>312.60000000000002</v>
      </c>
      <c r="C8" s="20" t="s">
        <v>11</v>
      </c>
      <c r="D8" s="46">
        <v>72231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72231</v>
      </c>
      <c r="O8" s="47">
        <f t="shared" si="1"/>
        <v>64.897574123989216</v>
      </c>
      <c r="P8" s="9"/>
    </row>
    <row r="9" spans="1:133">
      <c r="A9" s="12"/>
      <c r="B9" s="25">
        <v>314.10000000000002</v>
      </c>
      <c r="C9" s="20" t="s">
        <v>12</v>
      </c>
      <c r="D9" s="46">
        <v>23574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23574</v>
      </c>
      <c r="O9" s="47">
        <f t="shared" si="1"/>
        <v>21.180592991913748</v>
      </c>
      <c r="P9" s="9"/>
    </row>
    <row r="10" spans="1:133">
      <c r="A10" s="12"/>
      <c r="B10" s="25">
        <v>314.3</v>
      </c>
      <c r="C10" s="20" t="s">
        <v>13</v>
      </c>
      <c r="D10" s="46">
        <v>6500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6500</v>
      </c>
      <c r="O10" s="47">
        <f t="shared" si="1"/>
        <v>5.840071877807727</v>
      </c>
      <c r="P10" s="9"/>
    </row>
    <row r="11" spans="1:133">
      <c r="A11" s="12"/>
      <c r="B11" s="25">
        <v>314.8</v>
      </c>
      <c r="C11" s="20" t="s">
        <v>14</v>
      </c>
      <c r="D11" s="46">
        <v>3166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3166</v>
      </c>
      <c r="O11" s="47">
        <f t="shared" si="1"/>
        <v>2.844564240790656</v>
      </c>
      <c r="P11" s="9"/>
    </row>
    <row r="12" spans="1:133">
      <c r="A12" s="12"/>
      <c r="B12" s="25">
        <v>315</v>
      </c>
      <c r="C12" s="20" t="s">
        <v>15</v>
      </c>
      <c r="D12" s="46">
        <v>20798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20798</v>
      </c>
      <c r="O12" s="47">
        <f t="shared" si="1"/>
        <v>18.686433063791554</v>
      </c>
      <c r="P12" s="9"/>
    </row>
    <row r="13" spans="1:133">
      <c r="A13" s="12"/>
      <c r="B13" s="25">
        <v>316</v>
      </c>
      <c r="C13" s="20" t="s">
        <v>16</v>
      </c>
      <c r="D13" s="46">
        <v>4098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4098</v>
      </c>
      <c r="O13" s="47">
        <f t="shared" si="1"/>
        <v>3.6819407008086253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SUM(D15:D17)</f>
        <v>91050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6" si="4">SUM(D14:M14)</f>
        <v>91050</v>
      </c>
      <c r="O14" s="45">
        <f t="shared" si="1"/>
        <v>81.805929919137469</v>
      </c>
      <c r="P14" s="10"/>
    </row>
    <row r="15" spans="1:133">
      <c r="A15" s="12"/>
      <c r="B15" s="25">
        <v>322</v>
      </c>
      <c r="C15" s="20" t="s">
        <v>0</v>
      </c>
      <c r="D15" s="46">
        <v>2591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2591</v>
      </c>
      <c r="O15" s="47">
        <f t="shared" si="1"/>
        <v>2.3279424977538183</v>
      </c>
      <c r="P15" s="9"/>
    </row>
    <row r="16" spans="1:133">
      <c r="A16" s="12"/>
      <c r="B16" s="25">
        <v>323.10000000000002</v>
      </c>
      <c r="C16" s="20" t="s">
        <v>18</v>
      </c>
      <c r="D16" s="46">
        <v>85580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85580</v>
      </c>
      <c r="O16" s="47">
        <f t="shared" si="1"/>
        <v>76.891284815813123</v>
      </c>
      <c r="P16" s="9"/>
    </row>
    <row r="17" spans="1:16">
      <c r="A17" s="12"/>
      <c r="B17" s="25">
        <v>329</v>
      </c>
      <c r="C17" s="20" t="s">
        <v>20</v>
      </c>
      <c r="D17" s="46">
        <v>2879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2879</v>
      </c>
      <c r="O17" s="47">
        <f t="shared" si="1"/>
        <v>2.58670260557053</v>
      </c>
      <c r="P17" s="9"/>
    </row>
    <row r="18" spans="1:16" ht="15.75">
      <c r="A18" s="29" t="s">
        <v>21</v>
      </c>
      <c r="B18" s="30"/>
      <c r="C18" s="31"/>
      <c r="D18" s="32">
        <f t="shared" ref="D18:M18" si="5">SUM(D19:D25)</f>
        <v>110417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110417</v>
      </c>
      <c r="O18" s="45">
        <f t="shared" si="1"/>
        <v>99.206648697214732</v>
      </c>
      <c r="P18" s="10"/>
    </row>
    <row r="19" spans="1:16">
      <c r="A19" s="12"/>
      <c r="B19" s="25">
        <v>335.12</v>
      </c>
      <c r="C19" s="20" t="s">
        <v>22</v>
      </c>
      <c r="D19" s="46">
        <v>33088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33088</v>
      </c>
      <c r="O19" s="47">
        <f t="shared" si="1"/>
        <v>29.728661275831087</v>
      </c>
      <c r="P19" s="9"/>
    </row>
    <row r="20" spans="1:16">
      <c r="A20" s="12"/>
      <c r="B20" s="25">
        <v>335.14</v>
      </c>
      <c r="C20" s="20" t="s">
        <v>23</v>
      </c>
      <c r="D20" s="46">
        <v>738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738</v>
      </c>
      <c r="O20" s="47">
        <f t="shared" si="1"/>
        <v>0.66307277628032346</v>
      </c>
      <c r="P20" s="9"/>
    </row>
    <row r="21" spans="1:16">
      <c r="A21" s="12"/>
      <c r="B21" s="25">
        <v>335.15</v>
      </c>
      <c r="C21" s="20" t="s">
        <v>24</v>
      </c>
      <c r="D21" s="46">
        <v>496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496</v>
      </c>
      <c r="O21" s="47">
        <f t="shared" si="1"/>
        <v>0.44564240790655885</v>
      </c>
      <c r="P21" s="9"/>
    </row>
    <row r="22" spans="1:16">
      <c r="A22" s="12"/>
      <c r="B22" s="25">
        <v>335.18</v>
      </c>
      <c r="C22" s="20" t="s">
        <v>25</v>
      </c>
      <c r="D22" s="46">
        <v>37107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37107</v>
      </c>
      <c r="O22" s="47">
        <f t="shared" si="1"/>
        <v>33.339622641509436</v>
      </c>
      <c r="P22" s="9"/>
    </row>
    <row r="23" spans="1:16">
      <c r="A23" s="12"/>
      <c r="B23" s="25">
        <v>335.29</v>
      </c>
      <c r="C23" s="20" t="s">
        <v>26</v>
      </c>
      <c r="D23" s="46">
        <v>12525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12525</v>
      </c>
      <c r="O23" s="47">
        <f t="shared" si="1"/>
        <v>11.253369272237197</v>
      </c>
      <c r="P23" s="9"/>
    </row>
    <row r="24" spans="1:16">
      <c r="A24" s="12"/>
      <c r="B24" s="25">
        <v>337.1</v>
      </c>
      <c r="C24" s="20" t="s">
        <v>59</v>
      </c>
      <c r="D24" s="46">
        <v>25000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25000</v>
      </c>
      <c r="O24" s="47">
        <f t="shared" si="1"/>
        <v>22.461814914645103</v>
      </c>
      <c r="P24" s="9"/>
    </row>
    <row r="25" spans="1:16">
      <c r="A25" s="12"/>
      <c r="B25" s="25">
        <v>339</v>
      </c>
      <c r="C25" s="20" t="s">
        <v>27</v>
      </c>
      <c r="D25" s="46">
        <v>1463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1463</v>
      </c>
      <c r="O25" s="47">
        <f t="shared" si="1"/>
        <v>1.3144654088050314</v>
      </c>
      <c r="P25" s="9"/>
    </row>
    <row r="26" spans="1:16" ht="15.75">
      <c r="A26" s="29" t="s">
        <v>32</v>
      </c>
      <c r="B26" s="30"/>
      <c r="C26" s="31"/>
      <c r="D26" s="32">
        <f t="shared" ref="D26:M26" si="6">SUM(D27:D32)</f>
        <v>228015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224171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4"/>
        <v>452186</v>
      </c>
      <c r="O26" s="45">
        <f t="shared" si="1"/>
        <v>406.27672955974845</v>
      </c>
      <c r="P26" s="10"/>
    </row>
    <row r="27" spans="1:16">
      <c r="A27" s="12"/>
      <c r="B27" s="25">
        <v>341.3</v>
      </c>
      <c r="C27" s="20" t="s">
        <v>34</v>
      </c>
      <c r="D27" s="46">
        <v>150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2" si="7">SUM(D27:M27)</f>
        <v>150</v>
      </c>
      <c r="O27" s="47">
        <f t="shared" si="1"/>
        <v>0.13477088948787061</v>
      </c>
      <c r="P27" s="9"/>
    </row>
    <row r="28" spans="1:16">
      <c r="A28" s="12"/>
      <c r="B28" s="25">
        <v>342.2</v>
      </c>
      <c r="C28" s="20" t="s">
        <v>36</v>
      </c>
      <c r="D28" s="46">
        <v>95481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95481</v>
      </c>
      <c r="O28" s="47">
        <f t="shared" si="1"/>
        <v>85.787061994609161</v>
      </c>
      <c r="P28" s="9"/>
    </row>
    <row r="29" spans="1:16">
      <c r="A29" s="12"/>
      <c r="B29" s="25">
        <v>343.3</v>
      </c>
      <c r="C29" s="20" t="s">
        <v>37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207139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207139</v>
      </c>
      <c r="O29" s="47">
        <f t="shared" si="1"/>
        <v>186.10871518418688</v>
      </c>
      <c r="P29" s="9"/>
    </row>
    <row r="30" spans="1:16">
      <c r="A30" s="12"/>
      <c r="B30" s="25">
        <v>343.4</v>
      </c>
      <c r="C30" s="20" t="s">
        <v>38</v>
      </c>
      <c r="D30" s="46">
        <v>131684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131684</v>
      </c>
      <c r="O30" s="47">
        <f t="shared" si="1"/>
        <v>118.31446540880503</v>
      </c>
      <c r="P30" s="9"/>
    </row>
    <row r="31" spans="1:16">
      <c r="A31" s="12"/>
      <c r="B31" s="25">
        <v>343.8</v>
      </c>
      <c r="C31" s="20" t="s">
        <v>39</v>
      </c>
      <c r="D31" s="46">
        <v>700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700</v>
      </c>
      <c r="O31" s="47">
        <f t="shared" si="1"/>
        <v>0.62893081761006286</v>
      </c>
      <c r="P31" s="9"/>
    </row>
    <row r="32" spans="1:16">
      <c r="A32" s="12"/>
      <c r="B32" s="25">
        <v>343.9</v>
      </c>
      <c r="C32" s="20" t="s">
        <v>40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17032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17032</v>
      </c>
      <c r="O32" s="47">
        <f t="shared" si="1"/>
        <v>15.302785265049415</v>
      </c>
      <c r="P32" s="9"/>
    </row>
    <row r="33" spans="1:119" ht="15.75">
      <c r="A33" s="29" t="s">
        <v>33</v>
      </c>
      <c r="B33" s="30"/>
      <c r="C33" s="31"/>
      <c r="D33" s="32">
        <f t="shared" ref="D33:M33" si="8">SUM(D34:D35)</f>
        <v>1896</v>
      </c>
      <c r="E33" s="32">
        <f t="shared" si="8"/>
        <v>0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0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ref="N33:N41" si="9">SUM(D33:M33)</f>
        <v>1896</v>
      </c>
      <c r="O33" s="45">
        <f t="shared" si="1"/>
        <v>1.7035040431266846</v>
      </c>
      <c r="P33" s="10"/>
    </row>
    <row r="34" spans="1:119">
      <c r="A34" s="13"/>
      <c r="B34" s="39">
        <v>351.3</v>
      </c>
      <c r="C34" s="21" t="s">
        <v>44</v>
      </c>
      <c r="D34" s="46">
        <v>1148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1148</v>
      </c>
      <c r="O34" s="47">
        <f t="shared" si="1"/>
        <v>1.0314465408805031</v>
      </c>
      <c r="P34" s="9"/>
    </row>
    <row r="35" spans="1:119">
      <c r="A35" s="13"/>
      <c r="B35" s="39">
        <v>354</v>
      </c>
      <c r="C35" s="21" t="s">
        <v>45</v>
      </c>
      <c r="D35" s="46">
        <v>748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748</v>
      </c>
      <c r="O35" s="47">
        <f t="shared" si="1"/>
        <v>0.67205750224618144</v>
      </c>
      <c r="P35" s="9"/>
    </row>
    <row r="36" spans="1:119" ht="15.75">
      <c r="A36" s="29" t="s">
        <v>3</v>
      </c>
      <c r="B36" s="30"/>
      <c r="C36" s="31"/>
      <c r="D36" s="32">
        <f t="shared" ref="D36:M36" si="10">SUM(D37:D40)</f>
        <v>8324</v>
      </c>
      <c r="E36" s="32">
        <f t="shared" si="10"/>
        <v>0</v>
      </c>
      <c r="F36" s="32">
        <f t="shared" si="10"/>
        <v>0</v>
      </c>
      <c r="G36" s="32">
        <f t="shared" si="10"/>
        <v>0</v>
      </c>
      <c r="H36" s="32">
        <f t="shared" si="10"/>
        <v>0</v>
      </c>
      <c r="I36" s="32">
        <f t="shared" si="10"/>
        <v>134</v>
      </c>
      <c r="J36" s="32">
        <f t="shared" si="10"/>
        <v>0</v>
      </c>
      <c r="K36" s="32">
        <f t="shared" si="10"/>
        <v>0</v>
      </c>
      <c r="L36" s="32">
        <f t="shared" si="10"/>
        <v>0</v>
      </c>
      <c r="M36" s="32">
        <f t="shared" si="10"/>
        <v>0</v>
      </c>
      <c r="N36" s="32">
        <f t="shared" si="9"/>
        <v>8458</v>
      </c>
      <c r="O36" s="45">
        <f t="shared" si="1"/>
        <v>7.5992812219227313</v>
      </c>
      <c r="P36" s="10"/>
    </row>
    <row r="37" spans="1:119">
      <c r="A37" s="12"/>
      <c r="B37" s="25">
        <v>361.1</v>
      </c>
      <c r="C37" s="20" t="s">
        <v>46</v>
      </c>
      <c r="D37" s="46">
        <v>2011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2011</v>
      </c>
      <c r="O37" s="47">
        <f t="shared" si="1"/>
        <v>1.8068283917340522</v>
      </c>
      <c r="P37" s="9"/>
    </row>
    <row r="38" spans="1:119">
      <c r="A38" s="12"/>
      <c r="B38" s="25">
        <v>362</v>
      </c>
      <c r="C38" s="20" t="s">
        <v>60</v>
      </c>
      <c r="D38" s="46">
        <v>980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980</v>
      </c>
      <c r="O38" s="47">
        <f t="shared" si="1"/>
        <v>0.88050314465408808</v>
      </c>
      <c r="P38" s="9"/>
    </row>
    <row r="39" spans="1:119">
      <c r="A39" s="12"/>
      <c r="B39" s="25">
        <v>365</v>
      </c>
      <c r="C39" s="20" t="s">
        <v>47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134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134</v>
      </c>
      <c r="O39" s="47">
        <f t="shared" si="1"/>
        <v>0.12039532794249776</v>
      </c>
      <c r="P39" s="9"/>
    </row>
    <row r="40" spans="1:119" ht="15.75" thickBot="1">
      <c r="A40" s="12"/>
      <c r="B40" s="25">
        <v>369.9</v>
      </c>
      <c r="C40" s="20" t="s">
        <v>49</v>
      </c>
      <c r="D40" s="46">
        <v>5333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5333</v>
      </c>
      <c r="O40" s="47">
        <f t="shared" si="1"/>
        <v>4.7915543575920934</v>
      </c>
      <c r="P40" s="9"/>
    </row>
    <row r="41" spans="1:119" ht="16.5" thickBot="1">
      <c r="A41" s="14" t="s">
        <v>41</v>
      </c>
      <c r="B41" s="23"/>
      <c r="C41" s="22"/>
      <c r="D41" s="15">
        <f>SUM(D5,D14,D18,D26,D33,D36)</f>
        <v>711318</v>
      </c>
      <c r="E41" s="15">
        <f t="shared" ref="E41:M41" si="11">SUM(E5,E14,E18,E26,E33,E36)</f>
        <v>0</v>
      </c>
      <c r="F41" s="15">
        <f t="shared" si="11"/>
        <v>0</v>
      </c>
      <c r="G41" s="15">
        <f t="shared" si="11"/>
        <v>0</v>
      </c>
      <c r="H41" s="15">
        <f t="shared" si="11"/>
        <v>0</v>
      </c>
      <c r="I41" s="15">
        <f t="shared" si="11"/>
        <v>224305</v>
      </c>
      <c r="J41" s="15">
        <f t="shared" si="11"/>
        <v>0</v>
      </c>
      <c r="K41" s="15">
        <f t="shared" si="11"/>
        <v>0</v>
      </c>
      <c r="L41" s="15">
        <f t="shared" si="11"/>
        <v>0</v>
      </c>
      <c r="M41" s="15">
        <f t="shared" si="11"/>
        <v>0</v>
      </c>
      <c r="N41" s="15">
        <f t="shared" si="9"/>
        <v>935623</v>
      </c>
      <c r="O41" s="38">
        <f t="shared" si="1"/>
        <v>840.63162623539984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40"/>
      <c r="B43" s="41"/>
      <c r="C43" s="41"/>
      <c r="D43" s="42"/>
      <c r="E43" s="42"/>
      <c r="F43" s="42"/>
      <c r="G43" s="42"/>
      <c r="H43" s="42"/>
      <c r="I43" s="42"/>
      <c r="J43" s="42"/>
      <c r="K43" s="42"/>
      <c r="L43" s="118" t="s">
        <v>61</v>
      </c>
      <c r="M43" s="118"/>
      <c r="N43" s="118"/>
      <c r="O43" s="43">
        <v>1113</v>
      </c>
    </row>
    <row r="44" spans="1:119">
      <c r="A44" s="119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7"/>
    </row>
    <row r="45" spans="1:119" ht="15.75" thickBot="1">
      <c r="A45" s="120" t="s">
        <v>62</v>
      </c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100"/>
    </row>
  </sheetData>
  <mergeCells count="10">
    <mergeCell ref="A45:O45"/>
    <mergeCell ref="L43:N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47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42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50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30"/>
      <c r="M3" s="36"/>
      <c r="N3" s="37"/>
      <c r="O3" s="131" t="s">
        <v>55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51</v>
      </c>
      <c r="F4" s="34" t="s">
        <v>52</v>
      </c>
      <c r="G4" s="34" t="s">
        <v>53</v>
      </c>
      <c r="H4" s="34" t="s">
        <v>5</v>
      </c>
      <c r="I4" s="34" t="s">
        <v>6</v>
      </c>
      <c r="J4" s="35" t="s">
        <v>54</v>
      </c>
      <c r="K4" s="35" t="s">
        <v>7</v>
      </c>
      <c r="L4" s="35" t="s">
        <v>8</v>
      </c>
      <c r="M4" s="35" t="s">
        <v>9</v>
      </c>
      <c r="N4" s="35" t="s">
        <v>30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267971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267971</v>
      </c>
      <c r="O5" s="33">
        <f t="shared" ref="O5:O43" si="1">(N5/O$45)</f>
        <v>252.80283018867925</v>
      </c>
      <c r="P5" s="6"/>
    </row>
    <row r="6" spans="1:133">
      <c r="A6" s="12"/>
      <c r="B6" s="25">
        <v>311</v>
      </c>
      <c r="C6" s="20" t="s">
        <v>2</v>
      </c>
      <c r="D6" s="46">
        <v>121489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121489</v>
      </c>
      <c r="O6" s="47">
        <f t="shared" si="1"/>
        <v>114.6122641509434</v>
      </c>
      <c r="P6" s="9"/>
    </row>
    <row r="7" spans="1:133">
      <c r="A7" s="12"/>
      <c r="B7" s="25">
        <v>312.10000000000002</v>
      </c>
      <c r="C7" s="20" t="s">
        <v>10</v>
      </c>
      <c r="D7" s="46">
        <v>15451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15451</v>
      </c>
      <c r="O7" s="47">
        <f t="shared" si="1"/>
        <v>14.576415094339623</v>
      </c>
      <c r="P7" s="9"/>
    </row>
    <row r="8" spans="1:133">
      <c r="A8" s="12"/>
      <c r="B8" s="25">
        <v>312.60000000000002</v>
      </c>
      <c r="C8" s="20" t="s">
        <v>11</v>
      </c>
      <c r="D8" s="46">
        <v>74249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74249</v>
      </c>
      <c r="O8" s="47">
        <f t="shared" si="1"/>
        <v>70.046226415094338</v>
      </c>
      <c r="P8" s="9"/>
    </row>
    <row r="9" spans="1:133">
      <c r="A9" s="12"/>
      <c r="B9" s="25">
        <v>314.10000000000002</v>
      </c>
      <c r="C9" s="20" t="s">
        <v>12</v>
      </c>
      <c r="D9" s="46">
        <v>23526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23526</v>
      </c>
      <c r="O9" s="47">
        <f t="shared" si="1"/>
        <v>22.194339622641511</v>
      </c>
      <c r="P9" s="9"/>
    </row>
    <row r="10" spans="1:133">
      <c r="A10" s="12"/>
      <c r="B10" s="25">
        <v>314.3</v>
      </c>
      <c r="C10" s="20" t="s">
        <v>13</v>
      </c>
      <c r="D10" s="46">
        <v>6479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6479</v>
      </c>
      <c r="O10" s="47">
        <f t="shared" si="1"/>
        <v>6.1122641509433961</v>
      </c>
      <c r="P10" s="9"/>
    </row>
    <row r="11" spans="1:133">
      <c r="A11" s="12"/>
      <c r="B11" s="25">
        <v>314.8</v>
      </c>
      <c r="C11" s="20" t="s">
        <v>14</v>
      </c>
      <c r="D11" s="46">
        <v>654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654</v>
      </c>
      <c r="O11" s="47">
        <f t="shared" si="1"/>
        <v>0.61698113207547167</v>
      </c>
      <c r="P11" s="9"/>
    </row>
    <row r="12" spans="1:133">
      <c r="A12" s="12"/>
      <c r="B12" s="25">
        <v>315</v>
      </c>
      <c r="C12" s="20" t="s">
        <v>15</v>
      </c>
      <c r="D12" s="46">
        <v>21789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21789</v>
      </c>
      <c r="O12" s="47">
        <f t="shared" si="1"/>
        <v>20.555660377358489</v>
      </c>
      <c r="P12" s="9"/>
    </row>
    <row r="13" spans="1:133">
      <c r="A13" s="12"/>
      <c r="B13" s="25">
        <v>316</v>
      </c>
      <c r="C13" s="20" t="s">
        <v>16</v>
      </c>
      <c r="D13" s="46">
        <v>4334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4334</v>
      </c>
      <c r="O13" s="47">
        <f t="shared" si="1"/>
        <v>4.0886792452830187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SUM(D15:D18)</f>
        <v>89795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6" si="4">SUM(D14:M14)</f>
        <v>89795</v>
      </c>
      <c r="O14" s="45">
        <f t="shared" si="1"/>
        <v>84.712264150943398</v>
      </c>
      <c r="P14" s="10"/>
    </row>
    <row r="15" spans="1:133">
      <c r="A15" s="12"/>
      <c r="B15" s="25">
        <v>322</v>
      </c>
      <c r="C15" s="20" t="s">
        <v>0</v>
      </c>
      <c r="D15" s="46">
        <v>6284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6284</v>
      </c>
      <c r="O15" s="47">
        <f t="shared" si="1"/>
        <v>5.9283018867924531</v>
      </c>
      <c r="P15" s="9"/>
    </row>
    <row r="16" spans="1:133">
      <c r="A16" s="12"/>
      <c r="B16" s="25">
        <v>323.10000000000002</v>
      </c>
      <c r="C16" s="20" t="s">
        <v>18</v>
      </c>
      <c r="D16" s="46">
        <v>80064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80064</v>
      </c>
      <c r="O16" s="47">
        <f t="shared" si="1"/>
        <v>75.532075471698107</v>
      </c>
      <c r="P16" s="9"/>
    </row>
    <row r="17" spans="1:16">
      <c r="A17" s="12"/>
      <c r="B17" s="25">
        <v>324.05</v>
      </c>
      <c r="C17" s="20" t="s">
        <v>19</v>
      </c>
      <c r="D17" s="46">
        <v>918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918</v>
      </c>
      <c r="O17" s="47">
        <f t="shared" si="1"/>
        <v>0.86603773584905663</v>
      </c>
      <c r="P17" s="9"/>
    </row>
    <row r="18" spans="1:16">
      <c r="A18" s="12"/>
      <c r="B18" s="25">
        <v>329</v>
      </c>
      <c r="C18" s="20" t="s">
        <v>20</v>
      </c>
      <c r="D18" s="46">
        <v>2529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2529</v>
      </c>
      <c r="O18" s="47">
        <f t="shared" si="1"/>
        <v>2.3858490566037736</v>
      </c>
      <c r="P18" s="9"/>
    </row>
    <row r="19" spans="1:16" ht="15.75">
      <c r="A19" s="29" t="s">
        <v>21</v>
      </c>
      <c r="B19" s="30"/>
      <c r="C19" s="31"/>
      <c r="D19" s="32">
        <f t="shared" ref="D19:M19" si="5">SUM(D20:D25)</f>
        <v>90010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90010</v>
      </c>
      <c r="O19" s="45">
        <f t="shared" si="1"/>
        <v>84.915094339622641</v>
      </c>
      <c r="P19" s="10"/>
    </row>
    <row r="20" spans="1:16">
      <c r="A20" s="12"/>
      <c r="B20" s="25">
        <v>335.12</v>
      </c>
      <c r="C20" s="20" t="s">
        <v>22</v>
      </c>
      <c r="D20" s="46">
        <v>33038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33038</v>
      </c>
      <c r="O20" s="47">
        <f t="shared" si="1"/>
        <v>31.167924528301885</v>
      </c>
      <c r="P20" s="9"/>
    </row>
    <row r="21" spans="1:16">
      <c r="A21" s="12"/>
      <c r="B21" s="25">
        <v>335.14</v>
      </c>
      <c r="C21" s="20" t="s">
        <v>23</v>
      </c>
      <c r="D21" s="46">
        <v>2103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2103</v>
      </c>
      <c r="O21" s="47">
        <f t="shared" si="1"/>
        <v>1.9839622641509433</v>
      </c>
      <c r="P21" s="9"/>
    </row>
    <row r="22" spans="1:16">
      <c r="A22" s="12"/>
      <c r="B22" s="25">
        <v>335.15</v>
      </c>
      <c r="C22" s="20" t="s">
        <v>24</v>
      </c>
      <c r="D22" s="46">
        <v>1234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1234</v>
      </c>
      <c r="O22" s="47">
        <f t="shared" si="1"/>
        <v>1.1641509433962265</v>
      </c>
      <c r="P22" s="9"/>
    </row>
    <row r="23" spans="1:16">
      <c r="A23" s="12"/>
      <c r="B23" s="25">
        <v>335.18</v>
      </c>
      <c r="C23" s="20" t="s">
        <v>25</v>
      </c>
      <c r="D23" s="46">
        <v>38950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38950</v>
      </c>
      <c r="O23" s="47">
        <f t="shared" si="1"/>
        <v>36.745283018867923</v>
      </c>
      <c r="P23" s="9"/>
    </row>
    <row r="24" spans="1:16">
      <c r="A24" s="12"/>
      <c r="B24" s="25">
        <v>335.29</v>
      </c>
      <c r="C24" s="20" t="s">
        <v>26</v>
      </c>
      <c r="D24" s="46">
        <v>12160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12160</v>
      </c>
      <c r="O24" s="47">
        <f t="shared" si="1"/>
        <v>11.471698113207546</v>
      </c>
      <c r="P24" s="9"/>
    </row>
    <row r="25" spans="1:16">
      <c r="A25" s="12"/>
      <c r="B25" s="25">
        <v>339</v>
      </c>
      <c r="C25" s="20" t="s">
        <v>27</v>
      </c>
      <c r="D25" s="46">
        <v>2525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2525</v>
      </c>
      <c r="O25" s="47">
        <f t="shared" si="1"/>
        <v>2.3820754716981134</v>
      </c>
      <c r="P25" s="9"/>
    </row>
    <row r="26" spans="1:16" ht="15.75">
      <c r="A26" s="29" t="s">
        <v>32</v>
      </c>
      <c r="B26" s="30"/>
      <c r="C26" s="31"/>
      <c r="D26" s="32">
        <f t="shared" ref="D26:M26" si="6">SUM(D27:D33)</f>
        <v>226012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217627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4"/>
        <v>443639</v>
      </c>
      <c r="O26" s="45">
        <f t="shared" si="1"/>
        <v>418.52735849056603</v>
      </c>
      <c r="P26" s="10"/>
    </row>
    <row r="27" spans="1:16">
      <c r="A27" s="12"/>
      <c r="B27" s="25">
        <v>341.3</v>
      </c>
      <c r="C27" s="20" t="s">
        <v>34</v>
      </c>
      <c r="D27" s="46">
        <v>109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3" si="7">SUM(D27:M27)</f>
        <v>109</v>
      </c>
      <c r="O27" s="47">
        <f t="shared" si="1"/>
        <v>0.10283018867924529</v>
      </c>
      <c r="P27" s="9"/>
    </row>
    <row r="28" spans="1:16">
      <c r="A28" s="12"/>
      <c r="B28" s="25">
        <v>341.9</v>
      </c>
      <c r="C28" s="20" t="s">
        <v>35</v>
      </c>
      <c r="D28" s="46">
        <v>180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180</v>
      </c>
      <c r="O28" s="47">
        <f t="shared" si="1"/>
        <v>0.16981132075471697</v>
      </c>
      <c r="P28" s="9"/>
    </row>
    <row r="29" spans="1:16">
      <c r="A29" s="12"/>
      <c r="B29" s="25">
        <v>342.2</v>
      </c>
      <c r="C29" s="20" t="s">
        <v>36</v>
      </c>
      <c r="D29" s="46">
        <v>92851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92851</v>
      </c>
      <c r="O29" s="47">
        <f t="shared" si="1"/>
        <v>87.595283018867931</v>
      </c>
      <c r="P29" s="9"/>
    </row>
    <row r="30" spans="1:16">
      <c r="A30" s="12"/>
      <c r="B30" s="25">
        <v>343.3</v>
      </c>
      <c r="C30" s="20" t="s">
        <v>37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202930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202930</v>
      </c>
      <c r="O30" s="47">
        <f t="shared" si="1"/>
        <v>191.4433962264151</v>
      </c>
      <c r="P30" s="9"/>
    </row>
    <row r="31" spans="1:16">
      <c r="A31" s="12"/>
      <c r="B31" s="25">
        <v>343.4</v>
      </c>
      <c r="C31" s="20" t="s">
        <v>38</v>
      </c>
      <c r="D31" s="46">
        <v>132272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132272</v>
      </c>
      <c r="O31" s="47">
        <f t="shared" si="1"/>
        <v>124.78490566037736</v>
      </c>
      <c r="P31" s="9"/>
    </row>
    <row r="32" spans="1:16">
      <c r="A32" s="12"/>
      <c r="B32" s="25">
        <v>343.8</v>
      </c>
      <c r="C32" s="20" t="s">
        <v>39</v>
      </c>
      <c r="D32" s="46">
        <v>600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600</v>
      </c>
      <c r="O32" s="47">
        <f t="shared" si="1"/>
        <v>0.56603773584905659</v>
      </c>
      <c r="P32" s="9"/>
    </row>
    <row r="33" spans="1:119">
      <c r="A33" s="12"/>
      <c r="B33" s="25">
        <v>343.9</v>
      </c>
      <c r="C33" s="20" t="s">
        <v>40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14697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14697</v>
      </c>
      <c r="O33" s="47">
        <f t="shared" si="1"/>
        <v>13.865094339622642</v>
      </c>
      <c r="P33" s="9"/>
    </row>
    <row r="34" spans="1:119" ht="15.75">
      <c r="A34" s="29" t="s">
        <v>33</v>
      </c>
      <c r="B34" s="30"/>
      <c r="C34" s="31"/>
      <c r="D34" s="32">
        <f t="shared" ref="D34:M34" si="8">SUM(D35:D37)</f>
        <v>3705</v>
      </c>
      <c r="E34" s="32">
        <f t="shared" si="8"/>
        <v>0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0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ref="N34:N43" si="9">SUM(D34:M34)</f>
        <v>3705</v>
      </c>
      <c r="O34" s="45">
        <f t="shared" si="1"/>
        <v>3.4952830188679247</v>
      </c>
      <c r="P34" s="10"/>
    </row>
    <row r="35" spans="1:119">
      <c r="A35" s="13"/>
      <c r="B35" s="39">
        <v>351.1</v>
      </c>
      <c r="C35" s="21" t="s">
        <v>43</v>
      </c>
      <c r="D35" s="46">
        <v>452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452</v>
      </c>
      <c r="O35" s="47">
        <f t="shared" si="1"/>
        <v>0.42641509433962266</v>
      </c>
      <c r="P35" s="9"/>
    </row>
    <row r="36" spans="1:119">
      <c r="A36" s="13"/>
      <c r="B36" s="39">
        <v>351.3</v>
      </c>
      <c r="C36" s="21" t="s">
        <v>44</v>
      </c>
      <c r="D36" s="46">
        <v>2726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2726</v>
      </c>
      <c r="O36" s="47">
        <f t="shared" si="1"/>
        <v>2.5716981132075474</v>
      </c>
      <c r="P36" s="9"/>
    </row>
    <row r="37" spans="1:119">
      <c r="A37" s="13"/>
      <c r="B37" s="39">
        <v>354</v>
      </c>
      <c r="C37" s="21" t="s">
        <v>45</v>
      </c>
      <c r="D37" s="46">
        <v>527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527</v>
      </c>
      <c r="O37" s="47">
        <f t="shared" si="1"/>
        <v>0.49716981132075472</v>
      </c>
      <c r="P37" s="9"/>
    </row>
    <row r="38" spans="1:119" ht="15.75">
      <c r="A38" s="29" t="s">
        <v>3</v>
      </c>
      <c r="B38" s="30"/>
      <c r="C38" s="31"/>
      <c r="D38" s="32">
        <f t="shared" ref="D38:M38" si="10">SUM(D39:D42)</f>
        <v>12805</v>
      </c>
      <c r="E38" s="32">
        <f t="shared" si="10"/>
        <v>0</v>
      </c>
      <c r="F38" s="32">
        <f t="shared" si="10"/>
        <v>0</v>
      </c>
      <c r="G38" s="32">
        <f t="shared" si="10"/>
        <v>0</v>
      </c>
      <c r="H38" s="32">
        <f t="shared" si="10"/>
        <v>0</v>
      </c>
      <c r="I38" s="32">
        <f t="shared" si="10"/>
        <v>2003</v>
      </c>
      <c r="J38" s="32">
        <f t="shared" si="10"/>
        <v>0</v>
      </c>
      <c r="K38" s="32">
        <f t="shared" si="10"/>
        <v>0</v>
      </c>
      <c r="L38" s="32">
        <f t="shared" si="10"/>
        <v>0</v>
      </c>
      <c r="M38" s="32">
        <f t="shared" si="10"/>
        <v>0</v>
      </c>
      <c r="N38" s="32">
        <f t="shared" si="9"/>
        <v>14808</v>
      </c>
      <c r="O38" s="45">
        <f t="shared" si="1"/>
        <v>13.969811320754717</v>
      </c>
      <c r="P38" s="10"/>
    </row>
    <row r="39" spans="1:119">
      <c r="A39" s="12"/>
      <c r="B39" s="25">
        <v>361.1</v>
      </c>
      <c r="C39" s="20" t="s">
        <v>46</v>
      </c>
      <c r="D39" s="46">
        <v>5180</v>
      </c>
      <c r="E39" s="46">
        <v>0</v>
      </c>
      <c r="F39" s="46">
        <v>0</v>
      </c>
      <c r="G39" s="46">
        <v>0</v>
      </c>
      <c r="H39" s="46">
        <v>0</v>
      </c>
      <c r="I39" s="46">
        <v>272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5452</v>
      </c>
      <c r="O39" s="47">
        <f t="shared" si="1"/>
        <v>5.1433962264150948</v>
      </c>
      <c r="P39" s="9"/>
    </row>
    <row r="40" spans="1:119">
      <c r="A40" s="12"/>
      <c r="B40" s="25">
        <v>365</v>
      </c>
      <c r="C40" s="20" t="s">
        <v>47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1550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1550</v>
      </c>
      <c r="O40" s="47">
        <f t="shared" si="1"/>
        <v>1.4622641509433962</v>
      </c>
      <c r="P40" s="9"/>
    </row>
    <row r="41" spans="1:119">
      <c r="A41" s="12"/>
      <c r="B41" s="25">
        <v>369.3</v>
      </c>
      <c r="C41" s="20" t="s">
        <v>48</v>
      </c>
      <c r="D41" s="46">
        <v>1447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1447</v>
      </c>
      <c r="O41" s="47">
        <f t="shared" si="1"/>
        <v>1.3650943396226416</v>
      </c>
      <c r="P41" s="9"/>
    </row>
    <row r="42" spans="1:119" ht="15.75" thickBot="1">
      <c r="A42" s="12"/>
      <c r="B42" s="25">
        <v>369.9</v>
      </c>
      <c r="C42" s="20" t="s">
        <v>49</v>
      </c>
      <c r="D42" s="46">
        <v>6178</v>
      </c>
      <c r="E42" s="46">
        <v>0</v>
      </c>
      <c r="F42" s="46">
        <v>0</v>
      </c>
      <c r="G42" s="46">
        <v>0</v>
      </c>
      <c r="H42" s="46">
        <v>0</v>
      </c>
      <c r="I42" s="46">
        <v>181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6359</v>
      </c>
      <c r="O42" s="47">
        <f t="shared" si="1"/>
        <v>5.9990566037735853</v>
      </c>
      <c r="P42" s="9"/>
    </row>
    <row r="43" spans="1:119" ht="16.5" thickBot="1">
      <c r="A43" s="14" t="s">
        <v>41</v>
      </c>
      <c r="B43" s="23"/>
      <c r="C43" s="22"/>
      <c r="D43" s="15">
        <f>SUM(D5,D14,D19,D26,D34,D38)</f>
        <v>690298</v>
      </c>
      <c r="E43" s="15">
        <f t="shared" ref="E43:M43" si="11">SUM(E5,E14,E19,E26,E34,E38)</f>
        <v>0</v>
      </c>
      <c r="F43" s="15">
        <f t="shared" si="11"/>
        <v>0</v>
      </c>
      <c r="G43" s="15">
        <f t="shared" si="11"/>
        <v>0</v>
      </c>
      <c r="H43" s="15">
        <f t="shared" si="11"/>
        <v>0</v>
      </c>
      <c r="I43" s="15">
        <f t="shared" si="11"/>
        <v>219630</v>
      </c>
      <c r="J43" s="15">
        <f t="shared" si="11"/>
        <v>0</v>
      </c>
      <c r="K43" s="15">
        <f t="shared" si="11"/>
        <v>0</v>
      </c>
      <c r="L43" s="15">
        <f t="shared" si="11"/>
        <v>0</v>
      </c>
      <c r="M43" s="15">
        <f t="shared" si="11"/>
        <v>0</v>
      </c>
      <c r="N43" s="15">
        <f t="shared" si="9"/>
        <v>909928</v>
      </c>
      <c r="O43" s="38">
        <f t="shared" si="1"/>
        <v>858.42264150943402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40"/>
      <c r="B45" s="41"/>
      <c r="C45" s="41"/>
      <c r="D45" s="42"/>
      <c r="E45" s="42"/>
      <c r="F45" s="42"/>
      <c r="G45" s="42"/>
      <c r="H45" s="42"/>
      <c r="I45" s="42"/>
      <c r="J45" s="42"/>
      <c r="K45" s="42"/>
      <c r="L45" s="118" t="s">
        <v>56</v>
      </c>
      <c r="M45" s="118"/>
      <c r="N45" s="118"/>
      <c r="O45" s="43">
        <v>1060</v>
      </c>
    </row>
    <row r="46" spans="1:119">
      <c r="A46" s="119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7"/>
    </row>
    <row r="47" spans="1:119" ht="15.75" customHeight="1" thickBot="1">
      <c r="A47" s="120" t="s">
        <v>62</v>
      </c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100"/>
    </row>
  </sheetData>
  <mergeCells count="10">
    <mergeCell ref="A47:O47"/>
    <mergeCell ref="A1:O1"/>
    <mergeCell ref="D3:H3"/>
    <mergeCell ref="I3:J3"/>
    <mergeCell ref="K3:L3"/>
    <mergeCell ref="O3:O4"/>
    <mergeCell ref="A2:O2"/>
    <mergeCell ref="A3:C4"/>
    <mergeCell ref="A46:O46"/>
    <mergeCell ref="L45:N45"/>
  </mergeCells>
  <printOptions horizontalCentered="1"/>
  <pageMargins left="0.5" right="0.5" top="0.5" bottom="0.5" header="0.3" footer="0.3"/>
  <pageSetup paperSize="5" scale="49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50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30"/>
      <c r="M3" s="36"/>
      <c r="N3" s="37"/>
      <c r="O3" s="131" t="s">
        <v>55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51</v>
      </c>
      <c r="F4" s="34" t="s">
        <v>52</v>
      </c>
      <c r="G4" s="34" t="s">
        <v>53</v>
      </c>
      <c r="H4" s="34" t="s">
        <v>5</v>
      </c>
      <c r="I4" s="34" t="s">
        <v>6</v>
      </c>
      <c r="J4" s="35" t="s">
        <v>54</v>
      </c>
      <c r="K4" s="35" t="s">
        <v>7</v>
      </c>
      <c r="L4" s="35" t="s">
        <v>8</v>
      </c>
      <c r="M4" s="35" t="s">
        <v>9</v>
      </c>
      <c r="N4" s="35" t="s">
        <v>30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272496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272496</v>
      </c>
      <c r="O5" s="33">
        <f t="shared" ref="O5:O40" si="1">(N5/O$42)</f>
        <v>235.11302847282138</v>
      </c>
      <c r="P5" s="6"/>
    </row>
    <row r="6" spans="1:133">
      <c r="A6" s="12"/>
      <c r="B6" s="25">
        <v>311</v>
      </c>
      <c r="C6" s="20" t="s">
        <v>2</v>
      </c>
      <c r="D6" s="46">
        <v>117495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117495</v>
      </c>
      <c r="O6" s="47">
        <f t="shared" si="1"/>
        <v>101.37618636755823</v>
      </c>
      <c r="P6" s="9"/>
    </row>
    <row r="7" spans="1:133">
      <c r="A7" s="12"/>
      <c r="B7" s="25">
        <v>312.10000000000002</v>
      </c>
      <c r="C7" s="20" t="s">
        <v>10</v>
      </c>
      <c r="D7" s="46">
        <v>17015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17015</v>
      </c>
      <c r="O7" s="47">
        <f t="shared" si="1"/>
        <v>14.680759275237273</v>
      </c>
      <c r="P7" s="9"/>
    </row>
    <row r="8" spans="1:133">
      <c r="A8" s="12"/>
      <c r="B8" s="25">
        <v>312.60000000000002</v>
      </c>
      <c r="C8" s="20" t="s">
        <v>11</v>
      </c>
      <c r="D8" s="46">
        <v>87566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87566</v>
      </c>
      <c r="O8" s="47">
        <f t="shared" si="1"/>
        <v>75.55306298533219</v>
      </c>
      <c r="P8" s="9"/>
    </row>
    <row r="9" spans="1:133">
      <c r="A9" s="12"/>
      <c r="B9" s="25">
        <v>314.10000000000002</v>
      </c>
      <c r="C9" s="20" t="s">
        <v>12</v>
      </c>
      <c r="D9" s="46">
        <v>22924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22924</v>
      </c>
      <c r="O9" s="47">
        <f t="shared" si="1"/>
        <v>19.779119930974979</v>
      </c>
      <c r="P9" s="9"/>
    </row>
    <row r="10" spans="1:133">
      <c r="A10" s="12"/>
      <c r="B10" s="25">
        <v>314.3</v>
      </c>
      <c r="C10" s="20" t="s">
        <v>13</v>
      </c>
      <c r="D10" s="46">
        <v>6659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6659</v>
      </c>
      <c r="O10" s="47">
        <f t="shared" si="1"/>
        <v>5.7454702329594474</v>
      </c>
      <c r="P10" s="9"/>
    </row>
    <row r="11" spans="1:133">
      <c r="A11" s="12"/>
      <c r="B11" s="25">
        <v>314.8</v>
      </c>
      <c r="C11" s="20" t="s">
        <v>14</v>
      </c>
      <c r="D11" s="46">
        <v>1188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1188</v>
      </c>
      <c r="O11" s="47">
        <f t="shared" si="1"/>
        <v>1.0250215703192407</v>
      </c>
      <c r="P11" s="9"/>
    </row>
    <row r="12" spans="1:133">
      <c r="A12" s="12"/>
      <c r="B12" s="25">
        <v>315</v>
      </c>
      <c r="C12" s="20" t="s">
        <v>15</v>
      </c>
      <c r="D12" s="46">
        <v>19649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19649</v>
      </c>
      <c r="O12" s="47">
        <f t="shared" si="1"/>
        <v>16.953408110440034</v>
      </c>
      <c r="P12" s="9"/>
    </row>
    <row r="13" spans="1:133" ht="15.75">
      <c r="A13" s="29" t="s">
        <v>86</v>
      </c>
      <c r="B13" s="30"/>
      <c r="C13" s="31"/>
      <c r="D13" s="32">
        <f t="shared" ref="D13:M13" si="3">SUM(D14:D16)</f>
        <v>81507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4" si="4">SUM(D13:M13)</f>
        <v>81507</v>
      </c>
      <c r="O13" s="45">
        <f t="shared" si="1"/>
        <v>70.325280414150129</v>
      </c>
      <c r="P13" s="10"/>
    </row>
    <row r="14" spans="1:133">
      <c r="A14" s="12"/>
      <c r="B14" s="25">
        <v>322</v>
      </c>
      <c r="C14" s="20" t="s">
        <v>0</v>
      </c>
      <c r="D14" s="46">
        <v>4870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4870</v>
      </c>
      <c r="O14" s="47">
        <f t="shared" si="1"/>
        <v>4.2018981880931836</v>
      </c>
      <c r="P14" s="9"/>
    </row>
    <row r="15" spans="1:133">
      <c r="A15" s="12"/>
      <c r="B15" s="25">
        <v>323.10000000000002</v>
      </c>
      <c r="C15" s="20" t="s">
        <v>18</v>
      </c>
      <c r="D15" s="46">
        <v>71518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71518</v>
      </c>
      <c r="O15" s="47">
        <f t="shared" si="1"/>
        <v>61.706643658326144</v>
      </c>
      <c r="P15" s="9"/>
    </row>
    <row r="16" spans="1:133">
      <c r="A16" s="12"/>
      <c r="B16" s="25">
        <v>329</v>
      </c>
      <c r="C16" s="20" t="s">
        <v>87</v>
      </c>
      <c r="D16" s="46">
        <v>5119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5119</v>
      </c>
      <c r="O16" s="47">
        <f t="shared" si="1"/>
        <v>4.4167385677308024</v>
      </c>
      <c r="P16" s="9"/>
    </row>
    <row r="17" spans="1:16" ht="15.75">
      <c r="A17" s="29" t="s">
        <v>21</v>
      </c>
      <c r="B17" s="30"/>
      <c r="C17" s="31"/>
      <c r="D17" s="32">
        <f t="shared" ref="D17:M17" si="5">SUM(D18:D23)</f>
        <v>87866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87866</v>
      </c>
      <c r="O17" s="45">
        <f t="shared" si="1"/>
        <v>75.811906816220883</v>
      </c>
      <c r="P17" s="10"/>
    </row>
    <row r="18" spans="1:16">
      <c r="A18" s="12"/>
      <c r="B18" s="25">
        <v>331.2</v>
      </c>
      <c r="C18" s="20" t="s">
        <v>88</v>
      </c>
      <c r="D18" s="46">
        <v>4035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4035</v>
      </c>
      <c r="O18" s="47">
        <f t="shared" si="1"/>
        <v>3.4814495254529767</v>
      </c>
      <c r="P18" s="9"/>
    </row>
    <row r="19" spans="1:16">
      <c r="A19" s="12"/>
      <c r="B19" s="25">
        <v>335.12</v>
      </c>
      <c r="C19" s="20" t="s">
        <v>22</v>
      </c>
      <c r="D19" s="46">
        <v>37092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37092</v>
      </c>
      <c r="O19" s="47">
        <f t="shared" si="1"/>
        <v>32.003451251078516</v>
      </c>
      <c r="P19" s="9"/>
    </row>
    <row r="20" spans="1:16">
      <c r="A20" s="12"/>
      <c r="B20" s="25">
        <v>335.14</v>
      </c>
      <c r="C20" s="20" t="s">
        <v>23</v>
      </c>
      <c r="D20" s="46">
        <v>1076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1076</v>
      </c>
      <c r="O20" s="47">
        <f t="shared" si="1"/>
        <v>0.9283865401207938</v>
      </c>
      <c r="P20" s="9"/>
    </row>
    <row r="21" spans="1:16">
      <c r="A21" s="12"/>
      <c r="B21" s="25">
        <v>335.15</v>
      </c>
      <c r="C21" s="20" t="s">
        <v>24</v>
      </c>
      <c r="D21" s="46">
        <v>112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112</v>
      </c>
      <c r="O21" s="47">
        <f t="shared" si="1"/>
        <v>9.6635030198446936E-2</v>
      </c>
      <c r="P21" s="9"/>
    </row>
    <row r="22" spans="1:16">
      <c r="A22" s="12"/>
      <c r="B22" s="25">
        <v>335.18</v>
      </c>
      <c r="C22" s="20" t="s">
        <v>25</v>
      </c>
      <c r="D22" s="46">
        <v>42597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42597</v>
      </c>
      <c r="O22" s="47">
        <f t="shared" si="1"/>
        <v>36.753235547886106</v>
      </c>
      <c r="P22" s="9"/>
    </row>
    <row r="23" spans="1:16">
      <c r="A23" s="12"/>
      <c r="B23" s="25">
        <v>339</v>
      </c>
      <c r="C23" s="20" t="s">
        <v>27</v>
      </c>
      <c r="D23" s="46">
        <v>2954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2954</v>
      </c>
      <c r="O23" s="47">
        <f t="shared" si="1"/>
        <v>2.5487489214840378</v>
      </c>
      <c r="P23" s="9"/>
    </row>
    <row r="24" spans="1:16" ht="15.75">
      <c r="A24" s="29" t="s">
        <v>32</v>
      </c>
      <c r="B24" s="30"/>
      <c r="C24" s="31"/>
      <c r="D24" s="32">
        <f t="shared" ref="D24:M24" si="6">SUM(D25:D29)</f>
        <v>237133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252251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4"/>
        <v>489384</v>
      </c>
      <c r="O24" s="45">
        <f t="shared" si="1"/>
        <v>422.24676445211389</v>
      </c>
      <c r="P24" s="10"/>
    </row>
    <row r="25" spans="1:16">
      <c r="A25" s="12"/>
      <c r="B25" s="25">
        <v>342.2</v>
      </c>
      <c r="C25" s="20" t="s">
        <v>36</v>
      </c>
      <c r="D25" s="46">
        <v>90000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1" si="7">SUM(D25:M25)</f>
        <v>90000</v>
      </c>
      <c r="O25" s="47">
        <f t="shared" si="1"/>
        <v>77.653149266609148</v>
      </c>
      <c r="P25" s="9"/>
    </row>
    <row r="26" spans="1:16">
      <c r="A26" s="12"/>
      <c r="B26" s="25">
        <v>343.4</v>
      </c>
      <c r="C26" s="20" t="s">
        <v>38</v>
      </c>
      <c r="D26" s="46">
        <v>133927</v>
      </c>
      <c r="E26" s="46">
        <v>0</v>
      </c>
      <c r="F26" s="46">
        <v>0</v>
      </c>
      <c r="G26" s="46">
        <v>0</v>
      </c>
      <c r="H26" s="46">
        <v>0</v>
      </c>
      <c r="I26" s="46">
        <v>14957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148884</v>
      </c>
      <c r="O26" s="47">
        <f t="shared" si="1"/>
        <v>128.45901639344262</v>
      </c>
      <c r="P26" s="9"/>
    </row>
    <row r="27" spans="1:16">
      <c r="A27" s="12"/>
      <c r="B27" s="25">
        <v>343.6</v>
      </c>
      <c r="C27" s="20" t="s">
        <v>89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237294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237294</v>
      </c>
      <c r="O27" s="47">
        <f t="shared" si="1"/>
        <v>204.74029335634168</v>
      </c>
      <c r="P27" s="9"/>
    </row>
    <row r="28" spans="1:16">
      <c r="A28" s="12"/>
      <c r="B28" s="25">
        <v>343.8</v>
      </c>
      <c r="C28" s="20" t="s">
        <v>39</v>
      </c>
      <c r="D28" s="46">
        <v>1400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1400</v>
      </c>
      <c r="O28" s="47">
        <f t="shared" si="1"/>
        <v>1.2079378774805867</v>
      </c>
      <c r="P28" s="9"/>
    </row>
    <row r="29" spans="1:16">
      <c r="A29" s="12"/>
      <c r="B29" s="25">
        <v>349</v>
      </c>
      <c r="C29" s="20" t="s">
        <v>90</v>
      </c>
      <c r="D29" s="46">
        <v>11806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11806</v>
      </c>
      <c r="O29" s="47">
        <f t="shared" si="1"/>
        <v>10.186367558239862</v>
      </c>
      <c r="P29" s="9"/>
    </row>
    <row r="30" spans="1:16" ht="15.75">
      <c r="A30" s="29" t="s">
        <v>33</v>
      </c>
      <c r="B30" s="30"/>
      <c r="C30" s="31"/>
      <c r="D30" s="32">
        <f t="shared" ref="D30:M30" si="8">SUM(D31:D31)</f>
        <v>5372</v>
      </c>
      <c r="E30" s="32">
        <f t="shared" si="8"/>
        <v>0</v>
      </c>
      <c r="F30" s="32">
        <f t="shared" si="8"/>
        <v>0</v>
      </c>
      <c r="G30" s="32">
        <f t="shared" si="8"/>
        <v>0</v>
      </c>
      <c r="H30" s="32">
        <f t="shared" si="8"/>
        <v>0</v>
      </c>
      <c r="I30" s="32">
        <f t="shared" si="8"/>
        <v>0</v>
      </c>
      <c r="J30" s="32">
        <f t="shared" si="8"/>
        <v>0</v>
      </c>
      <c r="K30" s="32">
        <f t="shared" si="8"/>
        <v>0</v>
      </c>
      <c r="L30" s="32">
        <f t="shared" si="8"/>
        <v>0</v>
      </c>
      <c r="M30" s="32">
        <f t="shared" si="8"/>
        <v>0</v>
      </c>
      <c r="N30" s="32">
        <f t="shared" si="7"/>
        <v>5372</v>
      </c>
      <c r="O30" s="45">
        <f t="shared" si="1"/>
        <v>4.6350301984469366</v>
      </c>
      <c r="P30" s="10"/>
    </row>
    <row r="31" spans="1:16">
      <c r="A31" s="13"/>
      <c r="B31" s="39">
        <v>351.1</v>
      </c>
      <c r="C31" s="21" t="s">
        <v>43</v>
      </c>
      <c r="D31" s="46">
        <v>5372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5372</v>
      </c>
      <c r="O31" s="47">
        <f t="shared" si="1"/>
        <v>4.6350301984469366</v>
      </c>
      <c r="P31" s="9"/>
    </row>
    <row r="32" spans="1:16" ht="15.75">
      <c r="A32" s="29" t="s">
        <v>3</v>
      </c>
      <c r="B32" s="30"/>
      <c r="C32" s="31"/>
      <c r="D32" s="32">
        <f t="shared" ref="D32:M32" si="9">SUM(D33:D35)</f>
        <v>8273</v>
      </c>
      <c r="E32" s="32">
        <f t="shared" si="9"/>
        <v>0</v>
      </c>
      <c r="F32" s="32">
        <f t="shared" si="9"/>
        <v>0</v>
      </c>
      <c r="G32" s="32">
        <f t="shared" si="9"/>
        <v>0</v>
      </c>
      <c r="H32" s="32">
        <f t="shared" si="9"/>
        <v>0</v>
      </c>
      <c r="I32" s="32">
        <f t="shared" si="9"/>
        <v>175</v>
      </c>
      <c r="J32" s="32">
        <f t="shared" si="9"/>
        <v>0</v>
      </c>
      <c r="K32" s="32">
        <f t="shared" si="9"/>
        <v>0</v>
      </c>
      <c r="L32" s="32">
        <f t="shared" si="9"/>
        <v>0</v>
      </c>
      <c r="M32" s="32">
        <f t="shared" si="9"/>
        <v>0</v>
      </c>
      <c r="N32" s="32">
        <f t="shared" ref="N32:N40" si="10">SUM(D32:M32)</f>
        <v>8448</v>
      </c>
      <c r="O32" s="45">
        <f t="shared" si="1"/>
        <v>7.289042277825712</v>
      </c>
      <c r="P32" s="10"/>
    </row>
    <row r="33" spans="1:119">
      <c r="A33" s="12"/>
      <c r="B33" s="25">
        <v>361.1</v>
      </c>
      <c r="C33" s="20" t="s">
        <v>46</v>
      </c>
      <c r="D33" s="46">
        <v>6660</v>
      </c>
      <c r="E33" s="46">
        <v>0</v>
      </c>
      <c r="F33" s="46">
        <v>0</v>
      </c>
      <c r="G33" s="46">
        <v>0</v>
      </c>
      <c r="H33" s="46">
        <v>0</v>
      </c>
      <c r="I33" s="46">
        <v>145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6805</v>
      </c>
      <c r="O33" s="47">
        <f t="shared" si="1"/>
        <v>5.8714408973252805</v>
      </c>
      <c r="P33" s="9"/>
    </row>
    <row r="34" spans="1:119">
      <c r="A34" s="12"/>
      <c r="B34" s="25">
        <v>362</v>
      </c>
      <c r="C34" s="20" t="s">
        <v>60</v>
      </c>
      <c r="D34" s="46">
        <v>15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15</v>
      </c>
      <c r="O34" s="47">
        <f t="shared" si="1"/>
        <v>1.2942191544434857E-2</v>
      </c>
      <c r="P34" s="9"/>
    </row>
    <row r="35" spans="1:119">
      <c r="A35" s="12"/>
      <c r="B35" s="25">
        <v>369.9</v>
      </c>
      <c r="C35" s="20" t="s">
        <v>49</v>
      </c>
      <c r="D35" s="46">
        <v>1598</v>
      </c>
      <c r="E35" s="46">
        <v>0</v>
      </c>
      <c r="F35" s="46">
        <v>0</v>
      </c>
      <c r="G35" s="46">
        <v>0</v>
      </c>
      <c r="H35" s="46">
        <v>0</v>
      </c>
      <c r="I35" s="46">
        <v>30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1628</v>
      </c>
      <c r="O35" s="47">
        <f t="shared" si="1"/>
        <v>1.4046591889559965</v>
      </c>
      <c r="P35" s="9"/>
    </row>
    <row r="36" spans="1:119" ht="15.75">
      <c r="A36" s="29" t="s">
        <v>91</v>
      </c>
      <c r="B36" s="30"/>
      <c r="C36" s="31"/>
      <c r="D36" s="32">
        <f t="shared" ref="D36:M36" si="11">SUM(D37:D39)</f>
        <v>55600</v>
      </c>
      <c r="E36" s="32">
        <f t="shared" si="11"/>
        <v>0</v>
      </c>
      <c r="F36" s="32">
        <f t="shared" si="11"/>
        <v>0</v>
      </c>
      <c r="G36" s="32">
        <f t="shared" si="11"/>
        <v>0</v>
      </c>
      <c r="H36" s="32">
        <f t="shared" si="11"/>
        <v>0</v>
      </c>
      <c r="I36" s="32">
        <f t="shared" si="11"/>
        <v>50000</v>
      </c>
      <c r="J36" s="32">
        <f t="shared" si="11"/>
        <v>0</v>
      </c>
      <c r="K36" s="32">
        <f t="shared" si="11"/>
        <v>0</v>
      </c>
      <c r="L36" s="32">
        <f t="shared" si="11"/>
        <v>0</v>
      </c>
      <c r="M36" s="32">
        <f t="shared" si="11"/>
        <v>0</v>
      </c>
      <c r="N36" s="32">
        <f t="shared" si="10"/>
        <v>105600</v>
      </c>
      <c r="O36" s="45">
        <f t="shared" si="1"/>
        <v>91.113028472821398</v>
      </c>
      <c r="P36" s="9"/>
    </row>
    <row r="37" spans="1:119">
      <c r="A37" s="12"/>
      <c r="B37" s="25">
        <v>381</v>
      </c>
      <c r="C37" s="20" t="s">
        <v>92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50000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50000</v>
      </c>
      <c r="O37" s="47">
        <f t="shared" si="1"/>
        <v>43.140638481449528</v>
      </c>
      <c r="P37" s="9"/>
    </row>
    <row r="38" spans="1:119">
      <c r="A38" s="12"/>
      <c r="B38" s="25">
        <v>384</v>
      </c>
      <c r="C38" s="20" t="s">
        <v>93</v>
      </c>
      <c r="D38" s="46">
        <v>42500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42500</v>
      </c>
      <c r="O38" s="47">
        <f t="shared" si="1"/>
        <v>36.669542709232097</v>
      </c>
      <c r="P38" s="9"/>
    </row>
    <row r="39" spans="1:119" ht="15.75" thickBot="1">
      <c r="A39" s="12"/>
      <c r="B39" s="25">
        <v>388.1</v>
      </c>
      <c r="C39" s="20" t="s">
        <v>94</v>
      </c>
      <c r="D39" s="46">
        <v>13100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13100</v>
      </c>
      <c r="O39" s="47">
        <f t="shared" si="1"/>
        <v>11.302847282139776</v>
      </c>
      <c r="P39" s="9"/>
    </row>
    <row r="40" spans="1:119" ht="16.5" thickBot="1">
      <c r="A40" s="14" t="s">
        <v>41</v>
      </c>
      <c r="B40" s="23"/>
      <c r="C40" s="22"/>
      <c r="D40" s="15">
        <f t="shared" ref="D40:M40" si="12">SUM(D5,D13,D17,D24,D30,D32,D36)</f>
        <v>748247</v>
      </c>
      <c r="E40" s="15">
        <f t="shared" si="12"/>
        <v>0</v>
      </c>
      <c r="F40" s="15">
        <f t="shared" si="12"/>
        <v>0</v>
      </c>
      <c r="G40" s="15">
        <f t="shared" si="12"/>
        <v>0</v>
      </c>
      <c r="H40" s="15">
        <f t="shared" si="12"/>
        <v>0</v>
      </c>
      <c r="I40" s="15">
        <f t="shared" si="12"/>
        <v>302426</v>
      </c>
      <c r="J40" s="15">
        <f t="shared" si="12"/>
        <v>0</v>
      </c>
      <c r="K40" s="15">
        <f t="shared" si="12"/>
        <v>0</v>
      </c>
      <c r="L40" s="15">
        <f t="shared" si="12"/>
        <v>0</v>
      </c>
      <c r="M40" s="15">
        <f t="shared" si="12"/>
        <v>0</v>
      </c>
      <c r="N40" s="15">
        <f t="shared" si="10"/>
        <v>1050673</v>
      </c>
      <c r="O40" s="38">
        <f t="shared" si="1"/>
        <v>906.53408110440034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118" t="s">
        <v>95</v>
      </c>
      <c r="M42" s="118"/>
      <c r="N42" s="118"/>
      <c r="O42" s="43">
        <v>1159</v>
      </c>
    </row>
    <row r="43" spans="1:119">
      <c r="A43" s="119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7"/>
    </row>
    <row r="44" spans="1:119" ht="15.75" customHeight="1" thickBot="1">
      <c r="A44" s="120" t="s">
        <v>62</v>
      </c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100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4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57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145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50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29"/>
      <c r="M3" s="130"/>
      <c r="N3" s="36"/>
      <c r="O3" s="37"/>
      <c r="P3" s="131" t="s">
        <v>131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51</v>
      </c>
      <c r="F4" s="34" t="s">
        <v>52</v>
      </c>
      <c r="G4" s="34" t="s">
        <v>53</v>
      </c>
      <c r="H4" s="34" t="s">
        <v>5</v>
      </c>
      <c r="I4" s="34" t="s">
        <v>6</v>
      </c>
      <c r="J4" s="35" t="s">
        <v>54</v>
      </c>
      <c r="K4" s="35" t="s">
        <v>7</v>
      </c>
      <c r="L4" s="35" t="s">
        <v>8</v>
      </c>
      <c r="M4" s="35" t="s">
        <v>132</v>
      </c>
      <c r="N4" s="35" t="s">
        <v>9</v>
      </c>
      <c r="O4" s="35" t="s">
        <v>133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134</v>
      </c>
      <c r="B5" s="26"/>
      <c r="C5" s="26"/>
      <c r="D5" s="27">
        <f t="shared" ref="D5:N5" si="0">SUM(D6:D13)</f>
        <v>481572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481572</v>
      </c>
      <c r="P5" s="33">
        <f t="shared" ref="P5:P38" si="1">(O5/P$40)</f>
        <v>419.85353095030513</v>
      </c>
      <c r="Q5" s="6"/>
    </row>
    <row r="6" spans="1:134">
      <c r="A6" s="12"/>
      <c r="B6" s="25">
        <v>311</v>
      </c>
      <c r="C6" s="20" t="s">
        <v>2</v>
      </c>
      <c r="D6" s="46">
        <v>252262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252262</v>
      </c>
      <c r="P6" s="47">
        <f t="shared" si="1"/>
        <v>219.93199651264166</v>
      </c>
      <c r="Q6" s="9"/>
    </row>
    <row r="7" spans="1:134">
      <c r="A7" s="12"/>
      <c r="B7" s="25">
        <v>312.41000000000003</v>
      </c>
      <c r="C7" s="20" t="s">
        <v>135</v>
      </c>
      <c r="D7" s="46">
        <v>3314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3314</v>
      </c>
      <c r="P7" s="47">
        <f t="shared" si="1"/>
        <v>2.8892763731473408</v>
      </c>
      <c r="Q7" s="9"/>
    </row>
    <row r="8" spans="1:134">
      <c r="A8" s="12"/>
      <c r="B8" s="25">
        <v>312.63</v>
      </c>
      <c r="C8" s="20" t="s">
        <v>136</v>
      </c>
      <c r="D8" s="46">
        <v>158081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158081</v>
      </c>
      <c r="P8" s="47">
        <f t="shared" si="1"/>
        <v>137.82127288578903</v>
      </c>
      <c r="Q8" s="9"/>
    </row>
    <row r="9" spans="1:134">
      <c r="A9" s="12"/>
      <c r="B9" s="25">
        <v>314.10000000000002</v>
      </c>
      <c r="C9" s="20" t="s">
        <v>12</v>
      </c>
      <c r="D9" s="46">
        <v>30467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30467</v>
      </c>
      <c r="P9" s="47">
        <f t="shared" si="1"/>
        <v>26.562336530078465</v>
      </c>
      <c r="Q9" s="9"/>
    </row>
    <row r="10" spans="1:134">
      <c r="A10" s="12"/>
      <c r="B10" s="25">
        <v>314.3</v>
      </c>
      <c r="C10" s="20" t="s">
        <v>13</v>
      </c>
      <c r="D10" s="46">
        <v>12180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12180</v>
      </c>
      <c r="P10" s="47">
        <f t="shared" si="1"/>
        <v>10.619006102877071</v>
      </c>
      <c r="Q10" s="9"/>
    </row>
    <row r="11" spans="1:134">
      <c r="A11" s="12"/>
      <c r="B11" s="25">
        <v>314.8</v>
      </c>
      <c r="C11" s="20" t="s">
        <v>14</v>
      </c>
      <c r="D11" s="46">
        <v>2846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2846</v>
      </c>
      <c r="P11" s="47">
        <f t="shared" si="1"/>
        <v>2.4812554489973846</v>
      </c>
      <c r="Q11" s="9"/>
    </row>
    <row r="12" spans="1:134">
      <c r="A12" s="12"/>
      <c r="B12" s="25">
        <v>315.2</v>
      </c>
      <c r="C12" s="20" t="s">
        <v>137</v>
      </c>
      <c r="D12" s="46">
        <v>15207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15207</v>
      </c>
      <c r="P12" s="47">
        <f t="shared" si="1"/>
        <v>13.258064516129032</v>
      </c>
      <c r="Q12" s="9"/>
    </row>
    <row r="13" spans="1:134">
      <c r="A13" s="12"/>
      <c r="B13" s="25">
        <v>316</v>
      </c>
      <c r="C13" s="20" t="s">
        <v>76</v>
      </c>
      <c r="D13" s="46">
        <v>7215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7215</v>
      </c>
      <c r="P13" s="47">
        <f t="shared" si="1"/>
        <v>6.290322580645161</v>
      </c>
      <c r="Q13" s="9"/>
    </row>
    <row r="14" spans="1:134" ht="15.75">
      <c r="A14" s="29" t="s">
        <v>17</v>
      </c>
      <c r="B14" s="30"/>
      <c r="C14" s="31"/>
      <c r="D14" s="32">
        <f t="shared" ref="D14:N14" si="3">SUM(D15:D17)</f>
        <v>118790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4">
        <f>SUM(D14:N14)</f>
        <v>118790</v>
      </c>
      <c r="P14" s="45">
        <f t="shared" si="1"/>
        <v>103.56582388840454</v>
      </c>
      <c r="Q14" s="10"/>
    </row>
    <row r="15" spans="1:134">
      <c r="A15" s="12"/>
      <c r="B15" s="25">
        <v>322</v>
      </c>
      <c r="C15" s="20" t="s">
        <v>138</v>
      </c>
      <c r="D15" s="46">
        <v>18478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18478</v>
      </c>
      <c r="P15" s="47">
        <f t="shared" si="1"/>
        <v>16.109851787271143</v>
      </c>
      <c r="Q15" s="9"/>
    </row>
    <row r="16" spans="1:134">
      <c r="A16" s="12"/>
      <c r="B16" s="25">
        <v>322.89999999999998</v>
      </c>
      <c r="C16" s="20" t="s">
        <v>146</v>
      </c>
      <c r="D16" s="46">
        <v>63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17" si="4">SUM(D16:N16)</f>
        <v>63</v>
      </c>
      <c r="P16" s="47">
        <f t="shared" si="1"/>
        <v>5.4925893635571058E-2</v>
      </c>
      <c r="Q16" s="9"/>
    </row>
    <row r="17" spans="1:17">
      <c r="A17" s="12"/>
      <c r="B17" s="25">
        <v>323.10000000000002</v>
      </c>
      <c r="C17" s="20" t="s">
        <v>18</v>
      </c>
      <c r="D17" s="46">
        <v>100249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100249</v>
      </c>
      <c r="P17" s="47">
        <f t="shared" si="1"/>
        <v>87.401046207497814</v>
      </c>
      <c r="Q17" s="9"/>
    </row>
    <row r="18" spans="1:17" ht="15.75">
      <c r="A18" s="29" t="s">
        <v>140</v>
      </c>
      <c r="B18" s="30"/>
      <c r="C18" s="31"/>
      <c r="D18" s="32">
        <f t="shared" ref="D18:N18" si="5">SUM(D19:D25)</f>
        <v>856937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283621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32">
        <f t="shared" si="5"/>
        <v>0</v>
      </c>
      <c r="O18" s="44">
        <f>SUM(D18:N18)</f>
        <v>1140558</v>
      </c>
      <c r="P18" s="45">
        <f t="shared" si="1"/>
        <v>994.38360941586745</v>
      </c>
      <c r="Q18" s="10"/>
    </row>
    <row r="19" spans="1:17">
      <c r="A19" s="12"/>
      <c r="B19" s="25">
        <v>331.2</v>
      </c>
      <c r="C19" s="20" t="s">
        <v>88</v>
      </c>
      <c r="D19" s="46">
        <v>686716</v>
      </c>
      <c r="E19" s="46">
        <v>0</v>
      </c>
      <c r="F19" s="46">
        <v>0</v>
      </c>
      <c r="G19" s="46">
        <v>0</v>
      </c>
      <c r="H19" s="46">
        <v>0</v>
      </c>
      <c r="I19" s="46">
        <v>283621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>SUM(D19:N19)</f>
        <v>970337</v>
      </c>
      <c r="P19" s="47">
        <f t="shared" si="1"/>
        <v>845.97820401046204</v>
      </c>
      <c r="Q19" s="9"/>
    </row>
    <row r="20" spans="1:17">
      <c r="A20" s="12"/>
      <c r="B20" s="25">
        <v>335.14</v>
      </c>
      <c r="C20" s="20" t="s">
        <v>78</v>
      </c>
      <c r="D20" s="46">
        <v>1092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ref="O20:O23" si="6">SUM(D20:N20)</f>
        <v>1092</v>
      </c>
      <c r="P20" s="47">
        <f t="shared" si="1"/>
        <v>0.9520488230165649</v>
      </c>
      <c r="Q20" s="9"/>
    </row>
    <row r="21" spans="1:17">
      <c r="A21" s="12"/>
      <c r="B21" s="25">
        <v>335.15</v>
      </c>
      <c r="C21" s="20" t="s">
        <v>79</v>
      </c>
      <c r="D21" s="46">
        <v>468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468</v>
      </c>
      <c r="P21" s="47">
        <f t="shared" si="1"/>
        <v>0.40802092414995639</v>
      </c>
      <c r="Q21" s="9"/>
    </row>
    <row r="22" spans="1:17">
      <c r="A22" s="12"/>
      <c r="B22" s="25">
        <v>335.18</v>
      </c>
      <c r="C22" s="20" t="s">
        <v>142</v>
      </c>
      <c r="D22" s="46">
        <v>81987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81987</v>
      </c>
      <c r="P22" s="47">
        <f t="shared" si="1"/>
        <v>71.479511769834346</v>
      </c>
      <c r="Q22" s="9"/>
    </row>
    <row r="23" spans="1:17">
      <c r="A23" s="12"/>
      <c r="B23" s="25">
        <v>335.19</v>
      </c>
      <c r="C23" s="20" t="s">
        <v>143</v>
      </c>
      <c r="D23" s="46">
        <v>58804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58804</v>
      </c>
      <c r="P23" s="47">
        <f t="shared" si="1"/>
        <v>51.267654751525718</v>
      </c>
      <c r="Q23" s="9"/>
    </row>
    <row r="24" spans="1:17">
      <c r="A24" s="12"/>
      <c r="B24" s="25">
        <v>335.48</v>
      </c>
      <c r="C24" s="20" t="s">
        <v>120</v>
      </c>
      <c r="D24" s="46">
        <v>25459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ref="O24" si="7">SUM(D24:N24)</f>
        <v>25459</v>
      </c>
      <c r="P24" s="47">
        <f t="shared" si="1"/>
        <v>22.196163905841324</v>
      </c>
      <c r="Q24" s="9"/>
    </row>
    <row r="25" spans="1:17">
      <c r="A25" s="12"/>
      <c r="B25" s="25">
        <v>339</v>
      </c>
      <c r="C25" s="20" t="s">
        <v>27</v>
      </c>
      <c r="D25" s="46">
        <v>2411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>SUM(D25:N25)</f>
        <v>2411</v>
      </c>
      <c r="P25" s="47">
        <f t="shared" si="1"/>
        <v>2.1020052310374893</v>
      </c>
      <c r="Q25" s="9"/>
    </row>
    <row r="26" spans="1:17" ht="15.75">
      <c r="A26" s="29" t="s">
        <v>32</v>
      </c>
      <c r="B26" s="30"/>
      <c r="C26" s="31"/>
      <c r="D26" s="32">
        <f t="shared" ref="D26:N26" si="8">SUM(D27:D32)</f>
        <v>159600</v>
      </c>
      <c r="E26" s="32">
        <f t="shared" si="8"/>
        <v>0</v>
      </c>
      <c r="F26" s="32">
        <f t="shared" si="8"/>
        <v>0</v>
      </c>
      <c r="G26" s="32">
        <f t="shared" si="8"/>
        <v>0</v>
      </c>
      <c r="H26" s="32">
        <f t="shared" si="8"/>
        <v>0</v>
      </c>
      <c r="I26" s="32">
        <f t="shared" si="8"/>
        <v>551620</v>
      </c>
      <c r="J26" s="32">
        <f t="shared" si="8"/>
        <v>0</v>
      </c>
      <c r="K26" s="32">
        <f t="shared" si="8"/>
        <v>0</v>
      </c>
      <c r="L26" s="32">
        <f t="shared" si="8"/>
        <v>0</v>
      </c>
      <c r="M26" s="32">
        <f t="shared" si="8"/>
        <v>0</v>
      </c>
      <c r="N26" s="32">
        <f t="shared" si="8"/>
        <v>0</v>
      </c>
      <c r="O26" s="32">
        <f>SUM(D26:N26)</f>
        <v>711220</v>
      </c>
      <c r="P26" s="45">
        <f t="shared" si="1"/>
        <v>620.06974716652132</v>
      </c>
      <c r="Q26" s="10"/>
    </row>
    <row r="27" spans="1:17">
      <c r="A27" s="12"/>
      <c r="B27" s="25">
        <v>342.2</v>
      </c>
      <c r="C27" s="20" t="s">
        <v>36</v>
      </c>
      <c r="D27" s="46">
        <v>145000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ref="O27:O32" si="9">SUM(D27:N27)</f>
        <v>145000</v>
      </c>
      <c r="P27" s="47">
        <f t="shared" si="1"/>
        <v>126.41673931996513</v>
      </c>
      <c r="Q27" s="9"/>
    </row>
    <row r="28" spans="1:17">
      <c r="A28" s="12"/>
      <c r="B28" s="25">
        <v>343.3</v>
      </c>
      <c r="C28" s="20" t="s">
        <v>37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236613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9"/>
        <v>236613</v>
      </c>
      <c r="P28" s="47">
        <f t="shared" si="1"/>
        <v>206.28857890148214</v>
      </c>
      <c r="Q28" s="9"/>
    </row>
    <row r="29" spans="1:17">
      <c r="A29" s="12"/>
      <c r="B29" s="25">
        <v>343.4</v>
      </c>
      <c r="C29" s="20" t="s">
        <v>38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164974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9"/>
        <v>164974</v>
      </c>
      <c r="P29" s="47">
        <f t="shared" si="1"/>
        <v>143.8308631211857</v>
      </c>
      <c r="Q29" s="9"/>
    </row>
    <row r="30" spans="1:17">
      <c r="A30" s="12"/>
      <c r="B30" s="25">
        <v>343.5</v>
      </c>
      <c r="C30" s="20" t="s">
        <v>68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150033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9"/>
        <v>150033</v>
      </c>
      <c r="P30" s="47">
        <f t="shared" si="1"/>
        <v>130.80470793374019</v>
      </c>
      <c r="Q30" s="9"/>
    </row>
    <row r="31" spans="1:17">
      <c r="A31" s="12"/>
      <c r="B31" s="25">
        <v>343.8</v>
      </c>
      <c r="C31" s="20" t="s">
        <v>39</v>
      </c>
      <c r="D31" s="46">
        <v>1400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9"/>
        <v>1400</v>
      </c>
      <c r="P31" s="47">
        <f t="shared" si="1"/>
        <v>1.2205754141238012</v>
      </c>
      <c r="Q31" s="9"/>
    </row>
    <row r="32" spans="1:17">
      <c r="A32" s="12"/>
      <c r="B32" s="25">
        <v>347.9</v>
      </c>
      <c r="C32" s="20" t="s">
        <v>72</v>
      </c>
      <c r="D32" s="46">
        <v>13200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9"/>
        <v>13200</v>
      </c>
      <c r="P32" s="47">
        <f t="shared" si="1"/>
        <v>11.508282476024412</v>
      </c>
      <c r="Q32" s="9"/>
    </row>
    <row r="33" spans="1:120" ht="15.75">
      <c r="A33" s="29" t="s">
        <v>33</v>
      </c>
      <c r="B33" s="30"/>
      <c r="C33" s="31"/>
      <c r="D33" s="32">
        <f t="shared" ref="D33:N33" si="10">SUM(D34:D34)</f>
        <v>4011</v>
      </c>
      <c r="E33" s="32">
        <f t="shared" si="10"/>
        <v>0</v>
      </c>
      <c r="F33" s="32">
        <f t="shared" si="10"/>
        <v>0</v>
      </c>
      <c r="G33" s="32">
        <f t="shared" si="10"/>
        <v>0</v>
      </c>
      <c r="H33" s="32">
        <f t="shared" si="10"/>
        <v>0</v>
      </c>
      <c r="I33" s="32">
        <f t="shared" si="10"/>
        <v>0</v>
      </c>
      <c r="J33" s="32">
        <f t="shared" si="10"/>
        <v>0</v>
      </c>
      <c r="K33" s="32">
        <f t="shared" si="10"/>
        <v>0</v>
      </c>
      <c r="L33" s="32">
        <f t="shared" si="10"/>
        <v>0</v>
      </c>
      <c r="M33" s="32">
        <f t="shared" si="10"/>
        <v>0</v>
      </c>
      <c r="N33" s="32">
        <f t="shared" si="10"/>
        <v>0</v>
      </c>
      <c r="O33" s="32">
        <f>SUM(D33:N33)</f>
        <v>4011</v>
      </c>
      <c r="P33" s="45">
        <f t="shared" si="1"/>
        <v>3.4969485614646905</v>
      </c>
      <c r="Q33" s="10"/>
    </row>
    <row r="34" spans="1:120">
      <c r="A34" s="13"/>
      <c r="B34" s="39">
        <v>351.1</v>
      </c>
      <c r="C34" s="21" t="s">
        <v>43</v>
      </c>
      <c r="D34" s="46">
        <v>4011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>SUM(D34:N34)</f>
        <v>4011</v>
      </c>
      <c r="P34" s="47">
        <f t="shared" si="1"/>
        <v>3.4969485614646905</v>
      </c>
      <c r="Q34" s="9"/>
    </row>
    <row r="35" spans="1:120" ht="15.75">
      <c r="A35" s="29" t="s">
        <v>3</v>
      </c>
      <c r="B35" s="30"/>
      <c r="C35" s="31"/>
      <c r="D35" s="32">
        <f t="shared" ref="D35:N35" si="11">SUM(D36:D37)</f>
        <v>10480</v>
      </c>
      <c r="E35" s="32">
        <f t="shared" si="11"/>
        <v>0</v>
      </c>
      <c r="F35" s="32">
        <f t="shared" si="11"/>
        <v>0</v>
      </c>
      <c r="G35" s="32">
        <f t="shared" si="11"/>
        <v>0</v>
      </c>
      <c r="H35" s="32">
        <f t="shared" si="11"/>
        <v>0</v>
      </c>
      <c r="I35" s="32">
        <f t="shared" si="11"/>
        <v>80</v>
      </c>
      <c r="J35" s="32">
        <f t="shared" si="11"/>
        <v>0</v>
      </c>
      <c r="K35" s="32">
        <f t="shared" si="11"/>
        <v>0</v>
      </c>
      <c r="L35" s="32">
        <f t="shared" si="11"/>
        <v>0</v>
      </c>
      <c r="M35" s="32">
        <f t="shared" si="11"/>
        <v>0</v>
      </c>
      <c r="N35" s="32">
        <f t="shared" si="11"/>
        <v>0</v>
      </c>
      <c r="O35" s="32">
        <f>SUM(D35:N35)</f>
        <v>10560</v>
      </c>
      <c r="P35" s="45">
        <f t="shared" si="1"/>
        <v>9.2066259808195294</v>
      </c>
      <c r="Q35" s="10"/>
    </row>
    <row r="36" spans="1:120">
      <c r="A36" s="12"/>
      <c r="B36" s="25">
        <v>361.1</v>
      </c>
      <c r="C36" s="20" t="s">
        <v>46</v>
      </c>
      <c r="D36" s="46">
        <v>75</v>
      </c>
      <c r="E36" s="46">
        <v>0</v>
      </c>
      <c r="F36" s="46">
        <v>0</v>
      </c>
      <c r="G36" s="46">
        <v>0</v>
      </c>
      <c r="H36" s="46">
        <v>0</v>
      </c>
      <c r="I36" s="46">
        <v>80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>SUM(D36:N36)</f>
        <v>155</v>
      </c>
      <c r="P36" s="47">
        <f t="shared" si="1"/>
        <v>0.13513513513513514</v>
      </c>
      <c r="Q36" s="9"/>
    </row>
    <row r="37" spans="1:120" ht="15.75" thickBot="1">
      <c r="A37" s="12"/>
      <c r="B37" s="25">
        <v>369.9</v>
      </c>
      <c r="C37" s="20" t="s">
        <v>49</v>
      </c>
      <c r="D37" s="46">
        <v>10405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ref="O37" si="12">SUM(D37:N37)</f>
        <v>10405</v>
      </c>
      <c r="P37" s="47">
        <f t="shared" si="1"/>
        <v>9.0714908456843943</v>
      </c>
      <c r="Q37" s="9"/>
    </row>
    <row r="38" spans="1:120" ht="16.5" thickBot="1">
      <c r="A38" s="14" t="s">
        <v>41</v>
      </c>
      <c r="B38" s="23"/>
      <c r="C38" s="22"/>
      <c r="D38" s="15">
        <f>SUM(D5,D14,D18,D26,D33,D35)</f>
        <v>1631390</v>
      </c>
      <c r="E38" s="15">
        <f t="shared" ref="E38:N38" si="13">SUM(E5,E14,E18,E26,E33,E35)</f>
        <v>0</v>
      </c>
      <c r="F38" s="15">
        <f t="shared" si="13"/>
        <v>0</v>
      </c>
      <c r="G38" s="15">
        <f t="shared" si="13"/>
        <v>0</v>
      </c>
      <c r="H38" s="15">
        <f t="shared" si="13"/>
        <v>0</v>
      </c>
      <c r="I38" s="15">
        <f t="shared" si="13"/>
        <v>835321</v>
      </c>
      <c r="J38" s="15">
        <f t="shared" si="13"/>
        <v>0</v>
      </c>
      <c r="K38" s="15">
        <f t="shared" si="13"/>
        <v>0</v>
      </c>
      <c r="L38" s="15">
        <f t="shared" si="13"/>
        <v>0</v>
      </c>
      <c r="M38" s="15">
        <f t="shared" si="13"/>
        <v>0</v>
      </c>
      <c r="N38" s="15">
        <f t="shared" si="13"/>
        <v>0</v>
      </c>
      <c r="O38" s="15">
        <f>SUM(D38:N38)</f>
        <v>2466711</v>
      </c>
      <c r="P38" s="38">
        <f t="shared" si="1"/>
        <v>2150.5762859633828</v>
      </c>
      <c r="Q38" s="6"/>
      <c r="R38" s="2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</row>
    <row r="39" spans="1:120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9"/>
    </row>
    <row r="40" spans="1:120">
      <c r="A40" s="40"/>
      <c r="B40" s="41"/>
      <c r="C40" s="41"/>
      <c r="D40" s="42"/>
      <c r="E40" s="42"/>
      <c r="F40" s="42"/>
      <c r="G40" s="42"/>
      <c r="H40" s="42"/>
      <c r="I40" s="42"/>
      <c r="J40" s="42"/>
      <c r="K40" s="42"/>
      <c r="L40" s="42"/>
      <c r="M40" s="118" t="s">
        <v>147</v>
      </c>
      <c r="N40" s="118"/>
      <c r="O40" s="118"/>
      <c r="P40" s="43">
        <v>1147</v>
      </c>
    </row>
    <row r="41" spans="1:120">
      <c r="A41" s="119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7"/>
    </row>
    <row r="42" spans="1:120" ht="15.75" customHeight="1" thickBot="1">
      <c r="A42" s="120" t="s">
        <v>62</v>
      </c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100"/>
    </row>
  </sheetData>
  <mergeCells count="10">
    <mergeCell ref="M40:O40"/>
    <mergeCell ref="A41:P41"/>
    <mergeCell ref="A42:P4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4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57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130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50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29"/>
      <c r="M3" s="130"/>
      <c r="N3" s="36"/>
      <c r="O3" s="37"/>
      <c r="P3" s="131" t="s">
        <v>131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51</v>
      </c>
      <c r="F4" s="34" t="s">
        <v>52</v>
      </c>
      <c r="G4" s="34" t="s">
        <v>53</v>
      </c>
      <c r="H4" s="34" t="s">
        <v>5</v>
      </c>
      <c r="I4" s="34" t="s">
        <v>6</v>
      </c>
      <c r="J4" s="35" t="s">
        <v>54</v>
      </c>
      <c r="K4" s="35" t="s">
        <v>7</v>
      </c>
      <c r="L4" s="35" t="s">
        <v>8</v>
      </c>
      <c r="M4" s="35" t="s">
        <v>132</v>
      </c>
      <c r="N4" s="35" t="s">
        <v>9</v>
      </c>
      <c r="O4" s="35" t="s">
        <v>133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134</v>
      </c>
      <c r="B5" s="26"/>
      <c r="C5" s="26"/>
      <c r="D5" s="27">
        <f t="shared" ref="D5:N5" si="0">SUM(D6:D13)</f>
        <v>437190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437190</v>
      </c>
      <c r="P5" s="33">
        <f t="shared" ref="P5:P40" si="1">(O5/P$42)</f>
        <v>381.15954664341763</v>
      </c>
      <c r="Q5" s="6"/>
    </row>
    <row r="6" spans="1:134">
      <c r="A6" s="12"/>
      <c r="B6" s="25">
        <v>311</v>
      </c>
      <c r="C6" s="20" t="s">
        <v>2</v>
      </c>
      <c r="D6" s="46">
        <v>234833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234833</v>
      </c>
      <c r="P6" s="47">
        <f t="shared" si="1"/>
        <v>204.73670444638188</v>
      </c>
      <c r="Q6" s="9"/>
    </row>
    <row r="7" spans="1:134">
      <c r="A7" s="12"/>
      <c r="B7" s="25">
        <v>312.41000000000003</v>
      </c>
      <c r="C7" s="20" t="s">
        <v>135</v>
      </c>
      <c r="D7" s="46">
        <v>3338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3338</v>
      </c>
      <c r="P7" s="47">
        <f t="shared" si="1"/>
        <v>2.9102005231037489</v>
      </c>
      <c r="Q7" s="9"/>
    </row>
    <row r="8" spans="1:134">
      <c r="A8" s="12"/>
      <c r="B8" s="25">
        <v>312.63</v>
      </c>
      <c r="C8" s="20" t="s">
        <v>136</v>
      </c>
      <c r="D8" s="46">
        <v>132205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132205</v>
      </c>
      <c r="P8" s="47">
        <f t="shared" si="1"/>
        <v>115.26155187445509</v>
      </c>
      <c r="Q8" s="9"/>
    </row>
    <row r="9" spans="1:134">
      <c r="A9" s="12"/>
      <c r="B9" s="25">
        <v>314.10000000000002</v>
      </c>
      <c r="C9" s="20" t="s">
        <v>12</v>
      </c>
      <c r="D9" s="46">
        <v>27171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27171</v>
      </c>
      <c r="P9" s="47">
        <f t="shared" si="1"/>
        <v>23.688753269398429</v>
      </c>
      <c r="Q9" s="9"/>
    </row>
    <row r="10" spans="1:134">
      <c r="A10" s="12"/>
      <c r="B10" s="25">
        <v>314.3</v>
      </c>
      <c r="C10" s="20" t="s">
        <v>13</v>
      </c>
      <c r="D10" s="46">
        <v>16153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16153</v>
      </c>
      <c r="P10" s="47">
        <f t="shared" si="1"/>
        <v>14.082824760244115</v>
      </c>
      <c r="Q10" s="9"/>
    </row>
    <row r="11" spans="1:134">
      <c r="A11" s="12"/>
      <c r="B11" s="25">
        <v>314.8</v>
      </c>
      <c r="C11" s="20" t="s">
        <v>14</v>
      </c>
      <c r="D11" s="46">
        <v>2108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2108</v>
      </c>
      <c r="P11" s="47">
        <f t="shared" si="1"/>
        <v>1.8378378378378379</v>
      </c>
      <c r="Q11" s="9"/>
    </row>
    <row r="12" spans="1:134">
      <c r="A12" s="12"/>
      <c r="B12" s="25">
        <v>315.2</v>
      </c>
      <c r="C12" s="20" t="s">
        <v>137</v>
      </c>
      <c r="D12" s="46">
        <v>15657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15657</v>
      </c>
      <c r="P12" s="47">
        <f t="shared" si="1"/>
        <v>13.650392327811682</v>
      </c>
      <c r="Q12" s="9"/>
    </row>
    <row r="13" spans="1:134">
      <c r="A13" s="12"/>
      <c r="B13" s="25">
        <v>316</v>
      </c>
      <c r="C13" s="20" t="s">
        <v>76</v>
      </c>
      <c r="D13" s="46">
        <v>5725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5725</v>
      </c>
      <c r="P13" s="47">
        <f t="shared" si="1"/>
        <v>4.99128160418483</v>
      </c>
      <c r="Q13" s="9"/>
    </row>
    <row r="14" spans="1:134" ht="15.75">
      <c r="A14" s="29" t="s">
        <v>17</v>
      </c>
      <c r="B14" s="30"/>
      <c r="C14" s="31"/>
      <c r="D14" s="32">
        <f t="shared" ref="D14:N14" si="3">SUM(D15:D17)</f>
        <v>97391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4">
        <f t="shared" ref="O14:O19" si="4">SUM(D14:N14)</f>
        <v>97391</v>
      </c>
      <c r="P14" s="45">
        <f t="shared" si="1"/>
        <v>84.909328683522233</v>
      </c>
      <c r="Q14" s="10"/>
    </row>
    <row r="15" spans="1:134">
      <c r="A15" s="12"/>
      <c r="B15" s="25">
        <v>322</v>
      </c>
      <c r="C15" s="20" t="s">
        <v>138</v>
      </c>
      <c r="D15" s="46">
        <v>15063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15063</v>
      </c>
      <c r="P15" s="47">
        <f t="shared" si="1"/>
        <v>13.132519616390583</v>
      </c>
      <c r="Q15" s="9"/>
    </row>
    <row r="16" spans="1:134">
      <c r="A16" s="12"/>
      <c r="B16" s="25">
        <v>323.10000000000002</v>
      </c>
      <c r="C16" s="20" t="s">
        <v>18</v>
      </c>
      <c r="D16" s="46">
        <v>81953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81953</v>
      </c>
      <c r="P16" s="47">
        <f t="shared" si="1"/>
        <v>71.449869224062766</v>
      </c>
      <c r="Q16" s="9"/>
    </row>
    <row r="17" spans="1:17">
      <c r="A17" s="12"/>
      <c r="B17" s="25">
        <v>329.5</v>
      </c>
      <c r="C17" s="20" t="s">
        <v>139</v>
      </c>
      <c r="D17" s="46">
        <v>375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375</v>
      </c>
      <c r="P17" s="47">
        <f t="shared" si="1"/>
        <v>0.3269398430688753</v>
      </c>
      <c r="Q17" s="9"/>
    </row>
    <row r="18" spans="1:17" ht="15.75">
      <c r="A18" s="29" t="s">
        <v>140</v>
      </c>
      <c r="B18" s="30"/>
      <c r="C18" s="31"/>
      <c r="D18" s="32">
        <f t="shared" ref="D18:N18" si="5">SUM(D19:D27)</f>
        <v>987783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608372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32">
        <f t="shared" si="5"/>
        <v>0</v>
      </c>
      <c r="O18" s="44">
        <f t="shared" si="4"/>
        <v>1596155</v>
      </c>
      <c r="P18" s="45">
        <f t="shared" si="1"/>
        <v>1391.5911072362685</v>
      </c>
      <c r="Q18" s="10"/>
    </row>
    <row r="19" spans="1:17">
      <c r="A19" s="12"/>
      <c r="B19" s="25">
        <v>331.2</v>
      </c>
      <c r="C19" s="20" t="s">
        <v>88</v>
      </c>
      <c r="D19" s="46">
        <v>844833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844833</v>
      </c>
      <c r="P19" s="47">
        <f t="shared" si="1"/>
        <v>736.5588491717524</v>
      </c>
      <c r="Q19" s="9"/>
    </row>
    <row r="20" spans="1:17">
      <c r="A20" s="12"/>
      <c r="B20" s="25">
        <v>331.35</v>
      </c>
      <c r="C20" s="20" t="s">
        <v>123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317513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ref="O20:O25" si="6">SUM(D20:N20)</f>
        <v>317513</v>
      </c>
      <c r="P20" s="47">
        <f t="shared" si="1"/>
        <v>276.82040104620751</v>
      </c>
      <c r="Q20" s="9"/>
    </row>
    <row r="21" spans="1:17">
      <c r="A21" s="12"/>
      <c r="B21" s="25">
        <v>331.51</v>
      </c>
      <c r="C21" s="20" t="s">
        <v>141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290859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290859</v>
      </c>
      <c r="P21" s="47">
        <f t="shared" si="1"/>
        <v>253.58238884045335</v>
      </c>
      <c r="Q21" s="9"/>
    </row>
    <row r="22" spans="1:17">
      <c r="A22" s="12"/>
      <c r="B22" s="25">
        <v>335.14</v>
      </c>
      <c r="C22" s="20" t="s">
        <v>78</v>
      </c>
      <c r="D22" s="46">
        <v>1772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1772</v>
      </c>
      <c r="P22" s="47">
        <f t="shared" si="1"/>
        <v>1.5448997384481256</v>
      </c>
      <c r="Q22" s="9"/>
    </row>
    <row r="23" spans="1:17">
      <c r="A23" s="12"/>
      <c r="B23" s="25">
        <v>335.15</v>
      </c>
      <c r="C23" s="20" t="s">
        <v>79</v>
      </c>
      <c r="D23" s="46">
        <v>693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693</v>
      </c>
      <c r="P23" s="47">
        <f t="shared" si="1"/>
        <v>0.60418482999128165</v>
      </c>
      <c r="Q23" s="9"/>
    </row>
    <row r="24" spans="1:17">
      <c r="A24" s="12"/>
      <c r="B24" s="25">
        <v>335.18</v>
      </c>
      <c r="C24" s="20" t="s">
        <v>142</v>
      </c>
      <c r="D24" s="46">
        <v>68638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68638</v>
      </c>
      <c r="P24" s="47">
        <f t="shared" si="1"/>
        <v>59.841325196163908</v>
      </c>
      <c r="Q24" s="9"/>
    </row>
    <row r="25" spans="1:17">
      <c r="A25" s="12"/>
      <c r="B25" s="25">
        <v>335.19</v>
      </c>
      <c r="C25" s="20" t="s">
        <v>143</v>
      </c>
      <c r="D25" s="46">
        <v>46323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46323</v>
      </c>
      <c r="P25" s="47">
        <f t="shared" si="1"/>
        <v>40.386224934612031</v>
      </c>
      <c r="Q25" s="9"/>
    </row>
    <row r="26" spans="1:17">
      <c r="A26" s="12"/>
      <c r="B26" s="25">
        <v>335.48</v>
      </c>
      <c r="C26" s="20" t="s">
        <v>120</v>
      </c>
      <c r="D26" s="46">
        <v>23408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>SUM(D26:N26)</f>
        <v>23408</v>
      </c>
      <c r="P26" s="47">
        <f t="shared" si="1"/>
        <v>20.408020924149955</v>
      </c>
      <c r="Q26" s="9"/>
    </row>
    <row r="27" spans="1:17">
      <c r="A27" s="12"/>
      <c r="B27" s="25">
        <v>339</v>
      </c>
      <c r="C27" s="20" t="s">
        <v>27</v>
      </c>
      <c r="D27" s="46">
        <v>2116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>SUM(D27:N27)</f>
        <v>2116</v>
      </c>
      <c r="P27" s="47">
        <f t="shared" si="1"/>
        <v>1.8448125544899738</v>
      </c>
      <c r="Q27" s="9"/>
    </row>
    <row r="28" spans="1:17" ht="15.75">
      <c r="A28" s="29" t="s">
        <v>32</v>
      </c>
      <c r="B28" s="30"/>
      <c r="C28" s="31"/>
      <c r="D28" s="32">
        <f t="shared" ref="D28:N28" si="7">SUM(D29:D34)</f>
        <v>136950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543165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si="7"/>
        <v>0</v>
      </c>
      <c r="O28" s="32">
        <f>SUM(D28:N28)</f>
        <v>680115</v>
      </c>
      <c r="P28" s="45">
        <f t="shared" si="1"/>
        <v>592.95117698343506</v>
      </c>
      <c r="Q28" s="10"/>
    </row>
    <row r="29" spans="1:17">
      <c r="A29" s="12"/>
      <c r="B29" s="25">
        <v>342.2</v>
      </c>
      <c r="C29" s="20" t="s">
        <v>36</v>
      </c>
      <c r="D29" s="46">
        <v>120000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ref="O29:O34" si="8">SUM(D29:N29)</f>
        <v>120000</v>
      </c>
      <c r="P29" s="47">
        <f t="shared" si="1"/>
        <v>104.62074978204011</v>
      </c>
      <c r="Q29" s="9"/>
    </row>
    <row r="30" spans="1:17">
      <c r="A30" s="12"/>
      <c r="B30" s="25">
        <v>343.3</v>
      </c>
      <c r="C30" s="20" t="s">
        <v>37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221474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8"/>
        <v>221474</v>
      </c>
      <c r="P30" s="47">
        <f t="shared" si="1"/>
        <v>193.08979947689625</v>
      </c>
      <c r="Q30" s="9"/>
    </row>
    <row r="31" spans="1:17">
      <c r="A31" s="12"/>
      <c r="B31" s="25">
        <v>343.4</v>
      </c>
      <c r="C31" s="20" t="s">
        <v>38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158382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8"/>
        <v>158382</v>
      </c>
      <c r="P31" s="47">
        <f t="shared" si="1"/>
        <v>138.08369659982563</v>
      </c>
      <c r="Q31" s="9"/>
    </row>
    <row r="32" spans="1:17">
      <c r="A32" s="12"/>
      <c r="B32" s="25">
        <v>343.5</v>
      </c>
      <c r="C32" s="20" t="s">
        <v>68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163309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8"/>
        <v>163309</v>
      </c>
      <c r="P32" s="47">
        <f t="shared" si="1"/>
        <v>142.37925021795991</v>
      </c>
      <c r="Q32" s="9"/>
    </row>
    <row r="33" spans="1:120">
      <c r="A33" s="12"/>
      <c r="B33" s="25">
        <v>343.8</v>
      </c>
      <c r="C33" s="20" t="s">
        <v>39</v>
      </c>
      <c r="D33" s="46">
        <v>1550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8"/>
        <v>1550</v>
      </c>
      <c r="P33" s="47">
        <f t="shared" si="1"/>
        <v>1.3513513513513513</v>
      </c>
      <c r="Q33" s="9"/>
    </row>
    <row r="34" spans="1:120">
      <c r="A34" s="12"/>
      <c r="B34" s="25">
        <v>347.9</v>
      </c>
      <c r="C34" s="20" t="s">
        <v>72</v>
      </c>
      <c r="D34" s="46">
        <v>15400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8"/>
        <v>15400</v>
      </c>
      <c r="P34" s="47">
        <f t="shared" si="1"/>
        <v>13.426329555361814</v>
      </c>
      <c r="Q34" s="9"/>
    </row>
    <row r="35" spans="1:120" ht="15.75">
      <c r="A35" s="29" t="s">
        <v>33</v>
      </c>
      <c r="B35" s="30"/>
      <c r="C35" s="31"/>
      <c r="D35" s="32">
        <f t="shared" ref="D35:N35" si="9">SUM(D36:D36)</f>
        <v>2904</v>
      </c>
      <c r="E35" s="32">
        <f t="shared" si="9"/>
        <v>0</v>
      </c>
      <c r="F35" s="32">
        <f t="shared" si="9"/>
        <v>0</v>
      </c>
      <c r="G35" s="32">
        <f t="shared" si="9"/>
        <v>0</v>
      </c>
      <c r="H35" s="32">
        <f t="shared" si="9"/>
        <v>0</v>
      </c>
      <c r="I35" s="32">
        <f t="shared" si="9"/>
        <v>0</v>
      </c>
      <c r="J35" s="32">
        <f t="shared" si="9"/>
        <v>0</v>
      </c>
      <c r="K35" s="32">
        <f t="shared" si="9"/>
        <v>0</v>
      </c>
      <c r="L35" s="32">
        <f t="shared" si="9"/>
        <v>0</v>
      </c>
      <c r="M35" s="32">
        <f t="shared" si="9"/>
        <v>0</v>
      </c>
      <c r="N35" s="32">
        <f t="shared" si="9"/>
        <v>0</v>
      </c>
      <c r="O35" s="32">
        <f t="shared" ref="O35:O40" si="10">SUM(D35:N35)</f>
        <v>2904</v>
      </c>
      <c r="P35" s="45">
        <f t="shared" si="1"/>
        <v>2.5318221447253704</v>
      </c>
      <c r="Q35" s="10"/>
    </row>
    <row r="36" spans="1:120">
      <c r="A36" s="13"/>
      <c r="B36" s="39">
        <v>351.1</v>
      </c>
      <c r="C36" s="21" t="s">
        <v>43</v>
      </c>
      <c r="D36" s="46">
        <v>2904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10"/>
        <v>2904</v>
      </c>
      <c r="P36" s="47">
        <f t="shared" si="1"/>
        <v>2.5318221447253704</v>
      </c>
      <c r="Q36" s="9"/>
    </row>
    <row r="37" spans="1:120" ht="15.75">
      <c r="A37" s="29" t="s">
        <v>3</v>
      </c>
      <c r="B37" s="30"/>
      <c r="C37" s="31"/>
      <c r="D37" s="32">
        <f t="shared" ref="D37:N37" si="11">SUM(D38:D39)</f>
        <v>664</v>
      </c>
      <c r="E37" s="32">
        <f t="shared" si="11"/>
        <v>0</v>
      </c>
      <c r="F37" s="32">
        <f t="shared" si="11"/>
        <v>0</v>
      </c>
      <c r="G37" s="32">
        <f t="shared" si="11"/>
        <v>0</v>
      </c>
      <c r="H37" s="32">
        <f t="shared" si="11"/>
        <v>0</v>
      </c>
      <c r="I37" s="32">
        <f t="shared" si="11"/>
        <v>128</v>
      </c>
      <c r="J37" s="32">
        <f t="shared" si="11"/>
        <v>0</v>
      </c>
      <c r="K37" s="32">
        <f t="shared" si="11"/>
        <v>0</v>
      </c>
      <c r="L37" s="32">
        <f t="shared" si="11"/>
        <v>0</v>
      </c>
      <c r="M37" s="32">
        <f t="shared" si="11"/>
        <v>0</v>
      </c>
      <c r="N37" s="32">
        <f t="shared" si="11"/>
        <v>0</v>
      </c>
      <c r="O37" s="32">
        <f t="shared" si="10"/>
        <v>792</v>
      </c>
      <c r="P37" s="45">
        <f t="shared" si="1"/>
        <v>0.69049694856146471</v>
      </c>
      <c r="Q37" s="10"/>
    </row>
    <row r="38" spans="1:120">
      <c r="A38" s="12"/>
      <c r="B38" s="25">
        <v>361.1</v>
      </c>
      <c r="C38" s="20" t="s">
        <v>46</v>
      </c>
      <c r="D38" s="46">
        <v>111</v>
      </c>
      <c r="E38" s="46">
        <v>0</v>
      </c>
      <c r="F38" s="46">
        <v>0</v>
      </c>
      <c r="G38" s="46">
        <v>0</v>
      </c>
      <c r="H38" s="46">
        <v>0</v>
      </c>
      <c r="I38" s="46">
        <v>128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10"/>
        <v>239</v>
      </c>
      <c r="P38" s="47">
        <f t="shared" si="1"/>
        <v>0.20836965998256321</v>
      </c>
      <c r="Q38" s="9"/>
    </row>
    <row r="39" spans="1:120" ht="15.75" thickBot="1">
      <c r="A39" s="12"/>
      <c r="B39" s="25">
        <v>369.9</v>
      </c>
      <c r="C39" s="20" t="s">
        <v>49</v>
      </c>
      <c r="D39" s="46">
        <v>553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0"/>
        <v>553</v>
      </c>
      <c r="P39" s="47">
        <f t="shared" si="1"/>
        <v>0.48212728857890147</v>
      </c>
      <c r="Q39" s="9"/>
    </row>
    <row r="40" spans="1:120" ht="16.5" thickBot="1">
      <c r="A40" s="14" t="s">
        <v>41</v>
      </c>
      <c r="B40" s="23"/>
      <c r="C40" s="22"/>
      <c r="D40" s="15">
        <f>SUM(D5,D14,D18,D28,D35,D37)</f>
        <v>1662882</v>
      </c>
      <c r="E40" s="15">
        <f t="shared" ref="E40:N40" si="12">SUM(E5,E14,E18,E28,E35,E37)</f>
        <v>0</v>
      </c>
      <c r="F40" s="15">
        <f t="shared" si="12"/>
        <v>0</v>
      </c>
      <c r="G40" s="15">
        <f t="shared" si="12"/>
        <v>0</v>
      </c>
      <c r="H40" s="15">
        <f t="shared" si="12"/>
        <v>0</v>
      </c>
      <c r="I40" s="15">
        <f t="shared" si="12"/>
        <v>1151665</v>
      </c>
      <c r="J40" s="15">
        <f t="shared" si="12"/>
        <v>0</v>
      </c>
      <c r="K40" s="15">
        <f t="shared" si="12"/>
        <v>0</v>
      </c>
      <c r="L40" s="15">
        <f t="shared" si="12"/>
        <v>0</v>
      </c>
      <c r="M40" s="15">
        <f t="shared" si="12"/>
        <v>0</v>
      </c>
      <c r="N40" s="15">
        <f t="shared" si="12"/>
        <v>0</v>
      </c>
      <c r="O40" s="15">
        <f t="shared" si="10"/>
        <v>2814547</v>
      </c>
      <c r="P40" s="38">
        <f t="shared" si="1"/>
        <v>2453.83347863993</v>
      </c>
      <c r="Q40" s="6"/>
      <c r="R40" s="2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</row>
    <row r="41" spans="1:120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9"/>
    </row>
    <row r="42" spans="1:120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42"/>
      <c r="M42" s="118" t="s">
        <v>144</v>
      </c>
      <c r="N42" s="118"/>
      <c r="O42" s="118"/>
      <c r="P42" s="43">
        <v>1147</v>
      </c>
    </row>
    <row r="43" spans="1:120">
      <c r="A43" s="119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7"/>
    </row>
    <row r="44" spans="1:120" ht="15.75" customHeight="1" thickBot="1">
      <c r="A44" s="120" t="s">
        <v>62</v>
      </c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100"/>
    </row>
  </sheetData>
  <mergeCells count="10">
    <mergeCell ref="M42:O42"/>
    <mergeCell ref="A43:P43"/>
    <mergeCell ref="A44:P4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50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30"/>
      <c r="M3" s="36"/>
      <c r="N3" s="37"/>
      <c r="O3" s="131" t="s">
        <v>55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51</v>
      </c>
      <c r="F4" s="34" t="s">
        <v>52</v>
      </c>
      <c r="G4" s="34" t="s">
        <v>53</v>
      </c>
      <c r="H4" s="34" t="s">
        <v>5</v>
      </c>
      <c r="I4" s="34" t="s">
        <v>6</v>
      </c>
      <c r="J4" s="35" t="s">
        <v>54</v>
      </c>
      <c r="K4" s="35" t="s">
        <v>7</v>
      </c>
      <c r="L4" s="35" t="s">
        <v>8</v>
      </c>
      <c r="M4" s="35" t="s">
        <v>9</v>
      </c>
      <c r="N4" s="35" t="s">
        <v>30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377706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377706</v>
      </c>
      <c r="O5" s="33">
        <f t="shared" ref="O5:O43" si="1">(N5/O$45)</f>
        <v>319.81879762912786</v>
      </c>
      <c r="P5" s="6"/>
    </row>
    <row r="6" spans="1:133">
      <c r="A6" s="12"/>
      <c r="B6" s="25">
        <v>311</v>
      </c>
      <c r="C6" s="20" t="s">
        <v>2</v>
      </c>
      <c r="D6" s="46">
        <v>205379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205379</v>
      </c>
      <c r="O6" s="47">
        <f t="shared" si="1"/>
        <v>173.9026248941575</v>
      </c>
      <c r="P6" s="9"/>
    </row>
    <row r="7" spans="1:133">
      <c r="A7" s="12"/>
      <c r="B7" s="25">
        <v>312.41000000000003</v>
      </c>
      <c r="C7" s="20" t="s">
        <v>64</v>
      </c>
      <c r="D7" s="46">
        <v>3008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3008</v>
      </c>
      <c r="O7" s="47">
        <f t="shared" si="1"/>
        <v>2.5469940728196443</v>
      </c>
      <c r="P7" s="9"/>
    </row>
    <row r="8" spans="1:133">
      <c r="A8" s="12"/>
      <c r="B8" s="25">
        <v>312.60000000000002</v>
      </c>
      <c r="C8" s="20" t="s">
        <v>11</v>
      </c>
      <c r="D8" s="46">
        <v>109742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109742</v>
      </c>
      <c r="O8" s="47">
        <f t="shared" si="1"/>
        <v>92.922946655376805</v>
      </c>
      <c r="P8" s="9"/>
    </row>
    <row r="9" spans="1:133">
      <c r="A9" s="12"/>
      <c r="B9" s="25">
        <v>314.10000000000002</v>
      </c>
      <c r="C9" s="20" t="s">
        <v>12</v>
      </c>
      <c r="D9" s="46">
        <v>27977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27977</v>
      </c>
      <c r="O9" s="47">
        <f t="shared" si="1"/>
        <v>23.689246401354783</v>
      </c>
      <c r="P9" s="9"/>
    </row>
    <row r="10" spans="1:133">
      <c r="A10" s="12"/>
      <c r="B10" s="25">
        <v>314.3</v>
      </c>
      <c r="C10" s="20" t="s">
        <v>13</v>
      </c>
      <c r="D10" s="46">
        <v>11269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11269</v>
      </c>
      <c r="O10" s="47">
        <f t="shared" si="1"/>
        <v>9.5419136325148184</v>
      </c>
      <c r="P10" s="9"/>
    </row>
    <row r="11" spans="1:133">
      <c r="A11" s="12"/>
      <c r="B11" s="25">
        <v>314.8</v>
      </c>
      <c r="C11" s="20" t="s">
        <v>14</v>
      </c>
      <c r="D11" s="46">
        <v>2149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2149</v>
      </c>
      <c r="O11" s="47">
        <f t="shared" si="1"/>
        <v>1.8196443691786621</v>
      </c>
      <c r="P11" s="9"/>
    </row>
    <row r="12" spans="1:133">
      <c r="A12" s="12"/>
      <c r="B12" s="25">
        <v>315</v>
      </c>
      <c r="C12" s="20" t="s">
        <v>75</v>
      </c>
      <c r="D12" s="46">
        <v>12689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12689</v>
      </c>
      <c r="O12" s="47">
        <f t="shared" si="1"/>
        <v>10.74428450465707</v>
      </c>
      <c r="P12" s="9"/>
    </row>
    <row r="13" spans="1:133">
      <c r="A13" s="12"/>
      <c r="B13" s="25">
        <v>316</v>
      </c>
      <c r="C13" s="20" t="s">
        <v>76</v>
      </c>
      <c r="D13" s="46">
        <v>5493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5493</v>
      </c>
      <c r="O13" s="47">
        <f t="shared" si="1"/>
        <v>4.6511430990685856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SUM(D15:D17)</f>
        <v>101059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7" si="4">SUM(D14:M14)</f>
        <v>101059</v>
      </c>
      <c r="O14" s="45">
        <f t="shared" si="1"/>
        <v>85.570702794242166</v>
      </c>
      <c r="P14" s="10"/>
    </row>
    <row r="15" spans="1:133">
      <c r="A15" s="12"/>
      <c r="B15" s="25">
        <v>322</v>
      </c>
      <c r="C15" s="20" t="s">
        <v>0</v>
      </c>
      <c r="D15" s="46">
        <v>17318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17318</v>
      </c>
      <c r="O15" s="47">
        <f t="shared" si="1"/>
        <v>14.663844199830653</v>
      </c>
      <c r="P15" s="9"/>
    </row>
    <row r="16" spans="1:133">
      <c r="A16" s="12"/>
      <c r="B16" s="25">
        <v>323.10000000000002</v>
      </c>
      <c r="C16" s="20" t="s">
        <v>18</v>
      </c>
      <c r="D16" s="46">
        <v>83691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83691</v>
      </c>
      <c r="O16" s="47">
        <f t="shared" si="1"/>
        <v>70.864521591871295</v>
      </c>
      <c r="P16" s="9"/>
    </row>
    <row r="17" spans="1:16">
      <c r="A17" s="12"/>
      <c r="B17" s="25">
        <v>329</v>
      </c>
      <c r="C17" s="20" t="s">
        <v>20</v>
      </c>
      <c r="D17" s="46">
        <v>50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50</v>
      </c>
      <c r="O17" s="47">
        <f t="shared" si="1"/>
        <v>4.2337002540220152E-2</v>
      </c>
      <c r="P17" s="9"/>
    </row>
    <row r="18" spans="1:16" ht="15.75">
      <c r="A18" s="29" t="s">
        <v>21</v>
      </c>
      <c r="B18" s="30"/>
      <c r="C18" s="31"/>
      <c r="D18" s="32">
        <f t="shared" ref="D18:M18" si="5">SUM(D19:D26)</f>
        <v>134267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366986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501253</v>
      </c>
      <c r="O18" s="45">
        <f t="shared" si="1"/>
        <v>424.43099068585946</v>
      </c>
      <c r="P18" s="10"/>
    </row>
    <row r="19" spans="1:16">
      <c r="A19" s="12"/>
      <c r="B19" s="25">
        <v>331.2</v>
      </c>
      <c r="C19" s="20" t="s">
        <v>88</v>
      </c>
      <c r="D19" s="46">
        <v>14324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14324</v>
      </c>
      <c r="O19" s="47">
        <f t="shared" si="1"/>
        <v>12.128704487722269</v>
      </c>
      <c r="P19" s="9"/>
    </row>
    <row r="20" spans="1:16">
      <c r="A20" s="12"/>
      <c r="B20" s="25">
        <v>331.35</v>
      </c>
      <c r="C20" s="20" t="s">
        <v>123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366986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366986</v>
      </c>
      <c r="O20" s="47">
        <f t="shared" si="1"/>
        <v>310.74174428450465</v>
      </c>
      <c r="P20" s="9"/>
    </row>
    <row r="21" spans="1:16">
      <c r="A21" s="12"/>
      <c r="B21" s="25">
        <v>335.12</v>
      </c>
      <c r="C21" s="20" t="s">
        <v>77</v>
      </c>
      <c r="D21" s="46">
        <v>37783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37783</v>
      </c>
      <c r="O21" s="47">
        <f t="shared" si="1"/>
        <v>31.992379339542762</v>
      </c>
      <c r="P21" s="9"/>
    </row>
    <row r="22" spans="1:16">
      <c r="A22" s="12"/>
      <c r="B22" s="25">
        <v>335.14</v>
      </c>
      <c r="C22" s="20" t="s">
        <v>78</v>
      </c>
      <c r="D22" s="46">
        <v>993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993</v>
      </c>
      <c r="O22" s="47">
        <f t="shared" si="1"/>
        <v>0.84081287044877218</v>
      </c>
      <c r="P22" s="9"/>
    </row>
    <row r="23" spans="1:16">
      <c r="A23" s="12"/>
      <c r="B23" s="25">
        <v>335.15</v>
      </c>
      <c r="C23" s="20" t="s">
        <v>79</v>
      </c>
      <c r="D23" s="46">
        <v>1292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1292</v>
      </c>
      <c r="O23" s="47">
        <f t="shared" si="1"/>
        <v>1.0939881456392888</v>
      </c>
      <c r="P23" s="9"/>
    </row>
    <row r="24" spans="1:16">
      <c r="A24" s="12"/>
      <c r="B24" s="25">
        <v>335.18</v>
      </c>
      <c r="C24" s="20" t="s">
        <v>80</v>
      </c>
      <c r="D24" s="46">
        <v>52609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52609</v>
      </c>
      <c r="O24" s="47">
        <f t="shared" si="1"/>
        <v>44.54614733276884</v>
      </c>
      <c r="P24" s="9"/>
    </row>
    <row r="25" spans="1:16">
      <c r="A25" s="12"/>
      <c r="B25" s="25">
        <v>335.49</v>
      </c>
      <c r="C25" s="20" t="s">
        <v>120</v>
      </c>
      <c r="D25" s="46">
        <v>24948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24948</v>
      </c>
      <c r="O25" s="47">
        <f t="shared" si="1"/>
        <v>21.124470787468248</v>
      </c>
      <c r="P25" s="9"/>
    </row>
    <row r="26" spans="1:16">
      <c r="A26" s="12"/>
      <c r="B26" s="25">
        <v>339</v>
      </c>
      <c r="C26" s="20" t="s">
        <v>27</v>
      </c>
      <c r="D26" s="46">
        <v>2318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2318</v>
      </c>
      <c r="O26" s="47">
        <f t="shared" si="1"/>
        <v>1.9627434377646062</v>
      </c>
      <c r="P26" s="9"/>
    </row>
    <row r="27" spans="1:16" ht="15.75">
      <c r="A27" s="29" t="s">
        <v>32</v>
      </c>
      <c r="B27" s="30"/>
      <c r="C27" s="31"/>
      <c r="D27" s="32">
        <f t="shared" ref="D27:M27" si="6">SUM(D28:D35)</f>
        <v>135101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475278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4"/>
        <v>610379</v>
      </c>
      <c r="O27" s="45">
        <f t="shared" si="1"/>
        <v>516.83234546994072</v>
      </c>
      <c r="P27" s="10"/>
    </row>
    <row r="28" spans="1:16">
      <c r="A28" s="12"/>
      <c r="B28" s="25">
        <v>342.2</v>
      </c>
      <c r="C28" s="20" t="s">
        <v>36</v>
      </c>
      <c r="D28" s="46">
        <v>114658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5" si="7">SUM(D28:M28)</f>
        <v>114658</v>
      </c>
      <c r="O28" s="47">
        <f t="shared" si="1"/>
        <v>97.085520745131248</v>
      </c>
      <c r="P28" s="9"/>
    </row>
    <row r="29" spans="1:16">
      <c r="A29" s="12"/>
      <c r="B29" s="25">
        <v>343.3</v>
      </c>
      <c r="C29" s="20" t="s">
        <v>37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180476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180476</v>
      </c>
      <c r="O29" s="47">
        <f t="shared" si="1"/>
        <v>152.81625740897545</v>
      </c>
      <c r="P29" s="9"/>
    </row>
    <row r="30" spans="1:16">
      <c r="A30" s="12"/>
      <c r="B30" s="25">
        <v>343.4</v>
      </c>
      <c r="C30" s="20" t="s">
        <v>38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152955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152955</v>
      </c>
      <c r="O30" s="47">
        <f t="shared" si="1"/>
        <v>129.51312447078746</v>
      </c>
      <c r="P30" s="9"/>
    </row>
    <row r="31" spans="1:16">
      <c r="A31" s="12"/>
      <c r="B31" s="25">
        <v>343.5</v>
      </c>
      <c r="C31" s="20" t="s">
        <v>68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141847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141847</v>
      </c>
      <c r="O31" s="47">
        <f t="shared" si="1"/>
        <v>120.10753598645216</v>
      </c>
      <c r="P31" s="9"/>
    </row>
    <row r="32" spans="1:16">
      <c r="A32" s="12"/>
      <c r="B32" s="25">
        <v>343.8</v>
      </c>
      <c r="C32" s="20" t="s">
        <v>39</v>
      </c>
      <c r="D32" s="46">
        <v>4900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4900</v>
      </c>
      <c r="O32" s="47">
        <f t="shared" si="1"/>
        <v>4.149026248941575</v>
      </c>
      <c r="P32" s="9"/>
    </row>
    <row r="33" spans="1:119">
      <c r="A33" s="12"/>
      <c r="B33" s="25">
        <v>347.2</v>
      </c>
      <c r="C33" s="20" t="s">
        <v>71</v>
      </c>
      <c r="D33" s="46">
        <v>2415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2415</v>
      </c>
      <c r="O33" s="47">
        <f t="shared" si="1"/>
        <v>2.0448772226926333</v>
      </c>
      <c r="P33" s="9"/>
    </row>
    <row r="34" spans="1:119">
      <c r="A34" s="12"/>
      <c r="B34" s="25">
        <v>347.3</v>
      </c>
      <c r="C34" s="20" t="s">
        <v>110</v>
      </c>
      <c r="D34" s="46">
        <v>828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828</v>
      </c>
      <c r="O34" s="47">
        <f t="shared" si="1"/>
        <v>0.70110076206604577</v>
      </c>
      <c r="P34" s="9"/>
    </row>
    <row r="35" spans="1:119">
      <c r="A35" s="12"/>
      <c r="B35" s="25">
        <v>347.9</v>
      </c>
      <c r="C35" s="20" t="s">
        <v>72</v>
      </c>
      <c r="D35" s="46">
        <v>12300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12300</v>
      </c>
      <c r="O35" s="47">
        <f t="shared" si="1"/>
        <v>10.414902624894157</v>
      </c>
      <c r="P35" s="9"/>
    </row>
    <row r="36" spans="1:119" ht="15.75">
      <c r="A36" s="29" t="s">
        <v>33</v>
      </c>
      <c r="B36" s="30"/>
      <c r="C36" s="31"/>
      <c r="D36" s="32">
        <f t="shared" ref="D36:M36" si="8">SUM(D37:D37)</f>
        <v>2630</v>
      </c>
      <c r="E36" s="32">
        <f t="shared" si="8"/>
        <v>0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0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ref="N36:N43" si="9">SUM(D36:M36)</f>
        <v>2630</v>
      </c>
      <c r="O36" s="45">
        <f t="shared" si="1"/>
        <v>2.2269263336155802</v>
      </c>
      <c r="P36" s="10"/>
    </row>
    <row r="37" spans="1:119">
      <c r="A37" s="13"/>
      <c r="B37" s="39">
        <v>351.1</v>
      </c>
      <c r="C37" s="21" t="s">
        <v>43</v>
      </c>
      <c r="D37" s="46">
        <v>2630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2630</v>
      </c>
      <c r="O37" s="47">
        <f t="shared" si="1"/>
        <v>2.2269263336155802</v>
      </c>
      <c r="P37" s="9"/>
    </row>
    <row r="38" spans="1:119" ht="15.75">
      <c r="A38" s="29" t="s">
        <v>3</v>
      </c>
      <c r="B38" s="30"/>
      <c r="C38" s="31"/>
      <c r="D38" s="32">
        <f t="shared" ref="D38:M38" si="10">SUM(D39:D42)</f>
        <v>42122</v>
      </c>
      <c r="E38" s="32">
        <f t="shared" si="10"/>
        <v>0</v>
      </c>
      <c r="F38" s="32">
        <f t="shared" si="10"/>
        <v>0</v>
      </c>
      <c r="G38" s="32">
        <f t="shared" si="10"/>
        <v>0</v>
      </c>
      <c r="H38" s="32">
        <f t="shared" si="10"/>
        <v>0</v>
      </c>
      <c r="I38" s="32">
        <f t="shared" si="10"/>
        <v>12024</v>
      </c>
      <c r="J38" s="32">
        <f t="shared" si="10"/>
        <v>0</v>
      </c>
      <c r="K38" s="32">
        <f t="shared" si="10"/>
        <v>0</v>
      </c>
      <c r="L38" s="32">
        <f t="shared" si="10"/>
        <v>0</v>
      </c>
      <c r="M38" s="32">
        <f t="shared" si="10"/>
        <v>0</v>
      </c>
      <c r="N38" s="32">
        <f t="shared" si="9"/>
        <v>54146</v>
      </c>
      <c r="O38" s="45">
        <f t="shared" si="1"/>
        <v>45.84758679085521</v>
      </c>
      <c r="P38" s="10"/>
    </row>
    <row r="39" spans="1:119">
      <c r="A39" s="12"/>
      <c r="B39" s="25">
        <v>361.1</v>
      </c>
      <c r="C39" s="20" t="s">
        <v>46</v>
      </c>
      <c r="D39" s="46">
        <v>70</v>
      </c>
      <c r="E39" s="46">
        <v>0</v>
      </c>
      <c r="F39" s="46">
        <v>0</v>
      </c>
      <c r="G39" s="46">
        <v>0</v>
      </c>
      <c r="H39" s="46">
        <v>0</v>
      </c>
      <c r="I39" s="46">
        <v>91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161</v>
      </c>
      <c r="O39" s="47">
        <f t="shared" si="1"/>
        <v>0.13632514817950889</v>
      </c>
      <c r="P39" s="9"/>
    </row>
    <row r="40" spans="1:119">
      <c r="A40" s="12"/>
      <c r="B40" s="25">
        <v>364</v>
      </c>
      <c r="C40" s="20" t="s">
        <v>127</v>
      </c>
      <c r="D40" s="46">
        <v>3231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3231</v>
      </c>
      <c r="O40" s="47">
        <f t="shared" si="1"/>
        <v>2.7358171041490262</v>
      </c>
      <c r="P40" s="9"/>
    </row>
    <row r="41" spans="1:119">
      <c r="A41" s="12"/>
      <c r="B41" s="25">
        <v>366</v>
      </c>
      <c r="C41" s="20" t="s">
        <v>128</v>
      </c>
      <c r="D41" s="46">
        <v>1076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1076</v>
      </c>
      <c r="O41" s="47">
        <f t="shared" si="1"/>
        <v>0.91109229466553765</v>
      </c>
      <c r="P41" s="9"/>
    </row>
    <row r="42" spans="1:119" ht="15.75" thickBot="1">
      <c r="A42" s="12"/>
      <c r="B42" s="25">
        <v>369.9</v>
      </c>
      <c r="C42" s="20" t="s">
        <v>49</v>
      </c>
      <c r="D42" s="46">
        <v>37745</v>
      </c>
      <c r="E42" s="46">
        <v>0</v>
      </c>
      <c r="F42" s="46">
        <v>0</v>
      </c>
      <c r="G42" s="46">
        <v>0</v>
      </c>
      <c r="H42" s="46">
        <v>0</v>
      </c>
      <c r="I42" s="46">
        <v>11933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49678</v>
      </c>
      <c r="O42" s="47">
        <f t="shared" si="1"/>
        <v>42.064352243861137</v>
      </c>
      <c r="P42" s="9"/>
    </row>
    <row r="43" spans="1:119" ht="16.5" thickBot="1">
      <c r="A43" s="14" t="s">
        <v>41</v>
      </c>
      <c r="B43" s="23"/>
      <c r="C43" s="22"/>
      <c r="D43" s="15">
        <f>SUM(D5,D14,D18,D27,D36,D38)</f>
        <v>792885</v>
      </c>
      <c r="E43" s="15">
        <f t="shared" ref="E43:M43" si="11">SUM(E5,E14,E18,E27,E36,E38)</f>
        <v>0</v>
      </c>
      <c r="F43" s="15">
        <f t="shared" si="11"/>
        <v>0</v>
      </c>
      <c r="G43" s="15">
        <f t="shared" si="11"/>
        <v>0</v>
      </c>
      <c r="H43" s="15">
        <f t="shared" si="11"/>
        <v>0</v>
      </c>
      <c r="I43" s="15">
        <f t="shared" si="11"/>
        <v>854288</v>
      </c>
      <c r="J43" s="15">
        <f t="shared" si="11"/>
        <v>0</v>
      </c>
      <c r="K43" s="15">
        <f t="shared" si="11"/>
        <v>0</v>
      </c>
      <c r="L43" s="15">
        <f t="shared" si="11"/>
        <v>0</v>
      </c>
      <c r="M43" s="15">
        <f t="shared" si="11"/>
        <v>0</v>
      </c>
      <c r="N43" s="15">
        <f t="shared" si="9"/>
        <v>1647173</v>
      </c>
      <c r="O43" s="38">
        <f t="shared" si="1"/>
        <v>1394.727349703641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40"/>
      <c r="B45" s="41"/>
      <c r="C45" s="41"/>
      <c r="D45" s="42"/>
      <c r="E45" s="42"/>
      <c r="F45" s="42"/>
      <c r="G45" s="42"/>
      <c r="H45" s="42"/>
      <c r="I45" s="42"/>
      <c r="J45" s="42"/>
      <c r="K45" s="42"/>
      <c r="L45" s="118" t="s">
        <v>129</v>
      </c>
      <c r="M45" s="118"/>
      <c r="N45" s="118"/>
      <c r="O45" s="43">
        <v>1181</v>
      </c>
    </row>
    <row r="46" spans="1:119">
      <c r="A46" s="119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7"/>
    </row>
    <row r="47" spans="1:119" ht="15.75" customHeight="1" thickBot="1">
      <c r="A47" s="120" t="s">
        <v>62</v>
      </c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100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5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50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30"/>
      <c r="M3" s="36"/>
      <c r="N3" s="37"/>
      <c r="O3" s="131" t="s">
        <v>55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51</v>
      </c>
      <c r="F4" s="34" t="s">
        <v>52</v>
      </c>
      <c r="G4" s="34" t="s">
        <v>53</v>
      </c>
      <c r="H4" s="34" t="s">
        <v>5</v>
      </c>
      <c r="I4" s="34" t="s">
        <v>6</v>
      </c>
      <c r="J4" s="35" t="s">
        <v>54</v>
      </c>
      <c r="K4" s="35" t="s">
        <v>7</v>
      </c>
      <c r="L4" s="35" t="s">
        <v>8</v>
      </c>
      <c r="M4" s="35" t="s">
        <v>9</v>
      </c>
      <c r="N4" s="35" t="s">
        <v>30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365203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365203</v>
      </c>
      <c r="O5" s="33">
        <f t="shared" ref="O5:O48" si="1">(N5/O$50)</f>
        <v>313.21012006861065</v>
      </c>
      <c r="P5" s="6"/>
    </row>
    <row r="6" spans="1:133">
      <c r="A6" s="12"/>
      <c r="B6" s="25">
        <v>311</v>
      </c>
      <c r="C6" s="20" t="s">
        <v>2</v>
      </c>
      <c r="D6" s="46">
        <v>203319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203319</v>
      </c>
      <c r="O6" s="47">
        <f t="shared" si="1"/>
        <v>174.37307032590053</v>
      </c>
      <c r="P6" s="9"/>
    </row>
    <row r="7" spans="1:133">
      <c r="A7" s="12"/>
      <c r="B7" s="25">
        <v>312.41000000000003</v>
      </c>
      <c r="C7" s="20" t="s">
        <v>64</v>
      </c>
      <c r="D7" s="46">
        <v>3003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3003</v>
      </c>
      <c r="O7" s="47">
        <f t="shared" si="1"/>
        <v>2.5754716981132075</v>
      </c>
      <c r="P7" s="9"/>
    </row>
    <row r="8" spans="1:133">
      <c r="A8" s="12"/>
      <c r="B8" s="25">
        <v>312.60000000000002</v>
      </c>
      <c r="C8" s="20" t="s">
        <v>11</v>
      </c>
      <c r="D8" s="46">
        <v>103382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103382</v>
      </c>
      <c r="O8" s="47">
        <f t="shared" si="1"/>
        <v>88.663807890222984</v>
      </c>
      <c r="P8" s="9"/>
    </row>
    <row r="9" spans="1:133">
      <c r="A9" s="12"/>
      <c r="B9" s="25">
        <v>314.10000000000002</v>
      </c>
      <c r="C9" s="20" t="s">
        <v>12</v>
      </c>
      <c r="D9" s="46">
        <v>27204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27204</v>
      </c>
      <c r="O9" s="47">
        <f t="shared" si="1"/>
        <v>23.331046312178387</v>
      </c>
      <c r="P9" s="9"/>
    </row>
    <row r="10" spans="1:133">
      <c r="A10" s="12"/>
      <c r="B10" s="25">
        <v>314.3</v>
      </c>
      <c r="C10" s="20" t="s">
        <v>13</v>
      </c>
      <c r="D10" s="46">
        <v>10870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10870</v>
      </c>
      <c r="O10" s="47">
        <f t="shared" si="1"/>
        <v>9.3224699828473412</v>
      </c>
      <c r="P10" s="9"/>
    </row>
    <row r="11" spans="1:133">
      <c r="A11" s="12"/>
      <c r="B11" s="25">
        <v>314.8</v>
      </c>
      <c r="C11" s="20" t="s">
        <v>14</v>
      </c>
      <c r="D11" s="46">
        <v>2328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2328</v>
      </c>
      <c r="O11" s="47">
        <f t="shared" si="1"/>
        <v>1.9965694682675814</v>
      </c>
      <c r="P11" s="9"/>
    </row>
    <row r="12" spans="1:133">
      <c r="A12" s="12"/>
      <c r="B12" s="25">
        <v>315</v>
      </c>
      <c r="C12" s="20" t="s">
        <v>75</v>
      </c>
      <c r="D12" s="46">
        <v>12617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12617</v>
      </c>
      <c r="O12" s="47">
        <f t="shared" si="1"/>
        <v>10.820754716981131</v>
      </c>
      <c r="P12" s="9"/>
    </row>
    <row r="13" spans="1:133">
      <c r="A13" s="12"/>
      <c r="B13" s="25">
        <v>316</v>
      </c>
      <c r="C13" s="20" t="s">
        <v>76</v>
      </c>
      <c r="D13" s="46">
        <v>2480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2480</v>
      </c>
      <c r="O13" s="47">
        <f t="shared" si="1"/>
        <v>2.1269296740994856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SUM(D15:D17)</f>
        <v>98103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1" si="4">SUM(D14:M14)</f>
        <v>98103</v>
      </c>
      <c r="O14" s="45">
        <f t="shared" si="1"/>
        <v>84.13636363636364</v>
      </c>
      <c r="P14" s="10"/>
    </row>
    <row r="15" spans="1:133">
      <c r="A15" s="12"/>
      <c r="B15" s="25">
        <v>322</v>
      </c>
      <c r="C15" s="20" t="s">
        <v>0</v>
      </c>
      <c r="D15" s="46">
        <v>12712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12712</v>
      </c>
      <c r="O15" s="47">
        <f t="shared" si="1"/>
        <v>10.902229845626072</v>
      </c>
      <c r="P15" s="9"/>
    </row>
    <row r="16" spans="1:133">
      <c r="A16" s="12"/>
      <c r="B16" s="25">
        <v>323.10000000000002</v>
      </c>
      <c r="C16" s="20" t="s">
        <v>18</v>
      </c>
      <c r="D16" s="46">
        <v>85376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85376</v>
      </c>
      <c r="O16" s="47">
        <f t="shared" si="1"/>
        <v>73.221269296740999</v>
      </c>
      <c r="P16" s="9"/>
    </row>
    <row r="17" spans="1:16">
      <c r="A17" s="12"/>
      <c r="B17" s="25">
        <v>329</v>
      </c>
      <c r="C17" s="20" t="s">
        <v>20</v>
      </c>
      <c r="D17" s="46">
        <v>15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15</v>
      </c>
      <c r="O17" s="47">
        <f t="shared" si="1"/>
        <v>1.2864493996569469E-2</v>
      </c>
      <c r="P17" s="9"/>
    </row>
    <row r="18" spans="1:16" ht="15.75">
      <c r="A18" s="29" t="s">
        <v>21</v>
      </c>
      <c r="B18" s="30"/>
      <c r="C18" s="31"/>
      <c r="D18" s="32">
        <f t="shared" ref="D18:M18" si="5">SUM(D19:D30)</f>
        <v>502929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51500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554429</v>
      </c>
      <c r="O18" s="45">
        <f t="shared" si="1"/>
        <v>475.49656946826758</v>
      </c>
      <c r="P18" s="10"/>
    </row>
    <row r="19" spans="1:16">
      <c r="A19" s="12"/>
      <c r="B19" s="25">
        <v>331.2</v>
      </c>
      <c r="C19" s="20" t="s">
        <v>88</v>
      </c>
      <c r="D19" s="46">
        <v>29265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29265</v>
      </c>
      <c r="O19" s="47">
        <f t="shared" si="1"/>
        <v>25.098627787307034</v>
      </c>
      <c r="P19" s="9"/>
    </row>
    <row r="20" spans="1:16">
      <c r="A20" s="12"/>
      <c r="B20" s="25">
        <v>331.35</v>
      </c>
      <c r="C20" s="20" t="s">
        <v>123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51500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51500</v>
      </c>
      <c r="O20" s="47">
        <f t="shared" si="1"/>
        <v>44.168096054888508</v>
      </c>
      <c r="P20" s="9"/>
    </row>
    <row r="21" spans="1:16">
      <c r="A21" s="12"/>
      <c r="B21" s="25">
        <v>334.2</v>
      </c>
      <c r="C21" s="20" t="s">
        <v>117</v>
      </c>
      <c r="D21" s="46">
        <v>32267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32267</v>
      </c>
      <c r="O21" s="47">
        <f t="shared" si="1"/>
        <v>27.673241852487134</v>
      </c>
      <c r="P21" s="9"/>
    </row>
    <row r="22" spans="1:16">
      <c r="A22" s="12"/>
      <c r="B22" s="25">
        <v>334.49</v>
      </c>
      <c r="C22" s="20" t="s">
        <v>119</v>
      </c>
      <c r="D22" s="46">
        <v>270314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9" si="6">SUM(D22:M22)</f>
        <v>270314</v>
      </c>
      <c r="O22" s="47">
        <f t="shared" si="1"/>
        <v>231.83018867924528</v>
      </c>
      <c r="P22" s="9"/>
    </row>
    <row r="23" spans="1:16">
      <c r="A23" s="12"/>
      <c r="B23" s="25">
        <v>334.7</v>
      </c>
      <c r="C23" s="20" t="s">
        <v>109</v>
      </c>
      <c r="D23" s="46">
        <v>50000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50000</v>
      </c>
      <c r="O23" s="47">
        <f t="shared" si="1"/>
        <v>42.881646655231563</v>
      </c>
      <c r="P23" s="9"/>
    </row>
    <row r="24" spans="1:16">
      <c r="A24" s="12"/>
      <c r="B24" s="25">
        <v>335.12</v>
      </c>
      <c r="C24" s="20" t="s">
        <v>77</v>
      </c>
      <c r="D24" s="46">
        <v>42528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42528</v>
      </c>
      <c r="O24" s="47">
        <f t="shared" si="1"/>
        <v>36.473413379073754</v>
      </c>
      <c r="P24" s="9"/>
    </row>
    <row r="25" spans="1:16">
      <c r="A25" s="12"/>
      <c r="B25" s="25">
        <v>335.14</v>
      </c>
      <c r="C25" s="20" t="s">
        <v>78</v>
      </c>
      <c r="D25" s="46">
        <v>1135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1135</v>
      </c>
      <c r="O25" s="47">
        <f t="shared" si="1"/>
        <v>0.97341337907375647</v>
      </c>
      <c r="P25" s="9"/>
    </row>
    <row r="26" spans="1:16">
      <c r="A26" s="12"/>
      <c r="B26" s="25">
        <v>335.15</v>
      </c>
      <c r="C26" s="20" t="s">
        <v>79</v>
      </c>
      <c r="D26" s="46">
        <v>796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796</v>
      </c>
      <c r="O26" s="47">
        <f t="shared" si="1"/>
        <v>0.68267581475128647</v>
      </c>
      <c r="P26" s="9"/>
    </row>
    <row r="27" spans="1:16">
      <c r="A27" s="12"/>
      <c r="B27" s="25">
        <v>335.18</v>
      </c>
      <c r="C27" s="20" t="s">
        <v>80</v>
      </c>
      <c r="D27" s="46">
        <v>50819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50819</v>
      </c>
      <c r="O27" s="47">
        <f t="shared" si="1"/>
        <v>43.584048027444254</v>
      </c>
      <c r="P27" s="9"/>
    </row>
    <row r="28" spans="1:16">
      <c r="A28" s="12"/>
      <c r="B28" s="25">
        <v>335.21</v>
      </c>
      <c r="C28" s="20" t="s">
        <v>124</v>
      </c>
      <c r="D28" s="46">
        <v>330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330</v>
      </c>
      <c r="O28" s="47">
        <f t="shared" si="1"/>
        <v>0.28301886792452829</v>
      </c>
      <c r="P28" s="9"/>
    </row>
    <row r="29" spans="1:16">
      <c r="A29" s="12"/>
      <c r="B29" s="25">
        <v>335.49</v>
      </c>
      <c r="C29" s="20" t="s">
        <v>120</v>
      </c>
      <c r="D29" s="46">
        <v>23419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23419</v>
      </c>
      <c r="O29" s="47">
        <f t="shared" si="1"/>
        <v>20.084905660377359</v>
      </c>
      <c r="P29" s="9"/>
    </row>
    <row r="30" spans="1:16">
      <c r="A30" s="12"/>
      <c r="B30" s="25">
        <v>339</v>
      </c>
      <c r="C30" s="20" t="s">
        <v>27</v>
      </c>
      <c r="D30" s="46">
        <v>2056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2056</v>
      </c>
      <c r="O30" s="47">
        <f t="shared" si="1"/>
        <v>1.7632933104631219</v>
      </c>
      <c r="P30" s="9"/>
    </row>
    <row r="31" spans="1:16" ht="15.75">
      <c r="A31" s="29" t="s">
        <v>32</v>
      </c>
      <c r="B31" s="30"/>
      <c r="C31" s="31"/>
      <c r="D31" s="32">
        <f t="shared" ref="D31:M31" si="7">SUM(D32:D39)</f>
        <v>138854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482925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>SUM(D31:M31)</f>
        <v>621779</v>
      </c>
      <c r="O31" s="45">
        <f t="shared" si="1"/>
        <v>533.25814751286453</v>
      </c>
      <c r="P31" s="10"/>
    </row>
    <row r="32" spans="1:16">
      <c r="A32" s="12"/>
      <c r="B32" s="25">
        <v>342.2</v>
      </c>
      <c r="C32" s="20" t="s">
        <v>36</v>
      </c>
      <c r="D32" s="46">
        <v>102608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9" si="8">SUM(D32:M32)</f>
        <v>102608</v>
      </c>
      <c r="O32" s="47">
        <f t="shared" si="1"/>
        <v>88</v>
      </c>
      <c r="P32" s="9"/>
    </row>
    <row r="33" spans="1:119">
      <c r="A33" s="12"/>
      <c r="B33" s="25">
        <v>343.3</v>
      </c>
      <c r="C33" s="20" t="s">
        <v>37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191886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191886</v>
      </c>
      <c r="O33" s="47">
        <f t="shared" si="1"/>
        <v>164.56775300171526</v>
      </c>
      <c r="P33" s="9"/>
    </row>
    <row r="34" spans="1:119">
      <c r="A34" s="12"/>
      <c r="B34" s="25">
        <v>343.5</v>
      </c>
      <c r="C34" s="20" t="s">
        <v>68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135505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135505</v>
      </c>
      <c r="O34" s="47">
        <f t="shared" si="1"/>
        <v>116.21355060034305</v>
      </c>
      <c r="P34" s="9"/>
    </row>
    <row r="35" spans="1:119">
      <c r="A35" s="12"/>
      <c r="B35" s="25">
        <v>343.8</v>
      </c>
      <c r="C35" s="20" t="s">
        <v>39</v>
      </c>
      <c r="D35" s="46">
        <v>3250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3250</v>
      </c>
      <c r="O35" s="47">
        <f t="shared" si="1"/>
        <v>2.7873070325900513</v>
      </c>
      <c r="P35" s="9"/>
    </row>
    <row r="36" spans="1:119">
      <c r="A36" s="12"/>
      <c r="B36" s="25">
        <v>343.9</v>
      </c>
      <c r="C36" s="20" t="s">
        <v>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155534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155534</v>
      </c>
      <c r="O36" s="47">
        <f t="shared" si="1"/>
        <v>133.3910806174957</v>
      </c>
      <c r="P36" s="9"/>
    </row>
    <row r="37" spans="1:119">
      <c r="A37" s="12"/>
      <c r="B37" s="25">
        <v>347.2</v>
      </c>
      <c r="C37" s="20" t="s">
        <v>71</v>
      </c>
      <c r="D37" s="46">
        <v>15241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15241</v>
      </c>
      <c r="O37" s="47">
        <f t="shared" si="1"/>
        <v>13.071183533447684</v>
      </c>
      <c r="P37" s="9"/>
    </row>
    <row r="38" spans="1:119">
      <c r="A38" s="12"/>
      <c r="B38" s="25">
        <v>347.3</v>
      </c>
      <c r="C38" s="20" t="s">
        <v>110</v>
      </c>
      <c r="D38" s="46">
        <v>5755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5755</v>
      </c>
      <c r="O38" s="47">
        <f t="shared" si="1"/>
        <v>4.9356775300171529</v>
      </c>
      <c r="P38" s="9"/>
    </row>
    <row r="39" spans="1:119">
      <c r="A39" s="12"/>
      <c r="B39" s="25">
        <v>347.9</v>
      </c>
      <c r="C39" s="20" t="s">
        <v>72</v>
      </c>
      <c r="D39" s="46">
        <v>12000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12000</v>
      </c>
      <c r="O39" s="47">
        <f t="shared" si="1"/>
        <v>10.291595197255575</v>
      </c>
      <c r="P39" s="9"/>
    </row>
    <row r="40" spans="1:119" ht="15.75">
      <c r="A40" s="29" t="s">
        <v>33</v>
      </c>
      <c r="B40" s="30"/>
      <c r="C40" s="31"/>
      <c r="D40" s="32">
        <f t="shared" ref="D40:M40" si="9">SUM(D41:D41)</f>
        <v>1699</v>
      </c>
      <c r="E40" s="32">
        <f t="shared" si="9"/>
        <v>0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0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ref="N40:N48" si="10">SUM(D40:M40)</f>
        <v>1699</v>
      </c>
      <c r="O40" s="45">
        <f t="shared" si="1"/>
        <v>1.4571183533447685</v>
      </c>
      <c r="P40" s="10"/>
    </row>
    <row r="41" spans="1:119">
      <c r="A41" s="13"/>
      <c r="B41" s="39">
        <v>354</v>
      </c>
      <c r="C41" s="21" t="s">
        <v>45</v>
      </c>
      <c r="D41" s="46">
        <v>1699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1699</v>
      </c>
      <c r="O41" s="47">
        <f t="shared" si="1"/>
        <v>1.4571183533447685</v>
      </c>
      <c r="P41" s="9"/>
    </row>
    <row r="42" spans="1:119" ht="15.75">
      <c r="A42" s="29" t="s">
        <v>3</v>
      </c>
      <c r="B42" s="30"/>
      <c r="C42" s="31"/>
      <c r="D42" s="32">
        <f t="shared" ref="D42:M42" si="11">SUM(D43:D44)</f>
        <v>13690</v>
      </c>
      <c r="E42" s="32">
        <f t="shared" si="11"/>
        <v>0</v>
      </c>
      <c r="F42" s="32">
        <f t="shared" si="11"/>
        <v>0</v>
      </c>
      <c r="G42" s="32">
        <f t="shared" si="11"/>
        <v>0</v>
      </c>
      <c r="H42" s="32">
        <f t="shared" si="11"/>
        <v>0</v>
      </c>
      <c r="I42" s="32">
        <f t="shared" si="11"/>
        <v>2165</v>
      </c>
      <c r="J42" s="32">
        <f t="shared" si="11"/>
        <v>0</v>
      </c>
      <c r="K42" s="32">
        <f t="shared" si="11"/>
        <v>0</v>
      </c>
      <c r="L42" s="32">
        <f t="shared" si="11"/>
        <v>0</v>
      </c>
      <c r="M42" s="32">
        <f t="shared" si="11"/>
        <v>0</v>
      </c>
      <c r="N42" s="32">
        <f t="shared" si="10"/>
        <v>15855</v>
      </c>
      <c r="O42" s="45">
        <f t="shared" si="1"/>
        <v>13.597770154373928</v>
      </c>
      <c r="P42" s="10"/>
    </row>
    <row r="43" spans="1:119">
      <c r="A43" s="12"/>
      <c r="B43" s="25">
        <v>361.1</v>
      </c>
      <c r="C43" s="20" t="s">
        <v>46</v>
      </c>
      <c r="D43" s="46">
        <v>107</v>
      </c>
      <c r="E43" s="46">
        <v>0</v>
      </c>
      <c r="F43" s="46">
        <v>0</v>
      </c>
      <c r="G43" s="46">
        <v>0</v>
      </c>
      <c r="H43" s="46">
        <v>0</v>
      </c>
      <c r="I43" s="46">
        <v>85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192</v>
      </c>
      <c r="O43" s="47">
        <f t="shared" si="1"/>
        <v>0.16466552315608921</v>
      </c>
      <c r="P43" s="9"/>
    </row>
    <row r="44" spans="1:119">
      <c r="A44" s="12"/>
      <c r="B44" s="25">
        <v>369.9</v>
      </c>
      <c r="C44" s="20" t="s">
        <v>49</v>
      </c>
      <c r="D44" s="46">
        <v>13583</v>
      </c>
      <c r="E44" s="46">
        <v>0</v>
      </c>
      <c r="F44" s="46">
        <v>0</v>
      </c>
      <c r="G44" s="46">
        <v>0</v>
      </c>
      <c r="H44" s="46">
        <v>0</v>
      </c>
      <c r="I44" s="46">
        <v>2080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15663</v>
      </c>
      <c r="O44" s="47">
        <f t="shared" si="1"/>
        <v>13.433104631217839</v>
      </c>
      <c r="P44" s="9"/>
    </row>
    <row r="45" spans="1:119" ht="15.75">
      <c r="A45" s="29" t="s">
        <v>91</v>
      </c>
      <c r="B45" s="30"/>
      <c r="C45" s="31"/>
      <c r="D45" s="32">
        <f t="shared" ref="D45:M45" si="12">SUM(D46:D47)</f>
        <v>310455</v>
      </c>
      <c r="E45" s="32">
        <f t="shared" si="12"/>
        <v>0</v>
      </c>
      <c r="F45" s="32">
        <f t="shared" si="12"/>
        <v>0</v>
      </c>
      <c r="G45" s="32">
        <f t="shared" si="12"/>
        <v>0</v>
      </c>
      <c r="H45" s="32">
        <f t="shared" si="12"/>
        <v>0</v>
      </c>
      <c r="I45" s="32">
        <f t="shared" si="12"/>
        <v>0</v>
      </c>
      <c r="J45" s="32">
        <f t="shared" si="12"/>
        <v>0</v>
      </c>
      <c r="K45" s="32">
        <f t="shared" si="12"/>
        <v>0</v>
      </c>
      <c r="L45" s="32">
        <f t="shared" si="12"/>
        <v>0</v>
      </c>
      <c r="M45" s="32">
        <f t="shared" si="12"/>
        <v>0</v>
      </c>
      <c r="N45" s="32">
        <f t="shared" si="10"/>
        <v>310455</v>
      </c>
      <c r="O45" s="45">
        <f t="shared" si="1"/>
        <v>266.25643224699826</v>
      </c>
      <c r="P45" s="9"/>
    </row>
    <row r="46" spans="1:119">
      <c r="A46" s="12"/>
      <c r="B46" s="25">
        <v>381</v>
      </c>
      <c r="C46" s="20" t="s">
        <v>92</v>
      </c>
      <c r="D46" s="46">
        <v>8084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8084</v>
      </c>
      <c r="O46" s="47">
        <f t="shared" si="1"/>
        <v>6.933104631217839</v>
      </c>
      <c r="P46" s="9"/>
    </row>
    <row r="47" spans="1:119" ht="15.75" thickBot="1">
      <c r="A47" s="12"/>
      <c r="B47" s="25">
        <v>384</v>
      </c>
      <c r="C47" s="20" t="s">
        <v>93</v>
      </c>
      <c r="D47" s="46">
        <v>302371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302371</v>
      </c>
      <c r="O47" s="47">
        <f t="shared" si="1"/>
        <v>259.32332761578044</v>
      </c>
      <c r="P47" s="9"/>
    </row>
    <row r="48" spans="1:119" ht="16.5" thickBot="1">
      <c r="A48" s="14" t="s">
        <v>41</v>
      </c>
      <c r="B48" s="23"/>
      <c r="C48" s="22"/>
      <c r="D48" s="15">
        <f t="shared" ref="D48:M48" si="13">SUM(D5,D14,D18,D31,D40,D42,D45)</f>
        <v>1430933</v>
      </c>
      <c r="E48" s="15">
        <f t="shared" si="13"/>
        <v>0</v>
      </c>
      <c r="F48" s="15">
        <f t="shared" si="13"/>
        <v>0</v>
      </c>
      <c r="G48" s="15">
        <f t="shared" si="13"/>
        <v>0</v>
      </c>
      <c r="H48" s="15">
        <f t="shared" si="13"/>
        <v>0</v>
      </c>
      <c r="I48" s="15">
        <f t="shared" si="13"/>
        <v>536590</v>
      </c>
      <c r="J48" s="15">
        <f t="shared" si="13"/>
        <v>0</v>
      </c>
      <c r="K48" s="15">
        <f t="shared" si="13"/>
        <v>0</v>
      </c>
      <c r="L48" s="15">
        <f t="shared" si="13"/>
        <v>0</v>
      </c>
      <c r="M48" s="15">
        <f t="shared" si="13"/>
        <v>0</v>
      </c>
      <c r="N48" s="15">
        <f t="shared" si="10"/>
        <v>1967523</v>
      </c>
      <c r="O48" s="38">
        <f t="shared" si="1"/>
        <v>1687.4125214408234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9"/>
    </row>
    <row r="50" spans="1:15">
      <c r="A50" s="40"/>
      <c r="B50" s="41"/>
      <c r="C50" s="41"/>
      <c r="D50" s="42"/>
      <c r="E50" s="42"/>
      <c r="F50" s="42"/>
      <c r="G50" s="42"/>
      <c r="H50" s="42"/>
      <c r="I50" s="42"/>
      <c r="J50" s="42"/>
      <c r="K50" s="42"/>
      <c r="L50" s="118" t="s">
        <v>125</v>
      </c>
      <c r="M50" s="118"/>
      <c r="N50" s="118"/>
      <c r="O50" s="43">
        <v>1166</v>
      </c>
    </row>
    <row r="51" spans="1:15">
      <c r="A51" s="119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7"/>
    </row>
    <row r="52" spans="1:15" ht="15.75" customHeight="1" thickBot="1">
      <c r="A52" s="120" t="s">
        <v>62</v>
      </c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100"/>
    </row>
  </sheetData>
  <mergeCells count="10">
    <mergeCell ref="L50:N50"/>
    <mergeCell ref="A51:O51"/>
    <mergeCell ref="A52:O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5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50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30"/>
      <c r="M3" s="36"/>
      <c r="N3" s="37"/>
      <c r="O3" s="131" t="s">
        <v>55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51</v>
      </c>
      <c r="F4" s="34" t="s">
        <v>52</v>
      </c>
      <c r="G4" s="34" t="s">
        <v>53</v>
      </c>
      <c r="H4" s="34" t="s">
        <v>5</v>
      </c>
      <c r="I4" s="34" t="s">
        <v>6</v>
      </c>
      <c r="J4" s="35" t="s">
        <v>54</v>
      </c>
      <c r="K4" s="35" t="s">
        <v>7</v>
      </c>
      <c r="L4" s="35" t="s">
        <v>8</v>
      </c>
      <c r="M4" s="35" t="s">
        <v>9</v>
      </c>
      <c r="N4" s="35" t="s">
        <v>30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322995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322995</v>
      </c>
      <c r="O5" s="33">
        <f t="shared" ref="O5:O48" si="1">(N5/O$50)</f>
        <v>285.0794351279788</v>
      </c>
      <c r="P5" s="6"/>
    </row>
    <row r="6" spans="1:133">
      <c r="A6" s="12"/>
      <c r="B6" s="25">
        <v>311</v>
      </c>
      <c r="C6" s="20" t="s">
        <v>2</v>
      </c>
      <c r="D6" s="46">
        <v>169375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169375</v>
      </c>
      <c r="O6" s="47">
        <f t="shared" si="1"/>
        <v>149.49249779346866</v>
      </c>
      <c r="P6" s="9"/>
    </row>
    <row r="7" spans="1:133">
      <c r="A7" s="12"/>
      <c r="B7" s="25">
        <v>312.41000000000003</v>
      </c>
      <c r="C7" s="20" t="s">
        <v>64</v>
      </c>
      <c r="D7" s="46">
        <v>2691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2691</v>
      </c>
      <c r="O7" s="47">
        <f t="shared" si="1"/>
        <v>2.3751103265666371</v>
      </c>
      <c r="P7" s="9"/>
    </row>
    <row r="8" spans="1:133">
      <c r="A8" s="12"/>
      <c r="B8" s="25">
        <v>312.60000000000002</v>
      </c>
      <c r="C8" s="20" t="s">
        <v>11</v>
      </c>
      <c r="D8" s="46">
        <v>98043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98043</v>
      </c>
      <c r="O8" s="47">
        <f t="shared" si="1"/>
        <v>86.533980582524265</v>
      </c>
      <c r="P8" s="9"/>
    </row>
    <row r="9" spans="1:133">
      <c r="A9" s="12"/>
      <c r="B9" s="25">
        <v>314.10000000000002</v>
      </c>
      <c r="C9" s="20" t="s">
        <v>12</v>
      </c>
      <c r="D9" s="46">
        <v>25930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25930</v>
      </c>
      <c r="O9" s="47">
        <f t="shared" si="1"/>
        <v>22.886142983230361</v>
      </c>
      <c r="P9" s="9"/>
    </row>
    <row r="10" spans="1:133">
      <c r="A10" s="12"/>
      <c r="B10" s="25">
        <v>314.3</v>
      </c>
      <c r="C10" s="20" t="s">
        <v>13</v>
      </c>
      <c r="D10" s="46">
        <v>10145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10145</v>
      </c>
      <c r="O10" s="47">
        <f t="shared" si="1"/>
        <v>8.9541041482789048</v>
      </c>
      <c r="P10" s="9"/>
    </row>
    <row r="11" spans="1:133">
      <c r="A11" s="12"/>
      <c r="B11" s="25">
        <v>314.8</v>
      </c>
      <c r="C11" s="20" t="s">
        <v>14</v>
      </c>
      <c r="D11" s="46">
        <v>3175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3175</v>
      </c>
      <c r="O11" s="47">
        <f t="shared" si="1"/>
        <v>2.8022947925860549</v>
      </c>
      <c r="P11" s="9"/>
    </row>
    <row r="12" spans="1:133">
      <c r="A12" s="12"/>
      <c r="B12" s="25">
        <v>315</v>
      </c>
      <c r="C12" s="20" t="s">
        <v>75</v>
      </c>
      <c r="D12" s="46">
        <v>11861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11861</v>
      </c>
      <c r="O12" s="47">
        <f t="shared" si="1"/>
        <v>10.468667255075022</v>
      </c>
      <c r="P12" s="9"/>
    </row>
    <row r="13" spans="1:133">
      <c r="A13" s="12"/>
      <c r="B13" s="25">
        <v>316</v>
      </c>
      <c r="C13" s="20" t="s">
        <v>76</v>
      </c>
      <c r="D13" s="46">
        <v>1775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1775</v>
      </c>
      <c r="O13" s="47">
        <f t="shared" si="1"/>
        <v>1.5666372462488967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SUM(D15:D17)</f>
        <v>91967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0" si="4">SUM(D14:M14)</f>
        <v>91967</v>
      </c>
      <c r="O14" s="45">
        <f t="shared" si="1"/>
        <v>81.171226831421009</v>
      </c>
      <c r="P14" s="10"/>
    </row>
    <row r="15" spans="1:133">
      <c r="A15" s="12"/>
      <c r="B15" s="25">
        <v>322</v>
      </c>
      <c r="C15" s="20" t="s">
        <v>0</v>
      </c>
      <c r="D15" s="46">
        <v>10483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10483</v>
      </c>
      <c r="O15" s="47">
        <f t="shared" si="1"/>
        <v>9.2524271844660202</v>
      </c>
      <c r="P15" s="9"/>
    </row>
    <row r="16" spans="1:133">
      <c r="A16" s="12"/>
      <c r="B16" s="25">
        <v>323.10000000000002</v>
      </c>
      <c r="C16" s="20" t="s">
        <v>18</v>
      </c>
      <c r="D16" s="46">
        <v>81434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81434</v>
      </c>
      <c r="O16" s="47">
        <f t="shared" si="1"/>
        <v>71.87466902030009</v>
      </c>
      <c r="P16" s="9"/>
    </row>
    <row r="17" spans="1:16">
      <c r="A17" s="12"/>
      <c r="B17" s="25">
        <v>329</v>
      </c>
      <c r="C17" s="20" t="s">
        <v>20</v>
      </c>
      <c r="D17" s="46">
        <v>50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50</v>
      </c>
      <c r="O17" s="47">
        <f t="shared" si="1"/>
        <v>4.4130626654898503E-2</v>
      </c>
      <c r="P17" s="9"/>
    </row>
    <row r="18" spans="1:16" ht="15.75">
      <c r="A18" s="29" t="s">
        <v>21</v>
      </c>
      <c r="B18" s="30"/>
      <c r="C18" s="31"/>
      <c r="D18" s="32">
        <f t="shared" ref="D18:M18" si="5">SUM(D19:D28)</f>
        <v>253237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26600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279837</v>
      </c>
      <c r="O18" s="45">
        <f t="shared" si="1"/>
        <v>246.98764342453663</v>
      </c>
      <c r="P18" s="10"/>
    </row>
    <row r="19" spans="1:16">
      <c r="A19" s="12"/>
      <c r="B19" s="25">
        <v>334.2</v>
      </c>
      <c r="C19" s="20" t="s">
        <v>117</v>
      </c>
      <c r="D19" s="46">
        <v>10141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10141</v>
      </c>
      <c r="O19" s="47">
        <f t="shared" si="1"/>
        <v>8.9505736981465134</v>
      </c>
      <c r="P19" s="9"/>
    </row>
    <row r="20" spans="1:16">
      <c r="A20" s="12"/>
      <c r="B20" s="25">
        <v>334.35</v>
      </c>
      <c r="C20" s="20" t="s">
        <v>118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26600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26600</v>
      </c>
      <c r="O20" s="47">
        <f t="shared" si="1"/>
        <v>23.477493380406003</v>
      </c>
      <c r="P20" s="9"/>
    </row>
    <row r="21" spans="1:16">
      <c r="A21" s="12"/>
      <c r="B21" s="25">
        <v>334.49</v>
      </c>
      <c r="C21" s="20" t="s">
        <v>119</v>
      </c>
      <c r="D21" s="46">
        <v>39240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7" si="6">SUM(D21:M21)</f>
        <v>39240</v>
      </c>
      <c r="O21" s="47">
        <f t="shared" si="1"/>
        <v>34.633715798764342</v>
      </c>
      <c r="P21" s="9"/>
    </row>
    <row r="22" spans="1:16">
      <c r="A22" s="12"/>
      <c r="B22" s="25">
        <v>334.7</v>
      </c>
      <c r="C22" s="20" t="s">
        <v>109</v>
      </c>
      <c r="D22" s="46">
        <v>89860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89860</v>
      </c>
      <c r="O22" s="47">
        <f t="shared" si="1"/>
        <v>79.311562224183589</v>
      </c>
      <c r="P22" s="9"/>
    </row>
    <row r="23" spans="1:16">
      <c r="A23" s="12"/>
      <c r="B23" s="25">
        <v>335.12</v>
      </c>
      <c r="C23" s="20" t="s">
        <v>77</v>
      </c>
      <c r="D23" s="46">
        <v>37875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37875</v>
      </c>
      <c r="O23" s="47">
        <f t="shared" si="1"/>
        <v>33.428949691085613</v>
      </c>
      <c r="P23" s="9"/>
    </row>
    <row r="24" spans="1:16">
      <c r="A24" s="12"/>
      <c r="B24" s="25">
        <v>335.14</v>
      </c>
      <c r="C24" s="20" t="s">
        <v>78</v>
      </c>
      <c r="D24" s="46">
        <v>1139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1139</v>
      </c>
      <c r="O24" s="47">
        <f t="shared" si="1"/>
        <v>1.0052956751985878</v>
      </c>
      <c r="P24" s="9"/>
    </row>
    <row r="25" spans="1:16">
      <c r="A25" s="12"/>
      <c r="B25" s="25">
        <v>335.15</v>
      </c>
      <c r="C25" s="20" t="s">
        <v>79</v>
      </c>
      <c r="D25" s="46">
        <v>1058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1058</v>
      </c>
      <c r="O25" s="47">
        <f t="shared" si="1"/>
        <v>0.93380406001765226</v>
      </c>
      <c r="P25" s="9"/>
    </row>
    <row r="26" spans="1:16">
      <c r="A26" s="12"/>
      <c r="B26" s="25">
        <v>335.18</v>
      </c>
      <c r="C26" s="20" t="s">
        <v>80</v>
      </c>
      <c r="D26" s="46">
        <v>49024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49024</v>
      </c>
      <c r="O26" s="47">
        <f t="shared" si="1"/>
        <v>43.269196822594878</v>
      </c>
      <c r="P26" s="9"/>
    </row>
    <row r="27" spans="1:16">
      <c r="A27" s="12"/>
      <c r="B27" s="25">
        <v>335.49</v>
      </c>
      <c r="C27" s="20" t="s">
        <v>120</v>
      </c>
      <c r="D27" s="46">
        <v>22741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22741</v>
      </c>
      <c r="O27" s="47">
        <f t="shared" si="1"/>
        <v>20.071491615180935</v>
      </c>
      <c r="P27" s="9"/>
    </row>
    <row r="28" spans="1:16">
      <c r="A28" s="12"/>
      <c r="B28" s="25">
        <v>339</v>
      </c>
      <c r="C28" s="20" t="s">
        <v>27</v>
      </c>
      <c r="D28" s="46">
        <v>2159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2159</v>
      </c>
      <c r="O28" s="47">
        <f t="shared" si="1"/>
        <v>1.9055604589585171</v>
      </c>
      <c r="P28" s="9"/>
    </row>
    <row r="29" spans="1:16" ht="15.75">
      <c r="A29" s="29" t="s">
        <v>32</v>
      </c>
      <c r="B29" s="30"/>
      <c r="C29" s="31"/>
      <c r="D29" s="32">
        <f t="shared" ref="D29:M29" si="7">SUM(D30:D39)</f>
        <v>298036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331136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>SUM(D29:M29)</f>
        <v>629172</v>
      </c>
      <c r="O29" s="45">
        <f t="shared" si="1"/>
        <v>555.31509267431602</v>
      </c>
      <c r="P29" s="10"/>
    </row>
    <row r="30" spans="1:16">
      <c r="A30" s="12"/>
      <c r="B30" s="25">
        <v>341.9</v>
      </c>
      <c r="C30" s="20" t="s">
        <v>82</v>
      </c>
      <c r="D30" s="46">
        <v>14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9" si="8">SUM(D30:M30)</f>
        <v>14</v>
      </c>
      <c r="O30" s="47">
        <f t="shared" si="1"/>
        <v>1.2356575463371581E-2</v>
      </c>
      <c r="P30" s="9"/>
    </row>
    <row r="31" spans="1:16">
      <c r="A31" s="12"/>
      <c r="B31" s="25">
        <v>342.2</v>
      </c>
      <c r="C31" s="20" t="s">
        <v>36</v>
      </c>
      <c r="D31" s="46">
        <v>103213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103213</v>
      </c>
      <c r="O31" s="47">
        <f t="shared" si="1"/>
        <v>91.097087378640779</v>
      </c>
      <c r="P31" s="9"/>
    </row>
    <row r="32" spans="1:16">
      <c r="A32" s="12"/>
      <c r="B32" s="25">
        <v>343.3</v>
      </c>
      <c r="C32" s="20" t="s">
        <v>37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194827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194827</v>
      </c>
      <c r="O32" s="47">
        <f t="shared" si="1"/>
        <v>171.95675198587821</v>
      </c>
      <c r="P32" s="9"/>
    </row>
    <row r="33" spans="1:119">
      <c r="A33" s="12"/>
      <c r="B33" s="25">
        <v>343.4</v>
      </c>
      <c r="C33" s="20" t="s">
        <v>38</v>
      </c>
      <c r="D33" s="46">
        <v>153455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153455</v>
      </c>
      <c r="O33" s="47">
        <f t="shared" si="1"/>
        <v>135.44130626654899</v>
      </c>
      <c r="P33" s="9"/>
    </row>
    <row r="34" spans="1:119">
      <c r="A34" s="12"/>
      <c r="B34" s="25">
        <v>343.5</v>
      </c>
      <c r="C34" s="20" t="s">
        <v>68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119286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119286</v>
      </c>
      <c r="O34" s="47">
        <f t="shared" si="1"/>
        <v>105.28331862312444</v>
      </c>
      <c r="P34" s="9"/>
    </row>
    <row r="35" spans="1:119">
      <c r="A35" s="12"/>
      <c r="B35" s="25">
        <v>343.8</v>
      </c>
      <c r="C35" s="20" t="s">
        <v>39</v>
      </c>
      <c r="D35" s="46">
        <v>2350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2350</v>
      </c>
      <c r="O35" s="47">
        <f t="shared" si="1"/>
        <v>2.0741394527802295</v>
      </c>
      <c r="P35" s="9"/>
    </row>
    <row r="36" spans="1:119">
      <c r="A36" s="12"/>
      <c r="B36" s="25">
        <v>343.9</v>
      </c>
      <c r="C36" s="20" t="s">
        <v>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17023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17023</v>
      </c>
      <c r="O36" s="47">
        <f t="shared" si="1"/>
        <v>15.024713150926743</v>
      </c>
      <c r="P36" s="9"/>
    </row>
    <row r="37" spans="1:119">
      <c r="A37" s="12"/>
      <c r="B37" s="25">
        <v>347.2</v>
      </c>
      <c r="C37" s="20" t="s">
        <v>71</v>
      </c>
      <c r="D37" s="46">
        <v>13185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13185</v>
      </c>
      <c r="O37" s="47">
        <f t="shared" si="1"/>
        <v>11.637246248896734</v>
      </c>
      <c r="P37" s="9"/>
    </row>
    <row r="38" spans="1:119">
      <c r="A38" s="12"/>
      <c r="B38" s="25">
        <v>347.3</v>
      </c>
      <c r="C38" s="20" t="s">
        <v>110</v>
      </c>
      <c r="D38" s="46">
        <v>11609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11609</v>
      </c>
      <c r="O38" s="47">
        <f t="shared" si="1"/>
        <v>10.246248896734334</v>
      </c>
      <c r="P38" s="9"/>
    </row>
    <row r="39" spans="1:119">
      <c r="A39" s="12"/>
      <c r="B39" s="25">
        <v>347.9</v>
      </c>
      <c r="C39" s="20" t="s">
        <v>72</v>
      </c>
      <c r="D39" s="46">
        <v>14210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14210</v>
      </c>
      <c r="O39" s="47">
        <f t="shared" si="1"/>
        <v>12.541924095322154</v>
      </c>
      <c r="P39" s="9"/>
    </row>
    <row r="40" spans="1:119" ht="15.75">
      <c r="A40" s="29" t="s">
        <v>33</v>
      </c>
      <c r="B40" s="30"/>
      <c r="C40" s="31"/>
      <c r="D40" s="32">
        <f t="shared" ref="D40:M40" si="9">SUM(D41:D41)</f>
        <v>2742</v>
      </c>
      <c r="E40" s="32">
        <f t="shared" si="9"/>
        <v>0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0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ref="N40:N48" si="10">SUM(D40:M40)</f>
        <v>2742</v>
      </c>
      <c r="O40" s="45">
        <f t="shared" si="1"/>
        <v>2.4201235657546336</v>
      </c>
      <c r="P40" s="10"/>
    </row>
    <row r="41" spans="1:119">
      <c r="A41" s="13"/>
      <c r="B41" s="39">
        <v>354</v>
      </c>
      <c r="C41" s="21" t="s">
        <v>45</v>
      </c>
      <c r="D41" s="46">
        <v>2742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2742</v>
      </c>
      <c r="O41" s="47">
        <f t="shared" si="1"/>
        <v>2.4201235657546336</v>
      </c>
      <c r="P41" s="9"/>
    </row>
    <row r="42" spans="1:119" ht="15.75">
      <c r="A42" s="29" t="s">
        <v>3</v>
      </c>
      <c r="B42" s="30"/>
      <c r="C42" s="31"/>
      <c r="D42" s="32">
        <f t="shared" ref="D42:M42" si="11">SUM(D43:D44)</f>
        <v>10856</v>
      </c>
      <c r="E42" s="32">
        <f t="shared" si="11"/>
        <v>0</v>
      </c>
      <c r="F42" s="32">
        <f t="shared" si="11"/>
        <v>0</v>
      </c>
      <c r="G42" s="32">
        <f t="shared" si="11"/>
        <v>0</v>
      </c>
      <c r="H42" s="32">
        <f t="shared" si="11"/>
        <v>0</v>
      </c>
      <c r="I42" s="32">
        <f t="shared" si="11"/>
        <v>1872</v>
      </c>
      <c r="J42" s="32">
        <f t="shared" si="11"/>
        <v>0</v>
      </c>
      <c r="K42" s="32">
        <f t="shared" si="11"/>
        <v>0</v>
      </c>
      <c r="L42" s="32">
        <f t="shared" si="11"/>
        <v>0</v>
      </c>
      <c r="M42" s="32">
        <f t="shared" si="11"/>
        <v>0</v>
      </c>
      <c r="N42" s="32">
        <f t="shared" si="10"/>
        <v>12728</v>
      </c>
      <c r="O42" s="45">
        <f t="shared" si="1"/>
        <v>11.233892321270963</v>
      </c>
      <c r="P42" s="10"/>
    </row>
    <row r="43" spans="1:119">
      <c r="A43" s="12"/>
      <c r="B43" s="25">
        <v>361.1</v>
      </c>
      <c r="C43" s="20" t="s">
        <v>46</v>
      </c>
      <c r="D43" s="46">
        <v>69</v>
      </c>
      <c r="E43" s="46">
        <v>0</v>
      </c>
      <c r="F43" s="46">
        <v>0</v>
      </c>
      <c r="G43" s="46">
        <v>0</v>
      </c>
      <c r="H43" s="46">
        <v>0</v>
      </c>
      <c r="I43" s="46">
        <v>85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154</v>
      </c>
      <c r="O43" s="47">
        <f t="shared" si="1"/>
        <v>0.13592233009708737</v>
      </c>
      <c r="P43" s="9"/>
    </row>
    <row r="44" spans="1:119">
      <c r="A44" s="12"/>
      <c r="B44" s="25">
        <v>369.9</v>
      </c>
      <c r="C44" s="20" t="s">
        <v>49</v>
      </c>
      <c r="D44" s="46">
        <v>10787</v>
      </c>
      <c r="E44" s="46">
        <v>0</v>
      </c>
      <c r="F44" s="46">
        <v>0</v>
      </c>
      <c r="G44" s="46">
        <v>0</v>
      </c>
      <c r="H44" s="46">
        <v>0</v>
      </c>
      <c r="I44" s="46">
        <v>1787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12574</v>
      </c>
      <c r="O44" s="47">
        <f t="shared" si="1"/>
        <v>11.097969991173875</v>
      </c>
      <c r="P44" s="9"/>
    </row>
    <row r="45" spans="1:119" ht="15.75">
      <c r="A45" s="29" t="s">
        <v>91</v>
      </c>
      <c r="B45" s="30"/>
      <c r="C45" s="31"/>
      <c r="D45" s="32">
        <f t="shared" ref="D45:M45" si="12">SUM(D46:D47)</f>
        <v>107482</v>
      </c>
      <c r="E45" s="32">
        <f t="shared" si="12"/>
        <v>0</v>
      </c>
      <c r="F45" s="32">
        <f t="shared" si="12"/>
        <v>0</v>
      </c>
      <c r="G45" s="32">
        <f t="shared" si="12"/>
        <v>0</v>
      </c>
      <c r="H45" s="32">
        <f t="shared" si="12"/>
        <v>0</v>
      </c>
      <c r="I45" s="32">
        <f t="shared" si="12"/>
        <v>0</v>
      </c>
      <c r="J45" s="32">
        <f t="shared" si="12"/>
        <v>0</v>
      </c>
      <c r="K45" s="32">
        <f t="shared" si="12"/>
        <v>0</v>
      </c>
      <c r="L45" s="32">
        <f t="shared" si="12"/>
        <v>0</v>
      </c>
      <c r="M45" s="32">
        <f t="shared" si="12"/>
        <v>0</v>
      </c>
      <c r="N45" s="32">
        <f t="shared" si="10"/>
        <v>107482</v>
      </c>
      <c r="O45" s="45">
        <f t="shared" si="1"/>
        <v>94.864960282436016</v>
      </c>
      <c r="P45" s="9"/>
    </row>
    <row r="46" spans="1:119">
      <c r="A46" s="12"/>
      <c r="B46" s="25">
        <v>381</v>
      </c>
      <c r="C46" s="20" t="s">
        <v>92</v>
      </c>
      <c r="D46" s="46">
        <v>8084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8084</v>
      </c>
      <c r="O46" s="47">
        <f t="shared" si="1"/>
        <v>7.1350397175639895</v>
      </c>
      <c r="P46" s="9"/>
    </row>
    <row r="47" spans="1:119" ht="15.75" thickBot="1">
      <c r="A47" s="12"/>
      <c r="B47" s="25">
        <v>384</v>
      </c>
      <c r="C47" s="20" t="s">
        <v>93</v>
      </c>
      <c r="D47" s="46">
        <v>99398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99398</v>
      </c>
      <c r="O47" s="47">
        <f t="shared" si="1"/>
        <v>87.729920564872018</v>
      </c>
      <c r="P47" s="9"/>
    </row>
    <row r="48" spans="1:119" ht="16.5" thickBot="1">
      <c r="A48" s="14" t="s">
        <v>41</v>
      </c>
      <c r="B48" s="23"/>
      <c r="C48" s="22"/>
      <c r="D48" s="15">
        <f t="shared" ref="D48:M48" si="13">SUM(D5,D14,D18,D29,D40,D42,D45)</f>
        <v>1087315</v>
      </c>
      <c r="E48" s="15">
        <f t="shared" si="13"/>
        <v>0</v>
      </c>
      <c r="F48" s="15">
        <f t="shared" si="13"/>
        <v>0</v>
      </c>
      <c r="G48" s="15">
        <f t="shared" si="13"/>
        <v>0</v>
      </c>
      <c r="H48" s="15">
        <f t="shared" si="13"/>
        <v>0</v>
      </c>
      <c r="I48" s="15">
        <f t="shared" si="13"/>
        <v>359608</v>
      </c>
      <c r="J48" s="15">
        <f t="shared" si="13"/>
        <v>0</v>
      </c>
      <c r="K48" s="15">
        <f t="shared" si="13"/>
        <v>0</v>
      </c>
      <c r="L48" s="15">
        <f t="shared" si="13"/>
        <v>0</v>
      </c>
      <c r="M48" s="15">
        <f t="shared" si="13"/>
        <v>0</v>
      </c>
      <c r="N48" s="15">
        <f t="shared" si="10"/>
        <v>1446923</v>
      </c>
      <c r="O48" s="38">
        <f t="shared" si="1"/>
        <v>1277.0723742277141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9"/>
    </row>
    <row r="50" spans="1:15">
      <c r="A50" s="40"/>
      <c r="B50" s="41"/>
      <c r="C50" s="41"/>
      <c r="D50" s="42"/>
      <c r="E50" s="42"/>
      <c r="F50" s="42"/>
      <c r="G50" s="42"/>
      <c r="H50" s="42"/>
      <c r="I50" s="42"/>
      <c r="J50" s="42"/>
      <c r="K50" s="42"/>
      <c r="L50" s="118" t="s">
        <v>121</v>
      </c>
      <c r="M50" s="118"/>
      <c r="N50" s="118"/>
      <c r="O50" s="43">
        <v>1133</v>
      </c>
    </row>
    <row r="51" spans="1:15">
      <c r="A51" s="119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7"/>
    </row>
    <row r="52" spans="1:15" ht="15.75" customHeight="1" thickBot="1">
      <c r="A52" s="120" t="s">
        <v>62</v>
      </c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100"/>
    </row>
  </sheetData>
  <mergeCells count="10">
    <mergeCell ref="L50:N50"/>
    <mergeCell ref="A51:O51"/>
    <mergeCell ref="A52:O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5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50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30"/>
      <c r="M3" s="36"/>
      <c r="N3" s="37"/>
      <c r="O3" s="131" t="s">
        <v>55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51</v>
      </c>
      <c r="F4" s="34" t="s">
        <v>52</v>
      </c>
      <c r="G4" s="34" t="s">
        <v>53</v>
      </c>
      <c r="H4" s="34" t="s">
        <v>5</v>
      </c>
      <c r="I4" s="34" t="s">
        <v>6</v>
      </c>
      <c r="J4" s="35" t="s">
        <v>54</v>
      </c>
      <c r="K4" s="35" t="s">
        <v>7</v>
      </c>
      <c r="L4" s="35" t="s">
        <v>8</v>
      </c>
      <c r="M4" s="35" t="s">
        <v>9</v>
      </c>
      <c r="N4" s="35" t="s">
        <v>30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335372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335372</v>
      </c>
      <c r="O5" s="33">
        <f t="shared" ref="O5:O48" si="1">(N5/O$50)</f>
        <v>293.67075306479859</v>
      </c>
      <c r="P5" s="6"/>
    </row>
    <row r="6" spans="1:133">
      <c r="A6" s="12"/>
      <c r="B6" s="25">
        <v>311</v>
      </c>
      <c r="C6" s="20" t="s">
        <v>2</v>
      </c>
      <c r="D6" s="46">
        <v>167257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167257</v>
      </c>
      <c r="O6" s="47">
        <f t="shared" si="1"/>
        <v>146.45971978984238</v>
      </c>
      <c r="P6" s="9"/>
    </row>
    <row r="7" spans="1:133">
      <c r="A7" s="12"/>
      <c r="B7" s="25">
        <v>312.41000000000003</v>
      </c>
      <c r="C7" s="20" t="s">
        <v>64</v>
      </c>
      <c r="D7" s="46">
        <v>1795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1795</v>
      </c>
      <c r="O7" s="47">
        <f t="shared" si="1"/>
        <v>1.5718038528896672</v>
      </c>
      <c r="P7" s="9"/>
    </row>
    <row r="8" spans="1:133">
      <c r="A8" s="12"/>
      <c r="B8" s="25">
        <v>312.60000000000002</v>
      </c>
      <c r="C8" s="20" t="s">
        <v>11</v>
      </c>
      <c r="D8" s="46">
        <v>98693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98693</v>
      </c>
      <c r="O8" s="47">
        <f t="shared" si="1"/>
        <v>86.421190893169879</v>
      </c>
      <c r="P8" s="9"/>
    </row>
    <row r="9" spans="1:133">
      <c r="A9" s="12"/>
      <c r="B9" s="25">
        <v>314.10000000000002</v>
      </c>
      <c r="C9" s="20" t="s">
        <v>12</v>
      </c>
      <c r="D9" s="46">
        <v>22321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22321</v>
      </c>
      <c r="O9" s="47">
        <f t="shared" si="1"/>
        <v>19.545534150612959</v>
      </c>
      <c r="P9" s="9"/>
    </row>
    <row r="10" spans="1:133">
      <c r="A10" s="12"/>
      <c r="B10" s="25">
        <v>314.3</v>
      </c>
      <c r="C10" s="20" t="s">
        <v>13</v>
      </c>
      <c r="D10" s="46">
        <v>9284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9284</v>
      </c>
      <c r="O10" s="47">
        <f t="shared" si="1"/>
        <v>8.1295971978984234</v>
      </c>
      <c r="P10" s="9"/>
    </row>
    <row r="11" spans="1:133">
      <c r="A11" s="12"/>
      <c r="B11" s="25">
        <v>314.8</v>
      </c>
      <c r="C11" s="20" t="s">
        <v>14</v>
      </c>
      <c r="D11" s="46">
        <v>1624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1624</v>
      </c>
      <c r="O11" s="47">
        <f t="shared" si="1"/>
        <v>1.4220665499124343</v>
      </c>
      <c r="P11" s="9"/>
    </row>
    <row r="12" spans="1:133">
      <c r="A12" s="12"/>
      <c r="B12" s="25">
        <v>314.89999999999998</v>
      </c>
      <c r="C12" s="20" t="s">
        <v>114</v>
      </c>
      <c r="D12" s="46">
        <v>22088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22088</v>
      </c>
      <c r="O12" s="47">
        <f t="shared" si="1"/>
        <v>19.3415061295972</v>
      </c>
      <c r="P12" s="9"/>
    </row>
    <row r="13" spans="1:133">
      <c r="A13" s="12"/>
      <c r="B13" s="25">
        <v>315</v>
      </c>
      <c r="C13" s="20" t="s">
        <v>75</v>
      </c>
      <c r="D13" s="46">
        <v>10438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10438</v>
      </c>
      <c r="O13" s="47">
        <f t="shared" si="1"/>
        <v>9.1401050788091069</v>
      </c>
      <c r="P13" s="9"/>
    </row>
    <row r="14" spans="1:133">
      <c r="A14" s="12"/>
      <c r="B14" s="25">
        <v>316</v>
      </c>
      <c r="C14" s="20" t="s">
        <v>76</v>
      </c>
      <c r="D14" s="46">
        <v>1872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1872</v>
      </c>
      <c r="O14" s="47">
        <f t="shared" si="1"/>
        <v>1.63922942206655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SUM(D16:D18)</f>
        <v>96432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6" si="4">SUM(D15:M15)</f>
        <v>96432</v>
      </c>
      <c r="O15" s="45">
        <f t="shared" si="1"/>
        <v>84.441330998248688</v>
      </c>
      <c r="P15" s="10"/>
    </row>
    <row r="16" spans="1:133">
      <c r="A16" s="12"/>
      <c r="B16" s="25">
        <v>322</v>
      </c>
      <c r="C16" s="20" t="s">
        <v>0</v>
      </c>
      <c r="D16" s="46">
        <v>12312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12312</v>
      </c>
      <c r="O16" s="47">
        <f t="shared" si="1"/>
        <v>10.78108581436077</v>
      </c>
      <c r="P16" s="9"/>
    </row>
    <row r="17" spans="1:16">
      <c r="A17" s="12"/>
      <c r="B17" s="25">
        <v>323.10000000000002</v>
      </c>
      <c r="C17" s="20" t="s">
        <v>18</v>
      </c>
      <c r="D17" s="46">
        <v>83913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83913</v>
      </c>
      <c r="O17" s="47">
        <f t="shared" si="1"/>
        <v>73.47898423817864</v>
      </c>
      <c r="P17" s="9"/>
    </row>
    <row r="18" spans="1:16">
      <c r="A18" s="12"/>
      <c r="B18" s="25">
        <v>329</v>
      </c>
      <c r="C18" s="20" t="s">
        <v>20</v>
      </c>
      <c r="D18" s="46">
        <v>207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207</v>
      </c>
      <c r="O18" s="47">
        <f t="shared" si="1"/>
        <v>0.18126094570928197</v>
      </c>
      <c r="P18" s="9"/>
    </row>
    <row r="19" spans="1:16" ht="15.75">
      <c r="A19" s="29" t="s">
        <v>21</v>
      </c>
      <c r="B19" s="30"/>
      <c r="C19" s="31"/>
      <c r="D19" s="32">
        <f t="shared" ref="D19:M19" si="5">SUM(D20:D25)</f>
        <v>474044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474044</v>
      </c>
      <c r="O19" s="45">
        <f t="shared" si="1"/>
        <v>415.09982486865147</v>
      </c>
      <c r="P19" s="10"/>
    </row>
    <row r="20" spans="1:16">
      <c r="A20" s="12"/>
      <c r="B20" s="25">
        <v>331.2</v>
      </c>
      <c r="C20" s="20" t="s">
        <v>88</v>
      </c>
      <c r="D20" s="46">
        <v>9819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9819</v>
      </c>
      <c r="O20" s="47">
        <f t="shared" si="1"/>
        <v>8.5980735551663745</v>
      </c>
      <c r="P20" s="9"/>
    </row>
    <row r="21" spans="1:16">
      <c r="A21" s="12"/>
      <c r="B21" s="25">
        <v>334.7</v>
      </c>
      <c r="C21" s="20" t="s">
        <v>109</v>
      </c>
      <c r="D21" s="46">
        <v>369727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369727</v>
      </c>
      <c r="O21" s="47">
        <f t="shared" si="1"/>
        <v>323.75394045534148</v>
      </c>
      <c r="P21" s="9"/>
    </row>
    <row r="22" spans="1:16">
      <c r="A22" s="12"/>
      <c r="B22" s="25">
        <v>335.12</v>
      </c>
      <c r="C22" s="20" t="s">
        <v>77</v>
      </c>
      <c r="D22" s="46">
        <v>41467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41467</v>
      </c>
      <c r="O22" s="47">
        <f t="shared" si="1"/>
        <v>36.310858143607703</v>
      </c>
      <c r="P22" s="9"/>
    </row>
    <row r="23" spans="1:16">
      <c r="A23" s="12"/>
      <c r="B23" s="25">
        <v>335.14</v>
      </c>
      <c r="C23" s="20" t="s">
        <v>78</v>
      </c>
      <c r="D23" s="46">
        <v>1330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1330</v>
      </c>
      <c r="O23" s="47">
        <f t="shared" si="1"/>
        <v>1.1646234676007006</v>
      </c>
      <c r="P23" s="9"/>
    </row>
    <row r="24" spans="1:16">
      <c r="A24" s="12"/>
      <c r="B24" s="25">
        <v>335.18</v>
      </c>
      <c r="C24" s="20" t="s">
        <v>80</v>
      </c>
      <c r="D24" s="46">
        <v>49271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49271</v>
      </c>
      <c r="O24" s="47">
        <f t="shared" si="1"/>
        <v>43.144483362521889</v>
      </c>
      <c r="P24" s="9"/>
    </row>
    <row r="25" spans="1:16">
      <c r="A25" s="12"/>
      <c r="B25" s="25">
        <v>339</v>
      </c>
      <c r="C25" s="20" t="s">
        <v>27</v>
      </c>
      <c r="D25" s="46">
        <v>2430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2430</v>
      </c>
      <c r="O25" s="47">
        <f t="shared" si="1"/>
        <v>2.1278458844133099</v>
      </c>
      <c r="P25" s="9"/>
    </row>
    <row r="26" spans="1:16" ht="15.75">
      <c r="A26" s="29" t="s">
        <v>32</v>
      </c>
      <c r="B26" s="30"/>
      <c r="C26" s="31"/>
      <c r="D26" s="32">
        <f t="shared" ref="D26:M26" si="6">SUM(D27:D38)</f>
        <v>293716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280989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4"/>
        <v>574705</v>
      </c>
      <c r="O26" s="45">
        <f t="shared" si="1"/>
        <v>503.24430823117336</v>
      </c>
      <c r="P26" s="10"/>
    </row>
    <row r="27" spans="1:16">
      <c r="A27" s="12"/>
      <c r="B27" s="25">
        <v>341.3</v>
      </c>
      <c r="C27" s="20" t="s">
        <v>81</v>
      </c>
      <c r="D27" s="46">
        <v>-40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8" si="7">SUM(D27:M27)</f>
        <v>-40</v>
      </c>
      <c r="O27" s="47">
        <f t="shared" si="1"/>
        <v>-3.5026269702276708E-2</v>
      </c>
      <c r="P27" s="9"/>
    </row>
    <row r="28" spans="1:16">
      <c r="A28" s="12"/>
      <c r="B28" s="25">
        <v>341.9</v>
      </c>
      <c r="C28" s="20" t="s">
        <v>82</v>
      </c>
      <c r="D28" s="46">
        <v>926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926</v>
      </c>
      <c r="O28" s="47">
        <f t="shared" si="1"/>
        <v>0.81085814360770581</v>
      </c>
      <c r="P28" s="9"/>
    </row>
    <row r="29" spans="1:16">
      <c r="A29" s="12"/>
      <c r="B29" s="25">
        <v>342.2</v>
      </c>
      <c r="C29" s="20" t="s">
        <v>36</v>
      </c>
      <c r="D29" s="46">
        <v>96389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96389</v>
      </c>
      <c r="O29" s="47">
        <f t="shared" si="1"/>
        <v>84.403677758318736</v>
      </c>
      <c r="P29" s="9"/>
    </row>
    <row r="30" spans="1:16">
      <c r="A30" s="12"/>
      <c r="B30" s="25">
        <v>343.3</v>
      </c>
      <c r="C30" s="20" t="s">
        <v>37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173040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173040</v>
      </c>
      <c r="O30" s="47">
        <f t="shared" si="1"/>
        <v>151.52364273204904</v>
      </c>
      <c r="P30" s="9"/>
    </row>
    <row r="31" spans="1:16">
      <c r="A31" s="12"/>
      <c r="B31" s="25">
        <v>343.4</v>
      </c>
      <c r="C31" s="20" t="s">
        <v>38</v>
      </c>
      <c r="D31" s="46">
        <v>152163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152163</v>
      </c>
      <c r="O31" s="47">
        <f t="shared" si="1"/>
        <v>133.24255691768826</v>
      </c>
      <c r="P31" s="9"/>
    </row>
    <row r="32" spans="1:16">
      <c r="A32" s="12"/>
      <c r="B32" s="25">
        <v>343.5</v>
      </c>
      <c r="C32" s="20" t="s">
        <v>68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91042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91042</v>
      </c>
      <c r="O32" s="47">
        <f t="shared" si="1"/>
        <v>79.721541155866902</v>
      </c>
      <c r="P32" s="9"/>
    </row>
    <row r="33" spans="1:119">
      <c r="A33" s="12"/>
      <c r="B33" s="25">
        <v>343.8</v>
      </c>
      <c r="C33" s="20" t="s">
        <v>39</v>
      </c>
      <c r="D33" s="46">
        <v>1400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1400</v>
      </c>
      <c r="O33" s="47">
        <f t="shared" si="1"/>
        <v>1.2259194395796849</v>
      </c>
      <c r="P33" s="9"/>
    </row>
    <row r="34" spans="1:119">
      <c r="A34" s="12"/>
      <c r="B34" s="25">
        <v>343.9</v>
      </c>
      <c r="C34" s="20" t="s">
        <v>40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16907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16907</v>
      </c>
      <c r="O34" s="47">
        <f t="shared" si="1"/>
        <v>14.804728546409807</v>
      </c>
      <c r="P34" s="9"/>
    </row>
    <row r="35" spans="1:119">
      <c r="A35" s="12"/>
      <c r="B35" s="25">
        <v>347.2</v>
      </c>
      <c r="C35" s="20" t="s">
        <v>71</v>
      </c>
      <c r="D35" s="46">
        <v>15968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15968</v>
      </c>
      <c r="O35" s="47">
        <f t="shared" si="1"/>
        <v>13.982486865148863</v>
      </c>
      <c r="P35" s="9"/>
    </row>
    <row r="36" spans="1:119">
      <c r="A36" s="12"/>
      <c r="B36" s="25">
        <v>347.3</v>
      </c>
      <c r="C36" s="20" t="s">
        <v>110</v>
      </c>
      <c r="D36" s="46">
        <v>9713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9713</v>
      </c>
      <c r="O36" s="47">
        <f t="shared" si="1"/>
        <v>8.5052539404553418</v>
      </c>
      <c r="P36" s="9"/>
    </row>
    <row r="37" spans="1:119">
      <c r="A37" s="12"/>
      <c r="B37" s="25">
        <v>347.5</v>
      </c>
      <c r="C37" s="20" t="s">
        <v>111</v>
      </c>
      <c r="D37" s="46">
        <v>565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565</v>
      </c>
      <c r="O37" s="47">
        <f t="shared" si="1"/>
        <v>0.4947460595446585</v>
      </c>
      <c r="P37" s="9"/>
    </row>
    <row r="38" spans="1:119">
      <c r="A38" s="12"/>
      <c r="B38" s="25">
        <v>347.9</v>
      </c>
      <c r="C38" s="20" t="s">
        <v>72</v>
      </c>
      <c r="D38" s="46">
        <v>16632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16632</v>
      </c>
      <c r="O38" s="47">
        <f t="shared" si="1"/>
        <v>14.563922942206656</v>
      </c>
      <c r="P38" s="9"/>
    </row>
    <row r="39" spans="1:119" ht="15.75">
      <c r="A39" s="29" t="s">
        <v>33</v>
      </c>
      <c r="B39" s="30"/>
      <c r="C39" s="31"/>
      <c r="D39" s="32">
        <f t="shared" ref="D39:M39" si="8">SUM(D40:D40)</f>
        <v>2188</v>
      </c>
      <c r="E39" s="32">
        <f t="shared" si="8"/>
        <v>0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0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 t="shared" ref="N39:N48" si="9">SUM(D39:M39)</f>
        <v>2188</v>
      </c>
      <c r="O39" s="45">
        <f t="shared" si="1"/>
        <v>1.915936952714536</v>
      </c>
      <c r="P39" s="10"/>
    </row>
    <row r="40" spans="1:119">
      <c r="A40" s="13"/>
      <c r="B40" s="39">
        <v>354</v>
      </c>
      <c r="C40" s="21" t="s">
        <v>45</v>
      </c>
      <c r="D40" s="46">
        <v>2188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2188</v>
      </c>
      <c r="O40" s="47">
        <f t="shared" si="1"/>
        <v>1.915936952714536</v>
      </c>
      <c r="P40" s="9"/>
    </row>
    <row r="41" spans="1:119" ht="15.75">
      <c r="A41" s="29" t="s">
        <v>3</v>
      </c>
      <c r="B41" s="30"/>
      <c r="C41" s="31"/>
      <c r="D41" s="32">
        <f t="shared" ref="D41:M41" si="10">SUM(D42:D44)</f>
        <v>8554</v>
      </c>
      <c r="E41" s="32">
        <f t="shared" si="10"/>
        <v>0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849</v>
      </c>
      <c r="J41" s="32">
        <f t="shared" si="10"/>
        <v>0</v>
      </c>
      <c r="K41" s="32">
        <f t="shared" si="10"/>
        <v>0</v>
      </c>
      <c r="L41" s="32">
        <f t="shared" si="10"/>
        <v>0</v>
      </c>
      <c r="M41" s="32">
        <f t="shared" si="10"/>
        <v>0</v>
      </c>
      <c r="N41" s="32">
        <f t="shared" si="9"/>
        <v>9403</v>
      </c>
      <c r="O41" s="45">
        <f t="shared" si="1"/>
        <v>8.2338003502626975</v>
      </c>
      <c r="P41" s="10"/>
    </row>
    <row r="42" spans="1:119">
      <c r="A42" s="12"/>
      <c r="B42" s="25">
        <v>361.1</v>
      </c>
      <c r="C42" s="20" t="s">
        <v>46</v>
      </c>
      <c r="D42" s="46">
        <v>32</v>
      </c>
      <c r="E42" s="46">
        <v>0</v>
      </c>
      <c r="F42" s="46">
        <v>0</v>
      </c>
      <c r="G42" s="46">
        <v>0</v>
      </c>
      <c r="H42" s="46">
        <v>0</v>
      </c>
      <c r="I42" s="46">
        <v>54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86</v>
      </c>
      <c r="O42" s="47">
        <f t="shared" si="1"/>
        <v>7.5306479859894915E-2</v>
      </c>
      <c r="P42" s="9"/>
    </row>
    <row r="43" spans="1:119">
      <c r="A43" s="12"/>
      <c r="B43" s="25">
        <v>365</v>
      </c>
      <c r="C43" s="20" t="s">
        <v>99</v>
      </c>
      <c r="D43" s="46">
        <v>3407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3407</v>
      </c>
      <c r="O43" s="47">
        <f t="shared" si="1"/>
        <v>2.9833625218914186</v>
      </c>
      <c r="P43" s="9"/>
    </row>
    <row r="44" spans="1:119">
      <c r="A44" s="12"/>
      <c r="B44" s="25">
        <v>369.9</v>
      </c>
      <c r="C44" s="20" t="s">
        <v>49</v>
      </c>
      <c r="D44" s="46">
        <v>5115</v>
      </c>
      <c r="E44" s="46">
        <v>0</v>
      </c>
      <c r="F44" s="46">
        <v>0</v>
      </c>
      <c r="G44" s="46">
        <v>0</v>
      </c>
      <c r="H44" s="46">
        <v>0</v>
      </c>
      <c r="I44" s="46">
        <v>795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5910</v>
      </c>
      <c r="O44" s="47">
        <f t="shared" si="1"/>
        <v>5.1751313485113837</v>
      </c>
      <c r="P44" s="9"/>
    </row>
    <row r="45" spans="1:119" ht="15.75">
      <c r="A45" s="29" t="s">
        <v>91</v>
      </c>
      <c r="B45" s="30"/>
      <c r="C45" s="31"/>
      <c r="D45" s="32">
        <f t="shared" ref="D45:M45" si="11">SUM(D46:D47)</f>
        <v>360635</v>
      </c>
      <c r="E45" s="32">
        <f t="shared" si="11"/>
        <v>0</v>
      </c>
      <c r="F45" s="32">
        <f t="shared" si="11"/>
        <v>0</v>
      </c>
      <c r="G45" s="32">
        <f t="shared" si="11"/>
        <v>0</v>
      </c>
      <c r="H45" s="32">
        <f t="shared" si="11"/>
        <v>0</v>
      </c>
      <c r="I45" s="32">
        <f t="shared" si="11"/>
        <v>0</v>
      </c>
      <c r="J45" s="32">
        <f t="shared" si="11"/>
        <v>0</v>
      </c>
      <c r="K45" s="32">
        <f t="shared" si="11"/>
        <v>0</v>
      </c>
      <c r="L45" s="32">
        <f t="shared" si="11"/>
        <v>0</v>
      </c>
      <c r="M45" s="32">
        <f t="shared" si="11"/>
        <v>0</v>
      </c>
      <c r="N45" s="32">
        <f t="shared" si="9"/>
        <v>360635</v>
      </c>
      <c r="O45" s="45">
        <f t="shared" si="1"/>
        <v>315.792469352014</v>
      </c>
      <c r="P45" s="9"/>
    </row>
    <row r="46" spans="1:119">
      <c r="A46" s="12"/>
      <c r="B46" s="25">
        <v>381</v>
      </c>
      <c r="C46" s="20" t="s">
        <v>92</v>
      </c>
      <c r="D46" s="46">
        <v>8084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8084</v>
      </c>
      <c r="O46" s="47">
        <f t="shared" si="1"/>
        <v>7.0788091068301222</v>
      </c>
      <c r="P46" s="9"/>
    </row>
    <row r="47" spans="1:119" ht="15.75" thickBot="1">
      <c r="A47" s="12"/>
      <c r="B47" s="25">
        <v>384</v>
      </c>
      <c r="C47" s="20" t="s">
        <v>93</v>
      </c>
      <c r="D47" s="46">
        <v>352551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352551</v>
      </c>
      <c r="O47" s="47">
        <f t="shared" si="1"/>
        <v>308.71366024518386</v>
      </c>
      <c r="P47" s="9"/>
    </row>
    <row r="48" spans="1:119" ht="16.5" thickBot="1">
      <c r="A48" s="14" t="s">
        <v>41</v>
      </c>
      <c r="B48" s="23"/>
      <c r="C48" s="22"/>
      <c r="D48" s="15">
        <f t="shared" ref="D48:M48" si="12">SUM(D5,D15,D19,D26,D39,D41,D45)</f>
        <v>1570941</v>
      </c>
      <c r="E48" s="15">
        <f t="shared" si="12"/>
        <v>0</v>
      </c>
      <c r="F48" s="15">
        <f t="shared" si="12"/>
        <v>0</v>
      </c>
      <c r="G48" s="15">
        <f t="shared" si="12"/>
        <v>0</v>
      </c>
      <c r="H48" s="15">
        <f t="shared" si="12"/>
        <v>0</v>
      </c>
      <c r="I48" s="15">
        <f t="shared" si="12"/>
        <v>281838</v>
      </c>
      <c r="J48" s="15">
        <f t="shared" si="12"/>
        <v>0</v>
      </c>
      <c r="K48" s="15">
        <f t="shared" si="12"/>
        <v>0</v>
      </c>
      <c r="L48" s="15">
        <f t="shared" si="12"/>
        <v>0</v>
      </c>
      <c r="M48" s="15">
        <f t="shared" si="12"/>
        <v>0</v>
      </c>
      <c r="N48" s="15">
        <f t="shared" si="9"/>
        <v>1852779</v>
      </c>
      <c r="O48" s="38">
        <f t="shared" si="1"/>
        <v>1622.3984238178634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9"/>
    </row>
    <row r="50" spans="1:15">
      <c r="A50" s="40"/>
      <c r="B50" s="41"/>
      <c r="C50" s="41"/>
      <c r="D50" s="42"/>
      <c r="E50" s="42"/>
      <c r="F50" s="42"/>
      <c r="G50" s="42"/>
      <c r="H50" s="42"/>
      <c r="I50" s="42"/>
      <c r="J50" s="42"/>
      <c r="K50" s="42"/>
      <c r="L50" s="118" t="s">
        <v>115</v>
      </c>
      <c r="M50" s="118"/>
      <c r="N50" s="118"/>
      <c r="O50" s="43">
        <v>1142</v>
      </c>
    </row>
    <row r="51" spans="1:15">
      <c r="A51" s="119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7"/>
    </row>
    <row r="52" spans="1:15" ht="15.75" customHeight="1" thickBot="1">
      <c r="A52" s="120" t="s">
        <v>62</v>
      </c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100"/>
    </row>
  </sheetData>
  <mergeCells count="10">
    <mergeCell ref="L50:N50"/>
    <mergeCell ref="A51:O51"/>
    <mergeCell ref="A52:O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5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50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30"/>
      <c r="M3" s="36"/>
      <c r="N3" s="37"/>
      <c r="O3" s="131" t="s">
        <v>55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51</v>
      </c>
      <c r="F4" s="34" t="s">
        <v>52</v>
      </c>
      <c r="G4" s="34" t="s">
        <v>53</v>
      </c>
      <c r="H4" s="34" t="s">
        <v>5</v>
      </c>
      <c r="I4" s="34" t="s">
        <v>6</v>
      </c>
      <c r="J4" s="35" t="s">
        <v>54</v>
      </c>
      <c r="K4" s="35" t="s">
        <v>7</v>
      </c>
      <c r="L4" s="35" t="s">
        <v>8</v>
      </c>
      <c r="M4" s="35" t="s">
        <v>9</v>
      </c>
      <c r="N4" s="35" t="s">
        <v>30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304183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304183</v>
      </c>
      <c r="O5" s="33">
        <f t="shared" ref="O5:O46" si="1">(N5/O$48)</f>
        <v>275.02983725135624</v>
      </c>
      <c r="P5" s="6"/>
    </row>
    <row r="6" spans="1:133">
      <c r="A6" s="12"/>
      <c r="B6" s="25">
        <v>311</v>
      </c>
      <c r="C6" s="20" t="s">
        <v>2</v>
      </c>
      <c r="D6" s="46">
        <v>164605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164605</v>
      </c>
      <c r="O6" s="47">
        <f t="shared" si="1"/>
        <v>148.82911392405063</v>
      </c>
      <c r="P6" s="9"/>
    </row>
    <row r="7" spans="1:133">
      <c r="A7" s="12"/>
      <c r="B7" s="25">
        <v>312.41000000000003</v>
      </c>
      <c r="C7" s="20" t="s">
        <v>64</v>
      </c>
      <c r="D7" s="46">
        <v>1736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1736</v>
      </c>
      <c r="O7" s="47">
        <f t="shared" si="1"/>
        <v>1.5696202531645569</v>
      </c>
      <c r="P7" s="9"/>
    </row>
    <row r="8" spans="1:133">
      <c r="A8" s="12"/>
      <c r="B8" s="25">
        <v>312.60000000000002</v>
      </c>
      <c r="C8" s="20" t="s">
        <v>11</v>
      </c>
      <c r="D8" s="46">
        <v>91497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91497</v>
      </c>
      <c r="O8" s="47">
        <f t="shared" si="1"/>
        <v>82.72784810126582</v>
      </c>
      <c r="P8" s="9"/>
    </row>
    <row r="9" spans="1:133">
      <c r="A9" s="12"/>
      <c r="B9" s="25">
        <v>314.10000000000002</v>
      </c>
      <c r="C9" s="20" t="s">
        <v>12</v>
      </c>
      <c r="D9" s="46">
        <v>24747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24747</v>
      </c>
      <c r="O9" s="47">
        <f t="shared" si="1"/>
        <v>22.375226039783001</v>
      </c>
      <c r="P9" s="9"/>
    </row>
    <row r="10" spans="1:133">
      <c r="A10" s="12"/>
      <c r="B10" s="25">
        <v>314.3</v>
      </c>
      <c r="C10" s="20" t="s">
        <v>13</v>
      </c>
      <c r="D10" s="46">
        <v>6806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6806</v>
      </c>
      <c r="O10" s="47">
        <f t="shared" si="1"/>
        <v>6.1537070524412298</v>
      </c>
      <c r="P10" s="9"/>
    </row>
    <row r="11" spans="1:133">
      <c r="A11" s="12"/>
      <c r="B11" s="25">
        <v>314.8</v>
      </c>
      <c r="C11" s="20" t="s">
        <v>14</v>
      </c>
      <c r="D11" s="46">
        <v>1316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1316</v>
      </c>
      <c r="O11" s="47">
        <f t="shared" si="1"/>
        <v>1.1898734177215189</v>
      </c>
      <c r="P11" s="9"/>
    </row>
    <row r="12" spans="1:133">
      <c r="A12" s="12"/>
      <c r="B12" s="25">
        <v>315</v>
      </c>
      <c r="C12" s="20" t="s">
        <v>75</v>
      </c>
      <c r="D12" s="46">
        <v>10596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10596</v>
      </c>
      <c r="O12" s="47">
        <f t="shared" si="1"/>
        <v>9.580470162748643</v>
      </c>
      <c r="P12" s="9"/>
    </row>
    <row r="13" spans="1:133">
      <c r="A13" s="12"/>
      <c r="B13" s="25">
        <v>316</v>
      </c>
      <c r="C13" s="20" t="s">
        <v>76</v>
      </c>
      <c r="D13" s="46">
        <v>2880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2880</v>
      </c>
      <c r="O13" s="47">
        <f t="shared" si="1"/>
        <v>2.6039783001808319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SUM(D15:D17)</f>
        <v>88130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4" si="4">SUM(D14:M14)</f>
        <v>88130</v>
      </c>
      <c r="O14" s="45">
        <f t="shared" si="1"/>
        <v>79.683544303797461</v>
      </c>
      <c r="P14" s="10"/>
    </row>
    <row r="15" spans="1:133">
      <c r="A15" s="12"/>
      <c r="B15" s="25">
        <v>322</v>
      </c>
      <c r="C15" s="20" t="s">
        <v>0</v>
      </c>
      <c r="D15" s="46">
        <v>4878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4878</v>
      </c>
      <c r="O15" s="47">
        <f t="shared" si="1"/>
        <v>4.4104882459312842</v>
      </c>
      <c r="P15" s="9"/>
    </row>
    <row r="16" spans="1:133">
      <c r="A16" s="12"/>
      <c r="B16" s="25">
        <v>323.10000000000002</v>
      </c>
      <c r="C16" s="20" t="s">
        <v>18</v>
      </c>
      <c r="D16" s="46">
        <v>82967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82967</v>
      </c>
      <c r="O16" s="47">
        <f t="shared" si="1"/>
        <v>75.015370705244123</v>
      </c>
      <c r="P16" s="9"/>
    </row>
    <row r="17" spans="1:16">
      <c r="A17" s="12"/>
      <c r="B17" s="25">
        <v>329</v>
      </c>
      <c r="C17" s="20" t="s">
        <v>20</v>
      </c>
      <c r="D17" s="46">
        <v>285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285</v>
      </c>
      <c r="O17" s="47">
        <f t="shared" si="1"/>
        <v>0.25768535262206149</v>
      </c>
      <c r="P17" s="9"/>
    </row>
    <row r="18" spans="1:16" ht="15.75">
      <c r="A18" s="29" t="s">
        <v>21</v>
      </c>
      <c r="B18" s="30"/>
      <c r="C18" s="31"/>
      <c r="D18" s="32">
        <f t="shared" ref="D18:M18" si="5">SUM(D19:D23)</f>
        <v>99204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99204</v>
      </c>
      <c r="O18" s="45">
        <f t="shared" si="1"/>
        <v>89.696202531645568</v>
      </c>
      <c r="P18" s="10"/>
    </row>
    <row r="19" spans="1:16">
      <c r="A19" s="12"/>
      <c r="B19" s="25">
        <v>334.7</v>
      </c>
      <c r="C19" s="20" t="s">
        <v>109</v>
      </c>
      <c r="D19" s="46">
        <v>9155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9155</v>
      </c>
      <c r="O19" s="47">
        <f t="shared" si="1"/>
        <v>8.2775768535262202</v>
      </c>
      <c r="P19" s="9"/>
    </row>
    <row r="20" spans="1:16">
      <c r="A20" s="12"/>
      <c r="B20" s="25">
        <v>335.12</v>
      </c>
      <c r="C20" s="20" t="s">
        <v>77</v>
      </c>
      <c r="D20" s="46">
        <v>38054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38054</v>
      </c>
      <c r="O20" s="47">
        <f t="shared" si="1"/>
        <v>34.406871609403254</v>
      </c>
      <c r="P20" s="9"/>
    </row>
    <row r="21" spans="1:16">
      <c r="A21" s="12"/>
      <c r="B21" s="25">
        <v>335.14</v>
      </c>
      <c r="C21" s="20" t="s">
        <v>78</v>
      </c>
      <c r="D21" s="46">
        <v>1420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1420</v>
      </c>
      <c r="O21" s="47">
        <f t="shared" si="1"/>
        <v>1.2839059674502713</v>
      </c>
      <c r="P21" s="9"/>
    </row>
    <row r="22" spans="1:16">
      <c r="A22" s="12"/>
      <c r="B22" s="25">
        <v>335.18</v>
      </c>
      <c r="C22" s="20" t="s">
        <v>80</v>
      </c>
      <c r="D22" s="46">
        <v>46184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46184</v>
      </c>
      <c r="O22" s="47">
        <f t="shared" si="1"/>
        <v>41.757685352622062</v>
      </c>
      <c r="P22" s="9"/>
    </row>
    <row r="23" spans="1:16">
      <c r="A23" s="12"/>
      <c r="B23" s="25">
        <v>339</v>
      </c>
      <c r="C23" s="20" t="s">
        <v>27</v>
      </c>
      <c r="D23" s="46">
        <v>4391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4391</v>
      </c>
      <c r="O23" s="47">
        <f t="shared" si="1"/>
        <v>3.9701627486437614</v>
      </c>
      <c r="P23" s="9"/>
    </row>
    <row r="24" spans="1:16" ht="15.75">
      <c r="A24" s="29" t="s">
        <v>32</v>
      </c>
      <c r="B24" s="30"/>
      <c r="C24" s="31"/>
      <c r="D24" s="32">
        <f t="shared" ref="D24:M24" si="6">SUM(D25:D36)</f>
        <v>332793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288299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4"/>
        <v>621092</v>
      </c>
      <c r="O24" s="45">
        <f t="shared" si="1"/>
        <v>561.56600361663652</v>
      </c>
      <c r="P24" s="10"/>
    </row>
    <row r="25" spans="1:16">
      <c r="A25" s="12"/>
      <c r="B25" s="25">
        <v>341.3</v>
      </c>
      <c r="C25" s="20" t="s">
        <v>81</v>
      </c>
      <c r="D25" s="46">
        <v>61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6" si="7">SUM(D25:M25)</f>
        <v>61</v>
      </c>
      <c r="O25" s="47">
        <f t="shared" si="1"/>
        <v>5.5153707052441228E-2</v>
      </c>
      <c r="P25" s="9"/>
    </row>
    <row r="26" spans="1:16">
      <c r="A26" s="12"/>
      <c r="B26" s="25">
        <v>341.9</v>
      </c>
      <c r="C26" s="20" t="s">
        <v>82</v>
      </c>
      <c r="D26" s="46">
        <v>541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541</v>
      </c>
      <c r="O26" s="47">
        <f t="shared" si="1"/>
        <v>0.48915009041591317</v>
      </c>
      <c r="P26" s="9"/>
    </row>
    <row r="27" spans="1:16">
      <c r="A27" s="12"/>
      <c r="B27" s="25">
        <v>342.2</v>
      </c>
      <c r="C27" s="20" t="s">
        <v>36</v>
      </c>
      <c r="D27" s="46">
        <v>120107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120107</v>
      </c>
      <c r="O27" s="47">
        <f t="shared" si="1"/>
        <v>108.59584086799276</v>
      </c>
      <c r="P27" s="9"/>
    </row>
    <row r="28" spans="1:16">
      <c r="A28" s="12"/>
      <c r="B28" s="25">
        <v>343.3</v>
      </c>
      <c r="C28" s="20" t="s">
        <v>37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184248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184248</v>
      </c>
      <c r="O28" s="47">
        <f t="shared" si="1"/>
        <v>166.58951175406872</v>
      </c>
      <c r="P28" s="9"/>
    </row>
    <row r="29" spans="1:16">
      <c r="A29" s="12"/>
      <c r="B29" s="25">
        <v>343.4</v>
      </c>
      <c r="C29" s="20" t="s">
        <v>38</v>
      </c>
      <c r="D29" s="46">
        <v>151450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151450</v>
      </c>
      <c r="O29" s="47">
        <f t="shared" si="1"/>
        <v>136.93490054249548</v>
      </c>
      <c r="P29" s="9"/>
    </row>
    <row r="30" spans="1:16">
      <c r="A30" s="12"/>
      <c r="B30" s="25">
        <v>343.5</v>
      </c>
      <c r="C30" s="20" t="s">
        <v>68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87344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87344</v>
      </c>
      <c r="O30" s="47">
        <f t="shared" si="1"/>
        <v>78.97287522603979</v>
      </c>
      <c r="P30" s="9"/>
    </row>
    <row r="31" spans="1:16">
      <c r="A31" s="12"/>
      <c r="B31" s="25">
        <v>343.8</v>
      </c>
      <c r="C31" s="20" t="s">
        <v>39</v>
      </c>
      <c r="D31" s="46">
        <v>1700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1700</v>
      </c>
      <c r="O31" s="47">
        <f t="shared" si="1"/>
        <v>1.5370705244122966</v>
      </c>
      <c r="P31" s="9"/>
    </row>
    <row r="32" spans="1:16">
      <c r="A32" s="12"/>
      <c r="B32" s="25">
        <v>343.9</v>
      </c>
      <c r="C32" s="20" t="s">
        <v>40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16707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16707</v>
      </c>
      <c r="O32" s="47">
        <f t="shared" si="1"/>
        <v>15.105786618444846</v>
      </c>
      <c r="P32" s="9"/>
    </row>
    <row r="33" spans="1:119">
      <c r="A33" s="12"/>
      <c r="B33" s="25">
        <v>347.2</v>
      </c>
      <c r="C33" s="20" t="s">
        <v>71</v>
      </c>
      <c r="D33" s="46">
        <v>13738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13738</v>
      </c>
      <c r="O33" s="47">
        <f t="shared" si="1"/>
        <v>12.42133815551537</v>
      </c>
      <c r="P33" s="9"/>
    </row>
    <row r="34" spans="1:119">
      <c r="A34" s="12"/>
      <c r="B34" s="25">
        <v>347.3</v>
      </c>
      <c r="C34" s="20" t="s">
        <v>110</v>
      </c>
      <c r="D34" s="46">
        <v>16830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16830</v>
      </c>
      <c r="O34" s="47">
        <f t="shared" si="1"/>
        <v>15.216998191681736</v>
      </c>
      <c r="P34" s="9"/>
    </row>
    <row r="35" spans="1:119">
      <c r="A35" s="12"/>
      <c r="B35" s="25">
        <v>347.5</v>
      </c>
      <c r="C35" s="20" t="s">
        <v>111</v>
      </c>
      <c r="D35" s="46">
        <v>3271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3271</v>
      </c>
      <c r="O35" s="47">
        <f t="shared" si="1"/>
        <v>2.9575045207956601</v>
      </c>
      <c r="P35" s="9"/>
    </row>
    <row r="36" spans="1:119">
      <c r="A36" s="12"/>
      <c r="B36" s="25">
        <v>347.9</v>
      </c>
      <c r="C36" s="20" t="s">
        <v>72</v>
      </c>
      <c r="D36" s="46">
        <v>25095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25095</v>
      </c>
      <c r="O36" s="47">
        <f t="shared" si="1"/>
        <v>22.689873417721518</v>
      </c>
      <c r="P36" s="9"/>
    </row>
    <row r="37" spans="1:119" ht="15.75">
      <c r="A37" s="29" t="s">
        <v>33</v>
      </c>
      <c r="B37" s="30"/>
      <c r="C37" s="31"/>
      <c r="D37" s="32">
        <f t="shared" ref="D37:M37" si="8">SUM(D38:D38)</f>
        <v>1984</v>
      </c>
      <c r="E37" s="32">
        <f t="shared" si="8"/>
        <v>0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0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ref="N37:N46" si="9">SUM(D37:M37)</f>
        <v>1984</v>
      </c>
      <c r="O37" s="45">
        <f t="shared" si="1"/>
        <v>1.7938517179023508</v>
      </c>
      <c r="P37" s="10"/>
    </row>
    <row r="38" spans="1:119">
      <c r="A38" s="13"/>
      <c r="B38" s="39">
        <v>354</v>
      </c>
      <c r="C38" s="21" t="s">
        <v>45</v>
      </c>
      <c r="D38" s="46">
        <v>1984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1984</v>
      </c>
      <c r="O38" s="47">
        <f t="shared" si="1"/>
        <v>1.7938517179023508</v>
      </c>
      <c r="P38" s="9"/>
    </row>
    <row r="39" spans="1:119" ht="15.75">
      <c r="A39" s="29" t="s">
        <v>3</v>
      </c>
      <c r="B39" s="30"/>
      <c r="C39" s="31"/>
      <c r="D39" s="32">
        <f t="shared" ref="D39:M39" si="10">SUM(D40:D41)</f>
        <v>8066</v>
      </c>
      <c r="E39" s="32">
        <f t="shared" si="10"/>
        <v>0</v>
      </c>
      <c r="F39" s="32">
        <f t="shared" si="10"/>
        <v>0</v>
      </c>
      <c r="G39" s="32">
        <f t="shared" si="10"/>
        <v>0</v>
      </c>
      <c r="H39" s="32">
        <f t="shared" si="10"/>
        <v>0</v>
      </c>
      <c r="I39" s="32">
        <f t="shared" si="10"/>
        <v>229</v>
      </c>
      <c r="J39" s="32">
        <f t="shared" si="10"/>
        <v>0</v>
      </c>
      <c r="K39" s="32">
        <f t="shared" si="10"/>
        <v>0</v>
      </c>
      <c r="L39" s="32">
        <f t="shared" si="10"/>
        <v>0</v>
      </c>
      <c r="M39" s="32">
        <f t="shared" si="10"/>
        <v>0</v>
      </c>
      <c r="N39" s="32">
        <f t="shared" si="9"/>
        <v>8295</v>
      </c>
      <c r="O39" s="45">
        <f t="shared" si="1"/>
        <v>7.5</v>
      </c>
      <c r="P39" s="10"/>
    </row>
    <row r="40" spans="1:119">
      <c r="A40" s="12"/>
      <c r="B40" s="25">
        <v>361.1</v>
      </c>
      <c r="C40" s="20" t="s">
        <v>46</v>
      </c>
      <c r="D40" s="46">
        <v>104</v>
      </c>
      <c r="E40" s="46">
        <v>0</v>
      </c>
      <c r="F40" s="46">
        <v>0</v>
      </c>
      <c r="G40" s="46">
        <v>0</v>
      </c>
      <c r="H40" s="46">
        <v>0</v>
      </c>
      <c r="I40" s="46">
        <v>229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333</v>
      </c>
      <c r="O40" s="47">
        <f t="shared" si="1"/>
        <v>0.30108499095840868</v>
      </c>
      <c r="P40" s="9"/>
    </row>
    <row r="41" spans="1:119">
      <c r="A41" s="12"/>
      <c r="B41" s="25">
        <v>369.9</v>
      </c>
      <c r="C41" s="20" t="s">
        <v>49</v>
      </c>
      <c r="D41" s="46">
        <v>7962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7962</v>
      </c>
      <c r="O41" s="47">
        <f t="shared" si="1"/>
        <v>7.198915009041591</v>
      </c>
      <c r="P41" s="9"/>
    </row>
    <row r="42" spans="1:119" ht="15.75">
      <c r="A42" s="29" t="s">
        <v>91</v>
      </c>
      <c r="B42" s="30"/>
      <c r="C42" s="31"/>
      <c r="D42" s="32">
        <f t="shared" ref="D42:M42" si="11">SUM(D43:D45)</f>
        <v>31302</v>
      </c>
      <c r="E42" s="32">
        <f t="shared" si="11"/>
        <v>0</v>
      </c>
      <c r="F42" s="32">
        <f t="shared" si="11"/>
        <v>0</v>
      </c>
      <c r="G42" s="32">
        <f t="shared" si="11"/>
        <v>0</v>
      </c>
      <c r="H42" s="32">
        <f t="shared" si="11"/>
        <v>0</v>
      </c>
      <c r="I42" s="32">
        <f t="shared" si="11"/>
        <v>101000</v>
      </c>
      <c r="J42" s="32">
        <f t="shared" si="11"/>
        <v>0</v>
      </c>
      <c r="K42" s="32">
        <f t="shared" si="11"/>
        <v>0</v>
      </c>
      <c r="L42" s="32">
        <f t="shared" si="11"/>
        <v>0</v>
      </c>
      <c r="M42" s="32">
        <f t="shared" si="11"/>
        <v>0</v>
      </c>
      <c r="N42" s="32">
        <f t="shared" si="9"/>
        <v>132302</v>
      </c>
      <c r="O42" s="45">
        <f t="shared" si="1"/>
        <v>119.62206148282098</v>
      </c>
      <c r="P42" s="9"/>
    </row>
    <row r="43" spans="1:119">
      <c r="A43" s="12"/>
      <c r="B43" s="25">
        <v>381</v>
      </c>
      <c r="C43" s="20" t="s">
        <v>92</v>
      </c>
      <c r="D43" s="46">
        <v>8084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8084</v>
      </c>
      <c r="O43" s="47">
        <f t="shared" si="1"/>
        <v>7.3092224231464735</v>
      </c>
      <c r="P43" s="9"/>
    </row>
    <row r="44" spans="1:119">
      <c r="A44" s="12"/>
      <c r="B44" s="25">
        <v>384</v>
      </c>
      <c r="C44" s="20" t="s">
        <v>93</v>
      </c>
      <c r="D44" s="46">
        <v>23218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23218</v>
      </c>
      <c r="O44" s="47">
        <f t="shared" si="1"/>
        <v>20.992766726943941</v>
      </c>
      <c r="P44" s="9"/>
    </row>
    <row r="45" spans="1:119" ht="15.75" thickBot="1">
      <c r="A45" s="12"/>
      <c r="B45" s="25">
        <v>389.5</v>
      </c>
      <c r="C45" s="20" t="s">
        <v>104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101000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101000</v>
      </c>
      <c r="O45" s="47">
        <f t="shared" si="1"/>
        <v>91.320072332730561</v>
      </c>
      <c r="P45" s="9"/>
    </row>
    <row r="46" spans="1:119" ht="16.5" thickBot="1">
      <c r="A46" s="14" t="s">
        <v>41</v>
      </c>
      <c r="B46" s="23"/>
      <c r="C46" s="22"/>
      <c r="D46" s="15">
        <f t="shared" ref="D46:M46" si="12">SUM(D5,D14,D18,D24,D37,D39,D42)</f>
        <v>865662</v>
      </c>
      <c r="E46" s="15">
        <f t="shared" si="12"/>
        <v>0</v>
      </c>
      <c r="F46" s="15">
        <f t="shared" si="12"/>
        <v>0</v>
      </c>
      <c r="G46" s="15">
        <f t="shared" si="12"/>
        <v>0</v>
      </c>
      <c r="H46" s="15">
        <f t="shared" si="12"/>
        <v>0</v>
      </c>
      <c r="I46" s="15">
        <f t="shared" si="12"/>
        <v>389528</v>
      </c>
      <c r="J46" s="15">
        <f t="shared" si="12"/>
        <v>0</v>
      </c>
      <c r="K46" s="15">
        <f t="shared" si="12"/>
        <v>0</v>
      </c>
      <c r="L46" s="15">
        <f t="shared" si="12"/>
        <v>0</v>
      </c>
      <c r="M46" s="15">
        <f t="shared" si="12"/>
        <v>0</v>
      </c>
      <c r="N46" s="15">
        <f t="shared" si="9"/>
        <v>1255190</v>
      </c>
      <c r="O46" s="38">
        <f t="shared" si="1"/>
        <v>1134.8915009041591</v>
      </c>
      <c r="P46" s="6"/>
      <c r="Q46" s="2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</row>
    <row r="47" spans="1:119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9"/>
    </row>
    <row r="48" spans="1:119">
      <c r="A48" s="40"/>
      <c r="B48" s="41"/>
      <c r="C48" s="41"/>
      <c r="D48" s="42"/>
      <c r="E48" s="42"/>
      <c r="F48" s="42"/>
      <c r="G48" s="42"/>
      <c r="H48" s="42"/>
      <c r="I48" s="42"/>
      <c r="J48" s="42"/>
      <c r="K48" s="42"/>
      <c r="L48" s="118" t="s">
        <v>112</v>
      </c>
      <c r="M48" s="118"/>
      <c r="N48" s="118"/>
      <c r="O48" s="43">
        <v>1106</v>
      </c>
    </row>
    <row r="49" spans="1:15">
      <c r="A49" s="119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7"/>
    </row>
    <row r="50" spans="1:15" ht="15.75" customHeight="1" thickBot="1">
      <c r="A50" s="120" t="s">
        <v>62</v>
      </c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100"/>
    </row>
  </sheetData>
  <mergeCells count="10">
    <mergeCell ref="L48:N48"/>
    <mergeCell ref="A49:O49"/>
    <mergeCell ref="A50:O5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5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50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30"/>
      <c r="M3" s="36"/>
      <c r="N3" s="37"/>
      <c r="O3" s="131" t="s">
        <v>55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51</v>
      </c>
      <c r="F4" s="34" t="s">
        <v>52</v>
      </c>
      <c r="G4" s="34" t="s">
        <v>53</v>
      </c>
      <c r="H4" s="34" t="s">
        <v>5</v>
      </c>
      <c r="I4" s="34" t="s">
        <v>6</v>
      </c>
      <c r="J4" s="35" t="s">
        <v>54</v>
      </c>
      <c r="K4" s="35" t="s">
        <v>7</v>
      </c>
      <c r="L4" s="35" t="s">
        <v>8</v>
      </c>
      <c r="M4" s="35" t="s">
        <v>9</v>
      </c>
      <c r="N4" s="35" t="s">
        <v>30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276583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276583</v>
      </c>
      <c r="O5" s="33">
        <f t="shared" ref="O5:O47" si="1">(N5/O$49)</f>
        <v>233.01010951979782</v>
      </c>
      <c r="P5" s="6"/>
    </row>
    <row r="6" spans="1:133">
      <c r="A6" s="12"/>
      <c r="B6" s="25">
        <v>311</v>
      </c>
      <c r="C6" s="20" t="s">
        <v>2</v>
      </c>
      <c r="D6" s="46">
        <v>126159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126159</v>
      </c>
      <c r="O6" s="47">
        <f t="shared" si="1"/>
        <v>106.28390901432182</v>
      </c>
      <c r="P6" s="9"/>
    </row>
    <row r="7" spans="1:133">
      <c r="A7" s="12"/>
      <c r="B7" s="25">
        <v>312.41000000000003</v>
      </c>
      <c r="C7" s="20" t="s">
        <v>64</v>
      </c>
      <c r="D7" s="46">
        <v>15888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15888</v>
      </c>
      <c r="O7" s="47">
        <f t="shared" si="1"/>
        <v>13.385004212299915</v>
      </c>
      <c r="P7" s="9"/>
    </row>
    <row r="8" spans="1:133">
      <c r="A8" s="12"/>
      <c r="B8" s="25">
        <v>312.60000000000002</v>
      </c>
      <c r="C8" s="20" t="s">
        <v>11</v>
      </c>
      <c r="D8" s="46">
        <v>84206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84206</v>
      </c>
      <c r="O8" s="47">
        <f t="shared" si="1"/>
        <v>70.940185341196297</v>
      </c>
      <c r="P8" s="9"/>
    </row>
    <row r="9" spans="1:133">
      <c r="A9" s="12"/>
      <c r="B9" s="25">
        <v>314.10000000000002</v>
      </c>
      <c r="C9" s="20" t="s">
        <v>12</v>
      </c>
      <c r="D9" s="46">
        <v>26279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26279</v>
      </c>
      <c r="O9" s="47">
        <f t="shared" si="1"/>
        <v>22.139005897219882</v>
      </c>
      <c r="P9" s="9"/>
    </row>
    <row r="10" spans="1:133">
      <c r="A10" s="12"/>
      <c r="B10" s="25">
        <v>314.3</v>
      </c>
      <c r="C10" s="20" t="s">
        <v>13</v>
      </c>
      <c r="D10" s="46">
        <v>7909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7909</v>
      </c>
      <c r="O10" s="47">
        <f t="shared" si="1"/>
        <v>6.6630160067396798</v>
      </c>
      <c r="P10" s="9"/>
    </row>
    <row r="11" spans="1:133">
      <c r="A11" s="12"/>
      <c r="B11" s="25">
        <v>314.8</v>
      </c>
      <c r="C11" s="20" t="s">
        <v>14</v>
      </c>
      <c r="D11" s="46">
        <v>2540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2540</v>
      </c>
      <c r="O11" s="47">
        <f t="shared" si="1"/>
        <v>2.1398483572030327</v>
      </c>
      <c r="P11" s="9"/>
    </row>
    <row r="12" spans="1:133">
      <c r="A12" s="12"/>
      <c r="B12" s="25">
        <v>315</v>
      </c>
      <c r="C12" s="20" t="s">
        <v>75</v>
      </c>
      <c r="D12" s="46">
        <v>11384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11384</v>
      </c>
      <c r="O12" s="47">
        <f t="shared" si="1"/>
        <v>9.5905644481887116</v>
      </c>
      <c r="P12" s="9"/>
    </row>
    <row r="13" spans="1:133">
      <c r="A13" s="12"/>
      <c r="B13" s="25">
        <v>316</v>
      </c>
      <c r="C13" s="20" t="s">
        <v>76</v>
      </c>
      <c r="D13" s="46">
        <v>2218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2218</v>
      </c>
      <c r="O13" s="47">
        <f t="shared" si="1"/>
        <v>1.8685762426284751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SUM(D15:D17)</f>
        <v>87115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6" si="4">SUM(D14:M14)</f>
        <v>87115</v>
      </c>
      <c r="O14" s="45">
        <f t="shared" si="1"/>
        <v>73.390901432181977</v>
      </c>
      <c r="P14" s="10"/>
    </row>
    <row r="15" spans="1:133">
      <c r="A15" s="12"/>
      <c r="B15" s="25">
        <v>322</v>
      </c>
      <c r="C15" s="20" t="s">
        <v>0</v>
      </c>
      <c r="D15" s="46">
        <v>3350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3350</v>
      </c>
      <c r="O15" s="47">
        <f t="shared" si="1"/>
        <v>2.822240943555181</v>
      </c>
      <c r="P15" s="9"/>
    </row>
    <row r="16" spans="1:133">
      <c r="A16" s="12"/>
      <c r="B16" s="25">
        <v>323.10000000000002</v>
      </c>
      <c r="C16" s="20" t="s">
        <v>18</v>
      </c>
      <c r="D16" s="46">
        <v>82943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82943</v>
      </c>
      <c r="O16" s="47">
        <f t="shared" si="1"/>
        <v>69.876158382476831</v>
      </c>
      <c r="P16" s="9"/>
    </row>
    <row r="17" spans="1:16">
      <c r="A17" s="12"/>
      <c r="B17" s="25">
        <v>329</v>
      </c>
      <c r="C17" s="20" t="s">
        <v>20</v>
      </c>
      <c r="D17" s="46">
        <v>822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822</v>
      </c>
      <c r="O17" s="47">
        <f t="shared" si="1"/>
        <v>0.69250210614995789</v>
      </c>
      <c r="P17" s="9"/>
    </row>
    <row r="18" spans="1:16" ht="15.75">
      <c r="A18" s="29" t="s">
        <v>21</v>
      </c>
      <c r="B18" s="30"/>
      <c r="C18" s="31"/>
      <c r="D18" s="32">
        <f t="shared" ref="D18:M18" si="5">SUM(D19:D25)</f>
        <v>128864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128864</v>
      </c>
      <c r="O18" s="45">
        <f t="shared" si="1"/>
        <v>108.56276326874473</v>
      </c>
      <c r="P18" s="10"/>
    </row>
    <row r="19" spans="1:16">
      <c r="A19" s="12"/>
      <c r="B19" s="25">
        <v>335.12</v>
      </c>
      <c r="C19" s="20" t="s">
        <v>77</v>
      </c>
      <c r="D19" s="46">
        <v>35626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35626</v>
      </c>
      <c r="O19" s="47">
        <f t="shared" si="1"/>
        <v>30.013479359730411</v>
      </c>
      <c r="P19" s="9"/>
    </row>
    <row r="20" spans="1:16">
      <c r="A20" s="12"/>
      <c r="B20" s="25">
        <v>335.14</v>
      </c>
      <c r="C20" s="20" t="s">
        <v>78</v>
      </c>
      <c r="D20" s="46">
        <v>1141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1141</v>
      </c>
      <c r="O20" s="47">
        <f t="shared" si="1"/>
        <v>0.96124684077506317</v>
      </c>
      <c r="P20" s="9"/>
    </row>
    <row r="21" spans="1:16">
      <c r="A21" s="12"/>
      <c r="B21" s="25">
        <v>335.15</v>
      </c>
      <c r="C21" s="20" t="s">
        <v>79</v>
      </c>
      <c r="D21" s="46">
        <v>991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991</v>
      </c>
      <c r="O21" s="47">
        <f t="shared" si="1"/>
        <v>0.83487784330244308</v>
      </c>
      <c r="P21" s="9"/>
    </row>
    <row r="22" spans="1:16">
      <c r="A22" s="12"/>
      <c r="B22" s="25">
        <v>335.18</v>
      </c>
      <c r="C22" s="20" t="s">
        <v>80</v>
      </c>
      <c r="D22" s="46">
        <v>42023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42023</v>
      </c>
      <c r="O22" s="47">
        <f t="shared" si="1"/>
        <v>35.402695871946079</v>
      </c>
      <c r="P22" s="9"/>
    </row>
    <row r="23" spans="1:16">
      <c r="A23" s="12"/>
      <c r="B23" s="25">
        <v>335.29</v>
      </c>
      <c r="C23" s="20" t="s">
        <v>26</v>
      </c>
      <c r="D23" s="46">
        <v>21115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21115</v>
      </c>
      <c r="O23" s="47">
        <f t="shared" si="1"/>
        <v>17.788542544229148</v>
      </c>
      <c r="P23" s="9"/>
    </row>
    <row r="24" spans="1:16">
      <c r="A24" s="12"/>
      <c r="B24" s="25">
        <v>337.2</v>
      </c>
      <c r="C24" s="20" t="s">
        <v>102</v>
      </c>
      <c r="D24" s="46">
        <v>25000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25000</v>
      </c>
      <c r="O24" s="47">
        <f t="shared" si="1"/>
        <v>21.061499578770007</v>
      </c>
      <c r="P24" s="9"/>
    </row>
    <row r="25" spans="1:16">
      <c r="A25" s="12"/>
      <c r="B25" s="25">
        <v>339</v>
      </c>
      <c r="C25" s="20" t="s">
        <v>27</v>
      </c>
      <c r="D25" s="46">
        <v>2968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2968</v>
      </c>
      <c r="O25" s="47">
        <f t="shared" si="1"/>
        <v>2.5004212299915753</v>
      </c>
      <c r="P25" s="9"/>
    </row>
    <row r="26" spans="1:16" ht="15.75">
      <c r="A26" s="29" t="s">
        <v>32</v>
      </c>
      <c r="B26" s="30"/>
      <c r="C26" s="31"/>
      <c r="D26" s="32">
        <f t="shared" ref="D26:M26" si="6">SUM(D27:D36)</f>
        <v>274580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248150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4"/>
        <v>522730</v>
      </c>
      <c r="O26" s="45">
        <f t="shared" si="1"/>
        <v>440.37910699241786</v>
      </c>
      <c r="P26" s="10"/>
    </row>
    <row r="27" spans="1:16">
      <c r="A27" s="12"/>
      <c r="B27" s="25">
        <v>341.3</v>
      </c>
      <c r="C27" s="20" t="s">
        <v>81</v>
      </c>
      <c r="D27" s="46">
        <v>73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6" si="7">SUM(D27:M27)</f>
        <v>73</v>
      </c>
      <c r="O27" s="47">
        <f t="shared" si="1"/>
        <v>6.1499578770008424E-2</v>
      </c>
      <c r="P27" s="9"/>
    </row>
    <row r="28" spans="1:16">
      <c r="A28" s="12"/>
      <c r="B28" s="25">
        <v>341.9</v>
      </c>
      <c r="C28" s="20" t="s">
        <v>82</v>
      </c>
      <c r="D28" s="46">
        <v>954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954</v>
      </c>
      <c r="O28" s="47">
        <f t="shared" si="1"/>
        <v>0.80370682392586357</v>
      </c>
      <c r="P28" s="9"/>
    </row>
    <row r="29" spans="1:16">
      <c r="A29" s="12"/>
      <c r="B29" s="25">
        <v>342.2</v>
      </c>
      <c r="C29" s="20" t="s">
        <v>36</v>
      </c>
      <c r="D29" s="46">
        <v>103649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103649</v>
      </c>
      <c r="O29" s="47">
        <f t="shared" si="1"/>
        <v>87.320134793597305</v>
      </c>
      <c r="P29" s="9"/>
    </row>
    <row r="30" spans="1:16">
      <c r="A30" s="12"/>
      <c r="B30" s="25">
        <v>343.3</v>
      </c>
      <c r="C30" s="20" t="s">
        <v>37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172603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172603</v>
      </c>
      <c r="O30" s="47">
        <f t="shared" si="1"/>
        <v>145.41112047177759</v>
      </c>
      <c r="P30" s="9"/>
    </row>
    <row r="31" spans="1:16">
      <c r="A31" s="12"/>
      <c r="B31" s="25">
        <v>343.4</v>
      </c>
      <c r="C31" s="20" t="s">
        <v>38</v>
      </c>
      <c r="D31" s="46">
        <v>147705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147705</v>
      </c>
      <c r="O31" s="47">
        <f t="shared" si="1"/>
        <v>124.43555181128896</v>
      </c>
      <c r="P31" s="9"/>
    </row>
    <row r="32" spans="1:16">
      <c r="A32" s="12"/>
      <c r="B32" s="25">
        <v>343.5</v>
      </c>
      <c r="C32" s="20" t="s">
        <v>68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52338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52338</v>
      </c>
      <c r="O32" s="47">
        <f t="shared" si="1"/>
        <v>44.09267059814659</v>
      </c>
      <c r="P32" s="9"/>
    </row>
    <row r="33" spans="1:119">
      <c r="A33" s="12"/>
      <c r="B33" s="25">
        <v>343.8</v>
      </c>
      <c r="C33" s="20" t="s">
        <v>39</v>
      </c>
      <c r="D33" s="46">
        <v>2100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2100</v>
      </c>
      <c r="O33" s="47">
        <f t="shared" si="1"/>
        <v>1.7691659646166806</v>
      </c>
      <c r="P33" s="9"/>
    </row>
    <row r="34" spans="1:119">
      <c r="A34" s="12"/>
      <c r="B34" s="25">
        <v>343.9</v>
      </c>
      <c r="C34" s="20" t="s">
        <v>40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23209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23209</v>
      </c>
      <c r="O34" s="47">
        <f t="shared" si="1"/>
        <v>19.552653748946923</v>
      </c>
      <c r="P34" s="9"/>
    </row>
    <row r="35" spans="1:119">
      <c r="A35" s="12"/>
      <c r="B35" s="25">
        <v>347.2</v>
      </c>
      <c r="C35" s="20" t="s">
        <v>71</v>
      </c>
      <c r="D35" s="46">
        <v>15659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15659</v>
      </c>
      <c r="O35" s="47">
        <f t="shared" si="1"/>
        <v>13.192080876158382</v>
      </c>
      <c r="P35" s="9"/>
    </row>
    <row r="36" spans="1:119">
      <c r="A36" s="12"/>
      <c r="B36" s="25">
        <v>347.9</v>
      </c>
      <c r="C36" s="20" t="s">
        <v>72</v>
      </c>
      <c r="D36" s="46">
        <v>4440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4440</v>
      </c>
      <c r="O36" s="47">
        <f t="shared" si="1"/>
        <v>3.7405223251895534</v>
      </c>
      <c r="P36" s="9"/>
    </row>
    <row r="37" spans="1:119" ht="15.75">
      <c r="A37" s="29" t="s">
        <v>33</v>
      </c>
      <c r="B37" s="30"/>
      <c r="C37" s="31"/>
      <c r="D37" s="32">
        <f t="shared" ref="D37:M37" si="8">SUM(D38:D38)</f>
        <v>2362</v>
      </c>
      <c r="E37" s="32">
        <f t="shared" si="8"/>
        <v>0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0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ref="N37:N47" si="9">SUM(D37:M37)</f>
        <v>2362</v>
      </c>
      <c r="O37" s="45">
        <f t="shared" si="1"/>
        <v>1.9898904802021904</v>
      </c>
      <c r="P37" s="10"/>
    </row>
    <row r="38" spans="1:119">
      <c r="A38" s="13"/>
      <c r="B38" s="39">
        <v>354</v>
      </c>
      <c r="C38" s="21" t="s">
        <v>45</v>
      </c>
      <c r="D38" s="46">
        <v>2362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2362</v>
      </c>
      <c r="O38" s="47">
        <f t="shared" si="1"/>
        <v>1.9898904802021904</v>
      </c>
      <c r="P38" s="9"/>
    </row>
    <row r="39" spans="1:119" ht="15.75">
      <c r="A39" s="29" t="s">
        <v>3</v>
      </c>
      <c r="B39" s="30"/>
      <c r="C39" s="31"/>
      <c r="D39" s="32">
        <f t="shared" ref="D39:M39" si="10">SUM(D40:D41)</f>
        <v>6700</v>
      </c>
      <c r="E39" s="32">
        <f t="shared" si="10"/>
        <v>0</v>
      </c>
      <c r="F39" s="32">
        <f t="shared" si="10"/>
        <v>0</v>
      </c>
      <c r="G39" s="32">
        <f t="shared" si="10"/>
        <v>0</v>
      </c>
      <c r="H39" s="32">
        <f t="shared" si="10"/>
        <v>0</v>
      </c>
      <c r="I39" s="32">
        <f t="shared" si="10"/>
        <v>186</v>
      </c>
      <c r="J39" s="32">
        <f t="shared" si="10"/>
        <v>0</v>
      </c>
      <c r="K39" s="32">
        <f t="shared" si="10"/>
        <v>0</v>
      </c>
      <c r="L39" s="32">
        <f t="shared" si="10"/>
        <v>0</v>
      </c>
      <c r="M39" s="32">
        <f t="shared" si="10"/>
        <v>0</v>
      </c>
      <c r="N39" s="32">
        <f t="shared" si="9"/>
        <v>6886</v>
      </c>
      <c r="O39" s="45">
        <f t="shared" si="1"/>
        <v>5.8011794439764115</v>
      </c>
      <c r="P39" s="10"/>
    </row>
    <row r="40" spans="1:119">
      <c r="A40" s="12"/>
      <c r="B40" s="25">
        <v>361.1</v>
      </c>
      <c r="C40" s="20" t="s">
        <v>46</v>
      </c>
      <c r="D40" s="46">
        <v>157</v>
      </c>
      <c r="E40" s="46">
        <v>0</v>
      </c>
      <c r="F40" s="46">
        <v>0</v>
      </c>
      <c r="G40" s="46">
        <v>0</v>
      </c>
      <c r="H40" s="46">
        <v>0</v>
      </c>
      <c r="I40" s="46">
        <v>186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343</v>
      </c>
      <c r="O40" s="47">
        <f t="shared" si="1"/>
        <v>0.2889637742207245</v>
      </c>
      <c r="P40" s="9"/>
    </row>
    <row r="41" spans="1:119">
      <c r="A41" s="12"/>
      <c r="B41" s="25">
        <v>369.9</v>
      </c>
      <c r="C41" s="20" t="s">
        <v>49</v>
      </c>
      <c r="D41" s="46">
        <v>6543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6543</v>
      </c>
      <c r="O41" s="47">
        <f t="shared" si="1"/>
        <v>5.5122156697556868</v>
      </c>
      <c r="P41" s="9"/>
    </row>
    <row r="42" spans="1:119" ht="15.75">
      <c r="A42" s="29" t="s">
        <v>91</v>
      </c>
      <c r="B42" s="30"/>
      <c r="C42" s="31"/>
      <c r="D42" s="32">
        <f t="shared" ref="D42:M42" si="11">SUM(D43:D46)</f>
        <v>74753</v>
      </c>
      <c r="E42" s="32">
        <f t="shared" si="11"/>
        <v>0</v>
      </c>
      <c r="F42" s="32">
        <f t="shared" si="11"/>
        <v>0</v>
      </c>
      <c r="G42" s="32">
        <f t="shared" si="11"/>
        <v>0</v>
      </c>
      <c r="H42" s="32">
        <f t="shared" si="11"/>
        <v>0</v>
      </c>
      <c r="I42" s="32">
        <f t="shared" si="11"/>
        <v>1413476</v>
      </c>
      <c r="J42" s="32">
        <f t="shared" si="11"/>
        <v>0</v>
      </c>
      <c r="K42" s="32">
        <f t="shared" si="11"/>
        <v>0</v>
      </c>
      <c r="L42" s="32">
        <f t="shared" si="11"/>
        <v>0</v>
      </c>
      <c r="M42" s="32">
        <f t="shared" si="11"/>
        <v>0</v>
      </c>
      <c r="N42" s="32">
        <f t="shared" si="9"/>
        <v>1488229</v>
      </c>
      <c r="O42" s="45">
        <f t="shared" si="1"/>
        <v>1253.7733782645325</v>
      </c>
      <c r="P42" s="9"/>
    </row>
    <row r="43" spans="1:119">
      <c r="A43" s="12"/>
      <c r="B43" s="25">
        <v>383</v>
      </c>
      <c r="C43" s="20" t="s">
        <v>103</v>
      </c>
      <c r="D43" s="46">
        <v>74753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74753</v>
      </c>
      <c r="O43" s="47">
        <f t="shared" si="1"/>
        <v>62.976411120471781</v>
      </c>
      <c r="P43" s="9"/>
    </row>
    <row r="44" spans="1:119">
      <c r="A44" s="12"/>
      <c r="B44" s="25">
        <v>389.5</v>
      </c>
      <c r="C44" s="20" t="s">
        <v>104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1168476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1168476</v>
      </c>
      <c r="O44" s="47">
        <f t="shared" si="1"/>
        <v>984.39427127211457</v>
      </c>
      <c r="P44" s="9"/>
    </row>
    <row r="45" spans="1:119">
      <c r="A45" s="12"/>
      <c r="B45" s="25">
        <v>389.6</v>
      </c>
      <c r="C45" s="20" t="s">
        <v>105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195000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195000</v>
      </c>
      <c r="O45" s="47">
        <f t="shared" si="1"/>
        <v>164.27969671440607</v>
      </c>
      <c r="P45" s="9"/>
    </row>
    <row r="46" spans="1:119" ht="15.75" thickBot="1">
      <c r="A46" s="12"/>
      <c r="B46" s="25">
        <v>389.7</v>
      </c>
      <c r="C46" s="20" t="s">
        <v>106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50000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50000</v>
      </c>
      <c r="O46" s="47">
        <f t="shared" si="1"/>
        <v>42.122999157540015</v>
      </c>
      <c r="P46" s="9"/>
    </row>
    <row r="47" spans="1:119" ht="16.5" thickBot="1">
      <c r="A47" s="14" t="s">
        <v>41</v>
      </c>
      <c r="B47" s="23"/>
      <c r="C47" s="22"/>
      <c r="D47" s="15">
        <f t="shared" ref="D47:M47" si="12">SUM(D5,D14,D18,D26,D37,D39,D42)</f>
        <v>850957</v>
      </c>
      <c r="E47" s="15">
        <f t="shared" si="12"/>
        <v>0</v>
      </c>
      <c r="F47" s="15">
        <f t="shared" si="12"/>
        <v>0</v>
      </c>
      <c r="G47" s="15">
        <f t="shared" si="12"/>
        <v>0</v>
      </c>
      <c r="H47" s="15">
        <f t="shared" si="12"/>
        <v>0</v>
      </c>
      <c r="I47" s="15">
        <f t="shared" si="12"/>
        <v>1661812</v>
      </c>
      <c r="J47" s="15">
        <f t="shared" si="12"/>
        <v>0</v>
      </c>
      <c r="K47" s="15">
        <f t="shared" si="12"/>
        <v>0</v>
      </c>
      <c r="L47" s="15">
        <f t="shared" si="12"/>
        <v>0</v>
      </c>
      <c r="M47" s="15">
        <f t="shared" si="12"/>
        <v>0</v>
      </c>
      <c r="N47" s="15">
        <f t="shared" si="9"/>
        <v>2512769</v>
      </c>
      <c r="O47" s="38">
        <f t="shared" si="1"/>
        <v>2116.9073294018535</v>
      </c>
      <c r="P47" s="6"/>
      <c r="Q47" s="2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</row>
    <row r="48" spans="1:119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9"/>
    </row>
    <row r="49" spans="1:15">
      <c r="A49" s="40"/>
      <c r="B49" s="41"/>
      <c r="C49" s="41"/>
      <c r="D49" s="42"/>
      <c r="E49" s="42"/>
      <c r="F49" s="42"/>
      <c r="G49" s="42"/>
      <c r="H49" s="42"/>
      <c r="I49" s="42"/>
      <c r="J49" s="42"/>
      <c r="K49" s="42"/>
      <c r="L49" s="118" t="s">
        <v>107</v>
      </c>
      <c r="M49" s="118"/>
      <c r="N49" s="118"/>
      <c r="O49" s="43">
        <v>1187</v>
      </c>
    </row>
    <row r="50" spans="1:15">
      <c r="A50" s="119"/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7"/>
    </row>
    <row r="51" spans="1:15" ht="15.75" customHeight="1" thickBot="1">
      <c r="A51" s="120" t="s">
        <v>62</v>
      </c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100"/>
    </row>
  </sheetData>
  <mergeCells count="10">
    <mergeCell ref="L49:N49"/>
    <mergeCell ref="A50:O50"/>
    <mergeCell ref="A51:O5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2024-10-14T19:45:31Z</cp:lastPrinted>
  <dcterms:created xsi:type="dcterms:W3CDTF">2000-08-31T21:26:31Z</dcterms:created>
  <dcterms:modified xsi:type="dcterms:W3CDTF">2024-10-17T19:13:58Z</dcterms:modified>
</cp:coreProperties>
</file>