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54" documentId="11_99444B68C2E45D682FE113AE985C62A36AD1426B" xr6:coauthVersionLast="47" xr6:coauthVersionMax="47" xr10:uidLastSave="{5075F232-5A7F-42A8-BE96-12243B16546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'2008'!$A$1:$O$34</definedName>
    <definedName name="_xlnm.Print_Area" localSheetId="14">'2009'!$A$1:$O$32</definedName>
    <definedName name="_xlnm.Print_Area" localSheetId="13">'2010'!$A$1:$O$36</definedName>
    <definedName name="_xlnm.Print_Area" localSheetId="12">'2011'!$A$1:$O$34</definedName>
    <definedName name="_xlnm.Print_Area" localSheetId="11">'2012'!$A$1:$O$35</definedName>
    <definedName name="_xlnm.Print_Area" localSheetId="10">'2013'!$A$1:$O$35</definedName>
    <definedName name="_xlnm.Print_Area" localSheetId="9">'2014'!$A$1:$O$35</definedName>
    <definedName name="_xlnm.Print_Area" localSheetId="8">'2015'!$A$1:$O$36</definedName>
    <definedName name="_xlnm.Print_Area" localSheetId="7">'2016'!$A$1:$O$33</definedName>
    <definedName name="_xlnm.Print_Area" localSheetId="6">'2017'!$A$1:$O$34</definedName>
    <definedName name="_xlnm.Print_Area" localSheetId="5">'2018'!$A$1:$O$33</definedName>
    <definedName name="_xlnm.Print_Area" localSheetId="4">'2019'!$A$1:$O$34</definedName>
    <definedName name="_xlnm.Print_Area" localSheetId="3">'2020'!$A$1:$O$36</definedName>
    <definedName name="_xlnm.Print_Area" localSheetId="2">'2021'!$A$1:$P$33</definedName>
    <definedName name="_xlnm.Print_Area" localSheetId="1">'2022'!$A$1:$P$39</definedName>
    <definedName name="_xlnm.Print_Area" localSheetId="0">'2023'!$A$1:$P$38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48" l="1"/>
  <c r="F34" i="48"/>
  <c r="G34" i="48"/>
  <c r="H34" i="48"/>
  <c r="I34" i="48"/>
  <c r="J34" i="48"/>
  <c r="K34" i="48"/>
  <c r="L34" i="48"/>
  <c r="M34" i="48"/>
  <c r="N34" i="48"/>
  <c r="D34" i="48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N11" i="48"/>
  <c r="M11" i="48"/>
  <c r="L11" i="48"/>
  <c r="K11" i="48"/>
  <c r="J11" i="48"/>
  <c r="I11" i="48"/>
  <c r="H11" i="48"/>
  <c r="G11" i="48"/>
  <c r="F11" i="48"/>
  <c r="E11" i="48"/>
  <c r="D11" i="48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2" i="48" l="1"/>
  <c r="P32" i="48" s="1"/>
  <c r="O28" i="48"/>
  <c r="P28" i="48" s="1"/>
  <c r="O23" i="48"/>
  <c r="P23" i="48" s="1"/>
  <c r="O14" i="48"/>
  <c r="P14" i="48" s="1"/>
  <c r="O11" i="48"/>
  <c r="P11" i="48" s="1"/>
  <c r="O5" i="48"/>
  <c r="P5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D33" i="47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N25" i="47"/>
  <c r="M25" i="47"/>
  <c r="L25" i="47"/>
  <c r="K25" i="47"/>
  <c r="J25" i="47"/>
  <c r="I25" i="47"/>
  <c r="H25" i="47"/>
  <c r="G25" i="47"/>
  <c r="F25" i="47"/>
  <c r="E25" i="47"/>
  <c r="D25" i="47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N11" i="47"/>
  <c r="M11" i="47"/>
  <c r="L11" i="47"/>
  <c r="K11" i="47"/>
  <c r="J11" i="47"/>
  <c r="I11" i="47"/>
  <c r="H11" i="47"/>
  <c r="G11" i="47"/>
  <c r="F11" i="47"/>
  <c r="E11" i="47"/>
  <c r="D11" i="47"/>
  <c r="O10" i="47"/>
  <c r="P10" i="47" s="1"/>
  <c r="O9" i="47"/>
  <c r="P9" i="47" s="1"/>
  <c r="O8" i="47"/>
  <c r="P8" i="47" s="1"/>
  <c r="O7" i="47"/>
  <c r="P7" i="47" s="1"/>
  <c r="O6" i="47"/>
  <c r="P6" i="47" s="1"/>
  <c r="N5" i="47"/>
  <c r="N35" i="47" s="1"/>
  <c r="M5" i="47"/>
  <c r="L5" i="47"/>
  <c r="K5" i="47"/>
  <c r="J5" i="47"/>
  <c r="I5" i="47"/>
  <c r="H5" i="47"/>
  <c r="G5" i="47"/>
  <c r="F5" i="47"/>
  <c r="E5" i="47"/>
  <c r="D5" i="47"/>
  <c r="O34" i="48" l="1"/>
  <c r="P34" i="48" s="1"/>
  <c r="E35" i="47"/>
  <c r="H35" i="47"/>
  <c r="K35" i="47"/>
  <c r="D35" i="47"/>
  <c r="F35" i="47"/>
  <c r="G35" i="47"/>
  <c r="I35" i="47"/>
  <c r="J35" i="47"/>
  <c r="L35" i="47"/>
  <c r="M35" i="47"/>
  <c r="O30" i="47"/>
  <c r="P30" i="47" s="1"/>
  <c r="O33" i="47"/>
  <c r="P33" i="47" s="1"/>
  <c r="O25" i="47"/>
  <c r="P25" i="47" s="1"/>
  <c r="O14" i="47"/>
  <c r="P14" i="47" s="1"/>
  <c r="O11" i="47"/>
  <c r="P11" i="47" s="1"/>
  <c r="O5" i="47"/>
  <c r="P5" i="47" s="1"/>
  <c r="O28" i="46"/>
  <c r="P28" i="46"/>
  <c r="O27" i="46"/>
  <c r="P27" i="46" s="1"/>
  <c r="N26" i="46"/>
  <c r="M26" i="46"/>
  <c r="L26" i="46"/>
  <c r="K26" i="46"/>
  <c r="J26" i="46"/>
  <c r="I26" i="46"/>
  <c r="H26" i="46"/>
  <c r="G26" i="46"/>
  <c r="F26" i="46"/>
  <c r="E26" i="46"/>
  <c r="D26" i="46"/>
  <c r="O25" i="46"/>
  <c r="P25" i="46" s="1"/>
  <c r="O24" i="46"/>
  <c r="P24" i="46"/>
  <c r="O23" i="46"/>
  <c r="P23" i="46"/>
  <c r="O22" i="46"/>
  <c r="P22" i="46" s="1"/>
  <c r="N21" i="46"/>
  <c r="M21" i="46"/>
  <c r="L21" i="46"/>
  <c r="K21" i="46"/>
  <c r="J21" i="46"/>
  <c r="I21" i="46"/>
  <c r="H21" i="46"/>
  <c r="G21" i="46"/>
  <c r="F21" i="46"/>
  <c r="E21" i="46"/>
  <c r="D21" i="46"/>
  <c r="O20" i="46"/>
  <c r="P20" i="46"/>
  <c r="O19" i="46"/>
  <c r="P19" i="46"/>
  <c r="O18" i="46"/>
  <c r="P18" i="46"/>
  <c r="O17" i="46"/>
  <c r="P17" i="46" s="1"/>
  <c r="O16" i="46"/>
  <c r="P16" i="46" s="1"/>
  <c r="O15" i="46"/>
  <c r="P15" i="46" s="1"/>
  <c r="N14" i="46"/>
  <c r="M14" i="46"/>
  <c r="O14" i="46" s="1"/>
  <c r="P14" i="46" s="1"/>
  <c r="L14" i="46"/>
  <c r="K14" i="46"/>
  <c r="J14" i="46"/>
  <c r="I14" i="46"/>
  <c r="H14" i="46"/>
  <c r="G14" i="46"/>
  <c r="F14" i="46"/>
  <c r="E14" i="46"/>
  <c r="D14" i="46"/>
  <c r="O13" i="46"/>
  <c r="P13" i="46" s="1"/>
  <c r="O12" i="46"/>
  <c r="P12" i="46" s="1"/>
  <c r="N11" i="46"/>
  <c r="M11" i="46"/>
  <c r="L11" i="46"/>
  <c r="L29" i="46" s="1"/>
  <c r="K11" i="46"/>
  <c r="J11" i="46"/>
  <c r="I11" i="46"/>
  <c r="H11" i="46"/>
  <c r="G11" i="46"/>
  <c r="G29" i="46" s="1"/>
  <c r="F11" i="46"/>
  <c r="E11" i="46"/>
  <c r="D11" i="46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I29" i="46" s="1"/>
  <c r="H5" i="46"/>
  <c r="G5" i="46"/>
  <c r="F5" i="46"/>
  <c r="E5" i="46"/>
  <c r="D5" i="46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9" i="45" s="1"/>
  <c r="O29" i="45" s="1"/>
  <c r="N28" i="45"/>
  <c r="O28" i="45" s="1"/>
  <c r="N27" i="45"/>
  <c r="O27" i="45" s="1"/>
  <c r="M26" i="45"/>
  <c r="L26" i="45"/>
  <c r="K26" i="45"/>
  <c r="J26" i="45"/>
  <c r="N26" i="45" s="1"/>
  <c r="O26" i="45" s="1"/>
  <c r="I26" i="45"/>
  <c r="H26" i="45"/>
  <c r="G26" i="45"/>
  <c r="F26" i="45"/>
  <c r="E26" i="45"/>
  <c r="D26" i="45"/>
  <c r="N25" i="45"/>
  <c r="O25" i="45" s="1"/>
  <c r="N24" i="45"/>
  <c r="O24" i="45" s="1"/>
  <c r="N23" i="45"/>
  <c r="O23" i="45" s="1"/>
  <c r="N22" i="45"/>
  <c r="O22" i="45" s="1"/>
  <c r="M21" i="45"/>
  <c r="L21" i="45"/>
  <c r="K21" i="45"/>
  <c r="J21" i="45"/>
  <c r="I21" i="45"/>
  <c r="H21" i="45"/>
  <c r="G21" i="45"/>
  <c r="F21" i="45"/>
  <c r="E21" i="45"/>
  <c r="D21" i="45"/>
  <c r="N20" i="45"/>
  <c r="O20" i="45" s="1"/>
  <c r="N19" i="45"/>
  <c r="O19" i="45" s="1"/>
  <c r="N18" i="45"/>
  <c r="O18" i="45" s="1"/>
  <c r="N17" i="45"/>
  <c r="O17" i="45" s="1"/>
  <c r="N16" i="45"/>
  <c r="O16" i="45"/>
  <c r="N15" i="45"/>
  <c r="O15" i="45" s="1"/>
  <c r="N14" i="45"/>
  <c r="O14" i="45"/>
  <c r="M13" i="45"/>
  <c r="L13" i="45"/>
  <c r="K13" i="45"/>
  <c r="J13" i="45"/>
  <c r="I13" i="45"/>
  <c r="H13" i="45"/>
  <c r="G13" i="45"/>
  <c r="F13" i="45"/>
  <c r="E13" i="45"/>
  <c r="D13" i="45"/>
  <c r="N12" i="45"/>
  <c r="O12" i="45"/>
  <c r="N11" i="45"/>
  <c r="O11" i="45"/>
  <c r="M10" i="45"/>
  <c r="L10" i="45"/>
  <c r="K10" i="45"/>
  <c r="J10" i="45"/>
  <c r="I10" i="45"/>
  <c r="H10" i="45"/>
  <c r="G10" i="45"/>
  <c r="F10" i="45"/>
  <c r="E10" i="45"/>
  <c r="D10" i="45"/>
  <c r="D32" i="45" s="1"/>
  <c r="N9" i="45"/>
  <c r="O9" i="45" s="1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G32" i="45" s="1"/>
  <c r="F5" i="45"/>
  <c r="E5" i="45"/>
  <c r="D5" i="45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 s="1"/>
  <c r="N21" i="44"/>
  <c r="O21" i="44" s="1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 s="1"/>
  <c r="N17" i="44"/>
  <c r="O17" i="44" s="1"/>
  <c r="N16" i="44"/>
  <c r="O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/>
  <c r="M10" i="44"/>
  <c r="L10" i="44"/>
  <c r="K10" i="44"/>
  <c r="N10" i="44" s="1"/>
  <c r="O10" i="44" s="1"/>
  <c r="J10" i="44"/>
  <c r="I10" i="44"/>
  <c r="H10" i="44"/>
  <c r="G10" i="44"/>
  <c r="F10" i="44"/>
  <c r="E10" i="44"/>
  <c r="D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I30" i="44" s="1"/>
  <c r="H5" i="44"/>
  <c r="G5" i="44"/>
  <c r="F5" i="44"/>
  <c r="E5" i="44"/>
  <c r="D5" i="44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 s="1"/>
  <c r="N15" i="43"/>
  <c r="O15" i="43"/>
  <c r="N14" i="43"/>
  <c r="O14" i="43" s="1"/>
  <c r="M13" i="43"/>
  <c r="L13" i="43"/>
  <c r="K13" i="43"/>
  <c r="J13" i="43"/>
  <c r="I13" i="43"/>
  <c r="H13" i="43"/>
  <c r="G13" i="43"/>
  <c r="G29" i="43" s="1"/>
  <c r="F13" i="43"/>
  <c r="E13" i="43"/>
  <c r="D13" i="43"/>
  <c r="N12" i="43"/>
  <c r="O12" i="43" s="1"/>
  <c r="N11" i="43"/>
  <c r="O11" i="43" s="1"/>
  <c r="M10" i="43"/>
  <c r="L10" i="43"/>
  <c r="K10" i="43"/>
  <c r="J10" i="43"/>
  <c r="I10" i="43"/>
  <c r="H10" i="43"/>
  <c r="G10" i="43"/>
  <c r="F10" i="43"/>
  <c r="E10" i="43"/>
  <c r="D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 s="1"/>
  <c r="M25" i="42"/>
  <c r="L25" i="42"/>
  <c r="K25" i="42"/>
  <c r="J25" i="42"/>
  <c r="I25" i="42"/>
  <c r="H25" i="42"/>
  <c r="G25" i="42"/>
  <c r="F25" i="42"/>
  <c r="E25" i="42"/>
  <c r="D25" i="42"/>
  <c r="N24" i="42"/>
  <c r="O24" i="42" s="1"/>
  <c r="N23" i="42"/>
  <c r="O23" i="42"/>
  <c r="N22" i="42"/>
  <c r="O22" i="42" s="1"/>
  <c r="N21" i="42"/>
  <c r="O21" i="42"/>
  <c r="M20" i="42"/>
  <c r="L20" i="42"/>
  <c r="K20" i="42"/>
  <c r="J20" i="42"/>
  <c r="I20" i="42"/>
  <c r="H20" i="42"/>
  <c r="G20" i="42"/>
  <c r="F20" i="42"/>
  <c r="E20" i="42"/>
  <c r="D20" i="42"/>
  <c r="N19" i="42"/>
  <c r="O19" i="42" s="1"/>
  <c r="N18" i="42"/>
  <c r="O18" i="42"/>
  <c r="N17" i="42"/>
  <c r="O17" i="42" s="1"/>
  <c r="N16" i="42"/>
  <c r="O16" i="42" s="1"/>
  <c r="N15" i="42"/>
  <c r="O15" i="42"/>
  <c r="N14" i="42"/>
  <c r="O14" i="42" s="1"/>
  <c r="M13" i="42"/>
  <c r="N13" i="42" s="1"/>
  <c r="O13" i="42" s="1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M10" i="42"/>
  <c r="L10" i="42"/>
  <c r="K10" i="42"/>
  <c r="J10" i="42"/>
  <c r="I10" i="42"/>
  <c r="I30" i="42" s="1"/>
  <c r="H10" i="42"/>
  <c r="G10" i="42"/>
  <c r="G30" i="42" s="1"/>
  <c r="F10" i="42"/>
  <c r="E10" i="42"/>
  <c r="D10" i="42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E30" i="42" s="1"/>
  <c r="D5" i="42"/>
  <c r="N5" i="42" s="1"/>
  <c r="O5" i="42" s="1"/>
  <c r="N28" i="41"/>
  <c r="O28" i="41" s="1"/>
  <c r="M27" i="41"/>
  <c r="N27" i="41" s="1"/>
  <c r="O27" i="41" s="1"/>
  <c r="L27" i="41"/>
  <c r="K27" i="41"/>
  <c r="J27" i="41"/>
  <c r="I27" i="41"/>
  <c r="H27" i="41"/>
  <c r="G27" i="41"/>
  <c r="F27" i="41"/>
  <c r="E27" i="41"/>
  <c r="D27" i="41"/>
  <c r="N26" i="41"/>
  <c r="O26" i="41" s="1"/>
  <c r="N25" i="41"/>
  <c r="O25" i="41" s="1"/>
  <c r="M24" i="41"/>
  <c r="L24" i="41"/>
  <c r="K24" i="41"/>
  <c r="J24" i="41"/>
  <c r="I24" i="41"/>
  <c r="H24" i="41"/>
  <c r="G24" i="41"/>
  <c r="F24" i="41"/>
  <c r="E24" i="41"/>
  <c r="N24" i="41" s="1"/>
  <c r="O24" i="41" s="1"/>
  <c r="D24" i="41"/>
  <c r="N23" i="41"/>
  <c r="O23" i="41" s="1"/>
  <c r="N22" i="41"/>
  <c r="O22" i="41" s="1"/>
  <c r="N21" i="41"/>
  <c r="O21" i="41" s="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 s="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M10" i="41"/>
  <c r="L10" i="41"/>
  <c r="L29" i="41" s="1"/>
  <c r="K10" i="41"/>
  <c r="J10" i="41"/>
  <c r="I10" i="41"/>
  <c r="H10" i="41"/>
  <c r="G10" i="41"/>
  <c r="F10" i="41"/>
  <c r="E10" i="41"/>
  <c r="D10" i="41"/>
  <c r="N9" i="41"/>
  <c r="O9" i="41" s="1"/>
  <c r="N8" i="41"/>
  <c r="O8" i="41"/>
  <c r="N7" i="41"/>
  <c r="O7" i="41"/>
  <c r="N6" i="41"/>
  <c r="O6" i="41" s="1"/>
  <c r="M5" i="41"/>
  <c r="N5" i="41" s="1"/>
  <c r="O5" i="41" s="1"/>
  <c r="L5" i="41"/>
  <c r="K5" i="41"/>
  <c r="K29" i="41" s="1"/>
  <c r="J5" i="41"/>
  <c r="J29" i="41" s="1"/>
  <c r="I5" i="41"/>
  <c r="I29" i="41" s="1"/>
  <c r="H5" i="41"/>
  <c r="G5" i="41"/>
  <c r="F5" i="41"/>
  <c r="E5" i="41"/>
  <c r="D5" i="41"/>
  <c r="N31" i="40"/>
  <c r="O31" i="40"/>
  <c r="N30" i="40"/>
  <c r="O30" i="40" s="1"/>
  <c r="M29" i="40"/>
  <c r="L29" i="40"/>
  <c r="K29" i="40"/>
  <c r="J29" i="40"/>
  <c r="I29" i="40"/>
  <c r="H29" i="40"/>
  <c r="G29" i="40"/>
  <c r="F29" i="40"/>
  <c r="E29" i="40"/>
  <c r="D29" i="40"/>
  <c r="N28" i="40"/>
  <c r="O28" i="40" s="1"/>
  <c r="N27" i="40"/>
  <c r="O27" i="40" s="1"/>
  <c r="N26" i="40"/>
  <c r="O26" i="40" s="1"/>
  <c r="M25" i="40"/>
  <c r="L25" i="40"/>
  <c r="K25" i="40"/>
  <c r="J25" i="40"/>
  <c r="I25" i="40"/>
  <c r="H25" i="40"/>
  <c r="G25" i="40"/>
  <c r="F25" i="40"/>
  <c r="E25" i="40"/>
  <c r="D25" i="40"/>
  <c r="N24" i="40"/>
  <c r="O24" i="40"/>
  <c r="N23" i="40"/>
  <c r="O23" i="40" s="1"/>
  <c r="N22" i="40"/>
  <c r="O22" i="40"/>
  <c r="N21" i="40"/>
  <c r="O21" i="40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/>
  <c r="N15" i="40"/>
  <c r="O15" i="40" s="1"/>
  <c r="N14" i="40"/>
  <c r="O14" i="40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M10" i="40"/>
  <c r="L10" i="40"/>
  <c r="K10" i="40"/>
  <c r="J10" i="40"/>
  <c r="I10" i="40"/>
  <c r="H10" i="40"/>
  <c r="G10" i="40"/>
  <c r="F10" i="40"/>
  <c r="E10" i="40"/>
  <c r="N10" i="40" s="1"/>
  <c r="O10" i="40" s="1"/>
  <c r="D10" i="40"/>
  <c r="N9" i="40"/>
  <c r="O9" i="40" s="1"/>
  <c r="N8" i="40"/>
  <c r="O8" i="40" s="1"/>
  <c r="N7" i="40"/>
  <c r="O7" i="40" s="1"/>
  <c r="N6" i="40"/>
  <c r="O6" i="40"/>
  <c r="M5" i="40"/>
  <c r="L5" i="40"/>
  <c r="K5" i="40"/>
  <c r="J5" i="40"/>
  <c r="I5" i="40"/>
  <c r="H5" i="40"/>
  <c r="G5" i="40"/>
  <c r="G32" i="40" s="1"/>
  <c r="F5" i="40"/>
  <c r="E5" i="40"/>
  <c r="D5" i="40"/>
  <c r="N30" i="39"/>
  <c r="O30" i="39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/>
  <c r="N26" i="39"/>
  <c r="O26" i="39" s="1"/>
  <c r="M25" i="39"/>
  <c r="L25" i="39"/>
  <c r="K25" i="39"/>
  <c r="J25" i="39"/>
  <c r="I25" i="39"/>
  <c r="H25" i="39"/>
  <c r="G25" i="39"/>
  <c r="F25" i="39"/>
  <c r="E25" i="39"/>
  <c r="D25" i="39"/>
  <c r="N24" i="39"/>
  <c r="O24" i="39" s="1"/>
  <c r="N23" i="39"/>
  <c r="O23" i="39" s="1"/>
  <c r="N22" i="39"/>
  <c r="O22" i="39"/>
  <c r="N21" i="39"/>
  <c r="O21" i="39" s="1"/>
  <c r="N20" i="39"/>
  <c r="O20" i="39"/>
  <c r="M19" i="39"/>
  <c r="L19" i="39"/>
  <c r="L31" i="39" s="1"/>
  <c r="K19" i="39"/>
  <c r="J19" i="39"/>
  <c r="I19" i="39"/>
  <c r="H19" i="39"/>
  <c r="G19" i="39"/>
  <c r="F19" i="39"/>
  <c r="E19" i="39"/>
  <c r="D19" i="39"/>
  <c r="N18" i="39"/>
  <c r="O18" i="39" s="1"/>
  <c r="N17" i="39"/>
  <c r="O17" i="39" s="1"/>
  <c r="N16" i="39"/>
  <c r="O16" i="39" s="1"/>
  <c r="N15" i="39"/>
  <c r="O15" i="39"/>
  <c r="N14" i="39"/>
  <c r="O14" i="39" s="1"/>
  <c r="M13" i="39"/>
  <c r="L13" i="39"/>
  <c r="K13" i="39"/>
  <c r="K31" i="39" s="1"/>
  <c r="J13" i="39"/>
  <c r="I13" i="39"/>
  <c r="H13" i="39"/>
  <c r="G13" i="39"/>
  <c r="F13" i="39"/>
  <c r="E13" i="39"/>
  <c r="D13" i="39"/>
  <c r="N12" i="39"/>
  <c r="O12" i="39"/>
  <c r="N11" i="39"/>
  <c r="O11" i="39"/>
  <c r="M10" i="39"/>
  <c r="L10" i="39"/>
  <c r="K10" i="39"/>
  <c r="J10" i="39"/>
  <c r="I10" i="39"/>
  <c r="H10" i="39"/>
  <c r="G10" i="39"/>
  <c r="F10" i="39"/>
  <c r="E10" i="39"/>
  <c r="D10" i="39"/>
  <c r="N10" i="39" s="1"/>
  <c r="O10" i="39" s="1"/>
  <c r="N9" i="39"/>
  <c r="O9" i="39" s="1"/>
  <c r="N8" i="39"/>
  <c r="O8" i="39"/>
  <c r="N7" i="39"/>
  <c r="O7" i="39" s="1"/>
  <c r="N6" i="39"/>
  <c r="O6" i="39"/>
  <c r="M5" i="39"/>
  <c r="M31" i="39" s="1"/>
  <c r="L5" i="39"/>
  <c r="K5" i="39"/>
  <c r="J5" i="39"/>
  <c r="I5" i="39"/>
  <c r="H5" i="39"/>
  <c r="G5" i="39"/>
  <c r="F5" i="39"/>
  <c r="E5" i="39"/>
  <c r="D5" i="39"/>
  <c r="N29" i="38"/>
  <c r="O29" i="38"/>
  <c r="M28" i="38"/>
  <c r="L28" i="38"/>
  <c r="K28" i="38"/>
  <c r="J28" i="38"/>
  <c r="I28" i="38"/>
  <c r="H28" i="38"/>
  <c r="G28" i="38"/>
  <c r="G30" i="38" s="1"/>
  <c r="F28" i="38"/>
  <c r="E28" i="38"/>
  <c r="D28" i="38"/>
  <c r="N27" i="38"/>
  <c r="O27" i="38" s="1"/>
  <c r="N26" i="38"/>
  <c r="O26" i="38" s="1"/>
  <c r="M25" i="38"/>
  <c r="L25" i="38"/>
  <c r="K25" i="38"/>
  <c r="J25" i="38"/>
  <c r="I25" i="38"/>
  <c r="H25" i="38"/>
  <c r="G25" i="38"/>
  <c r="F25" i="38"/>
  <c r="E25" i="38"/>
  <c r="D25" i="38"/>
  <c r="N24" i="38"/>
  <c r="O24" i="38"/>
  <c r="N23" i="38"/>
  <c r="O23" i="38" s="1"/>
  <c r="N22" i="38"/>
  <c r="O22" i="38" s="1"/>
  <c r="N21" i="38"/>
  <c r="O21" i="38"/>
  <c r="M20" i="38"/>
  <c r="L20" i="38"/>
  <c r="K20" i="38"/>
  <c r="J20" i="38"/>
  <c r="I20" i="38"/>
  <c r="H20" i="38"/>
  <c r="G20" i="38"/>
  <c r="F20" i="38"/>
  <c r="E20" i="38"/>
  <c r="D20" i="38"/>
  <c r="N20" i="38" s="1"/>
  <c r="O20" i="38" s="1"/>
  <c r="N19" i="38"/>
  <c r="O19" i="38" s="1"/>
  <c r="N18" i="38"/>
  <c r="O18" i="38"/>
  <c r="N17" i="38"/>
  <c r="O17" i="38"/>
  <c r="N16" i="38"/>
  <c r="O16" i="38" s="1"/>
  <c r="N15" i="38"/>
  <c r="O15" i="38" s="1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/>
  <c r="M10" i="38"/>
  <c r="L10" i="38"/>
  <c r="K10" i="38"/>
  <c r="K30" i="38" s="1"/>
  <c r="J10" i="38"/>
  <c r="I10" i="38"/>
  <c r="H10" i="38"/>
  <c r="G10" i="38"/>
  <c r="F10" i="38"/>
  <c r="E10" i="38"/>
  <c r="D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F30" i="38" s="1"/>
  <c r="E5" i="38"/>
  <c r="D5" i="38"/>
  <c r="D30" i="38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 s="1"/>
  <c r="N21" i="37"/>
  <c r="O21" i="37"/>
  <c r="N20" i="37"/>
  <c r="O20" i="37" s="1"/>
  <c r="M19" i="37"/>
  <c r="L19" i="37"/>
  <c r="K19" i="37"/>
  <c r="J19" i="37"/>
  <c r="I19" i="37"/>
  <c r="H19" i="37"/>
  <c r="G19" i="37"/>
  <c r="F19" i="37"/>
  <c r="E19" i="37"/>
  <c r="D19" i="37"/>
  <c r="N18" i="37"/>
  <c r="O18" i="37"/>
  <c r="N17" i="37"/>
  <c r="O17" i="37" s="1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2" i="37"/>
  <c r="O12" i="37" s="1"/>
  <c r="N11" i="37"/>
  <c r="O11" i="37"/>
  <c r="M10" i="37"/>
  <c r="L10" i="37"/>
  <c r="K10" i="37"/>
  <c r="J10" i="37"/>
  <c r="J31" i="37" s="1"/>
  <c r="I10" i="37"/>
  <c r="H10" i="37"/>
  <c r="G10" i="37"/>
  <c r="F10" i="37"/>
  <c r="F31" i="37" s="1"/>
  <c r="E10" i="37"/>
  <c r="D10" i="37"/>
  <c r="N10" i="37" s="1"/>
  <c r="O10" i="37" s="1"/>
  <c r="N9" i="37"/>
  <c r="O9" i="37" s="1"/>
  <c r="N8" i="37"/>
  <c r="O8" i="37" s="1"/>
  <c r="N7" i="37"/>
  <c r="O7" i="37" s="1"/>
  <c r="N6" i="37"/>
  <c r="O6" i="37" s="1"/>
  <c r="M5" i="37"/>
  <c r="M31" i="37" s="1"/>
  <c r="L5" i="37"/>
  <c r="K5" i="37"/>
  <c r="J5" i="37"/>
  <c r="I5" i="37"/>
  <c r="H5" i="37"/>
  <c r="G5" i="37"/>
  <c r="F5" i="37"/>
  <c r="E5" i="37"/>
  <c r="D5" i="37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N26" i="36"/>
  <c r="O26" i="36"/>
  <c r="M25" i="36"/>
  <c r="L25" i="36"/>
  <c r="K25" i="36"/>
  <c r="J25" i="36"/>
  <c r="I25" i="36"/>
  <c r="H25" i="36"/>
  <c r="G25" i="36"/>
  <c r="F25" i="36"/>
  <c r="E25" i="36"/>
  <c r="D25" i="36"/>
  <c r="N24" i="36"/>
  <c r="O24" i="36" s="1"/>
  <c r="N23" i="36"/>
  <c r="O23" i="36" s="1"/>
  <c r="N22" i="36"/>
  <c r="O22" i="36" s="1"/>
  <c r="N21" i="36"/>
  <c r="O21" i="36" s="1"/>
  <c r="M20" i="36"/>
  <c r="L20" i="36"/>
  <c r="K20" i="36"/>
  <c r="J20" i="36"/>
  <c r="I20" i="36"/>
  <c r="H20" i="36"/>
  <c r="G20" i="36"/>
  <c r="F20" i="36"/>
  <c r="E20" i="36"/>
  <c r="D20" i="36"/>
  <c r="N19" i="36"/>
  <c r="O19" i="36" s="1"/>
  <c r="N18" i="36"/>
  <c r="O18" i="36"/>
  <c r="N17" i="36"/>
  <c r="O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M10" i="36"/>
  <c r="L10" i="36"/>
  <c r="K10" i="36"/>
  <c r="J10" i="36"/>
  <c r="I10" i="36"/>
  <c r="H10" i="36"/>
  <c r="H31" i="36" s="1"/>
  <c r="G10" i="36"/>
  <c r="F10" i="36"/>
  <c r="E10" i="36"/>
  <c r="D10" i="36"/>
  <c r="N9" i="36"/>
  <c r="O9" i="36" s="1"/>
  <c r="N8" i="36"/>
  <c r="O8" i="36"/>
  <c r="N7" i="36"/>
  <c r="O7" i="36"/>
  <c r="N6" i="36"/>
  <c r="O6" i="36"/>
  <c r="M5" i="36"/>
  <c r="L5" i="36"/>
  <c r="K5" i="36"/>
  <c r="K31" i="36" s="1"/>
  <c r="J5" i="36"/>
  <c r="I5" i="36"/>
  <c r="H5" i="36"/>
  <c r="G5" i="36"/>
  <c r="F5" i="36"/>
  <c r="F31" i="36" s="1"/>
  <c r="E5" i="36"/>
  <c r="D5" i="36"/>
  <c r="N29" i="35"/>
  <c r="O29" i="35" s="1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 s="1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4" i="35" s="1"/>
  <c r="O24" i="35" s="1"/>
  <c r="N23" i="35"/>
  <c r="O23" i="35" s="1"/>
  <c r="N22" i="35"/>
  <c r="O22" i="35" s="1"/>
  <c r="N21" i="35"/>
  <c r="O21" i="35"/>
  <c r="N20" i="35"/>
  <c r="O20" i="35" s="1"/>
  <c r="M19" i="35"/>
  <c r="L19" i="35"/>
  <c r="K19" i="35"/>
  <c r="J19" i="35"/>
  <c r="I19" i="35"/>
  <c r="H19" i="35"/>
  <c r="G19" i="35"/>
  <c r="F19" i="35"/>
  <c r="E19" i="35"/>
  <c r="D19" i="35"/>
  <c r="N18" i="35"/>
  <c r="O18" i="35" s="1"/>
  <c r="N17" i="35"/>
  <c r="O17" i="35"/>
  <c r="N16" i="35"/>
  <c r="O16" i="35"/>
  <c r="N15" i="35"/>
  <c r="O15" i="35"/>
  <c r="N14" i="35"/>
  <c r="O14" i="35" s="1"/>
  <c r="M13" i="35"/>
  <c r="L13" i="35"/>
  <c r="K13" i="35"/>
  <c r="K30" i="35" s="1"/>
  <c r="J13" i="35"/>
  <c r="I13" i="35"/>
  <c r="H13" i="35"/>
  <c r="G13" i="35"/>
  <c r="F13" i="35"/>
  <c r="E13" i="35"/>
  <c r="D13" i="35"/>
  <c r="N12" i="35"/>
  <c r="O12" i="35" s="1"/>
  <c r="N11" i="35"/>
  <c r="O11" i="35" s="1"/>
  <c r="M10" i="35"/>
  <c r="L10" i="35"/>
  <c r="K10" i="35"/>
  <c r="J10" i="35"/>
  <c r="I10" i="35"/>
  <c r="H10" i="35"/>
  <c r="G10" i="35"/>
  <c r="F10" i="35"/>
  <c r="E10" i="35"/>
  <c r="D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I30" i="35" s="1"/>
  <c r="H5" i="35"/>
  <c r="G5" i="35"/>
  <c r="F5" i="35"/>
  <c r="E5" i="35"/>
  <c r="D5" i="35"/>
  <c r="D30" i="35" s="1"/>
  <c r="D5" i="34"/>
  <c r="D32" i="34" s="1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8" i="34"/>
  <c r="O28" i="34" s="1"/>
  <c r="N27" i="34"/>
  <c r="O27" i="34"/>
  <c r="M26" i="34"/>
  <c r="L26" i="34"/>
  <c r="K26" i="34"/>
  <c r="K32" i="34" s="1"/>
  <c r="J26" i="34"/>
  <c r="I26" i="34"/>
  <c r="H26" i="34"/>
  <c r="G26" i="34"/>
  <c r="F26" i="34"/>
  <c r="E26" i="34"/>
  <c r="D26" i="34"/>
  <c r="N25" i="34"/>
  <c r="O25" i="34"/>
  <c r="N24" i="34"/>
  <c r="O24" i="34" s="1"/>
  <c r="N23" i="34"/>
  <c r="O23" i="34" s="1"/>
  <c r="N22" i="34"/>
  <c r="O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/>
  <c r="N16" i="34"/>
  <c r="O16" i="34" s="1"/>
  <c r="N15" i="34"/>
  <c r="O15" i="34" s="1"/>
  <c r="N14" i="34"/>
  <c r="O14" i="34"/>
  <c r="M13" i="34"/>
  <c r="L13" i="34"/>
  <c r="K13" i="34"/>
  <c r="J13" i="34"/>
  <c r="I13" i="34"/>
  <c r="H13" i="34"/>
  <c r="G13" i="34"/>
  <c r="F13" i="34"/>
  <c r="E13" i="34"/>
  <c r="D13" i="34"/>
  <c r="N12" i="34"/>
  <c r="O12" i="34" s="1"/>
  <c r="N11" i="34"/>
  <c r="O11" i="34" s="1"/>
  <c r="M10" i="34"/>
  <c r="L10" i="34"/>
  <c r="K10" i="34"/>
  <c r="J10" i="34"/>
  <c r="I10" i="34"/>
  <c r="H10" i="34"/>
  <c r="G10" i="34"/>
  <c r="F10" i="34"/>
  <c r="E10" i="34"/>
  <c r="D10" i="34"/>
  <c r="N10" i="34" s="1"/>
  <c r="O10" i="34" s="1"/>
  <c r="N9" i="34"/>
  <c r="O9" i="34" s="1"/>
  <c r="N8" i="34"/>
  <c r="O8" i="34" s="1"/>
  <c r="N7" i="34"/>
  <c r="O7" i="34"/>
  <c r="N6" i="34"/>
  <c r="O6" i="34" s="1"/>
  <c r="M5" i="34"/>
  <c r="M32" i="34" s="1"/>
  <c r="L5" i="34"/>
  <c r="L32" i="34" s="1"/>
  <c r="K5" i="34"/>
  <c r="J5" i="34"/>
  <c r="I5" i="34"/>
  <c r="H5" i="34"/>
  <c r="G5" i="34"/>
  <c r="F5" i="34"/>
  <c r="E5" i="34"/>
  <c r="N21" i="33"/>
  <c r="O21" i="33"/>
  <c r="N22" i="33"/>
  <c r="O22" i="33" s="1"/>
  <c r="N23" i="33"/>
  <c r="O23" i="33" s="1"/>
  <c r="N24" i="33"/>
  <c r="O24" i="33"/>
  <c r="N14" i="33"/>
  <c r="O14" i="33" s="1"/>
  <c r="N15" i="33"/>
  <c r="O15" i="33"/>
  <c r="N16" i="33"/>
  <c r="O16" i="33"/>
  <c r="N17" i="33"/>
  <c r="O17" i="33" s="1"/>
  <c r="N18" i="33"/>
  <c r="O18" i="33" s="1"/>
  <c r="N19" i="33"/>
  <c r="O19" i="33" s="1"/>
  <c r="E20" i="33"/>
  <c r="F20" i="33"/>
  <c r="G20" i="33"/>
  <c r="H20" i="33"/>
  <c r="I20" i="33"/>
  <c r="J20" i="33"/>
  <c r="K20" i="33"/>
  <c r="L20" i="33"/>
  <c r="M20" i="33"/>
  <c r="D20" i="33"/>
  <c r="E13" i="33"/>
  <c r="E28" i="33" s="1"/>
  <c r="F13" i="33"/>
  <c r="G13" i="33"/>
  <c r="G28" i="33" s="1"/>
  <c r="H13" i="33"/>
  <c r="I13" i="33"/>
  <c r="J13" i="33"/>
  <c r="K13" i="33"/>
  <c r="L13" i="33"/>
  <c r="L28" i="33" s="1"/>
  <c r="M13" i="33"/>
  <c r="D13" i="33"/>
  <c r="E10" i="33"/>
  <c r="F10" i="33"/>
  <c r="G10" i="33"/>
  <c r="H10" i="33"/>
  <c r="I10" i="33"/>
  <c r="J10" i="33"/>
  <c r="K10" i="33"/>
  <c r="L10" i="33"/>
  <c r="M10" i="33"/>
  <c r="D10" i="33"/>
  <c r="N10" i="33" s="1"/>
  <c r="O10" i="33" s="1"/>
  <c r="E5" i="33"/>
  <c r="F5" i="33"/>
  <c r="G5" i="33"/>
  <c r="H5" i="33"/>
  <c r="I5" i="33"/>
  <c r="I28" i="33" s="1"/>
  <c r="J5" i="33"/>
  <c r="J28" i="33" s="1"/>
  <c r="K5" i="33"/>
  <c r="K28" i="33" s="1"/>
  <c r="L5" i="33"/>
  <c r="M5" i="33"/>
  <c r="D5" i="33"/>
  <c r="N27" i="33"/>
  <c r="O27" i="33" s="1"/>
  <c r="N26" i="33"/>
  <c r="O26" i="33" s="1"/>
  <c r="E25" i="33"/>
  <c r="F25" i="33"/>
  <c r="G25" i="33"/>
  <c r="H25" i="33"/>
  <c r="I25" i="33"/>
  <c r="J25" i="33"/>
  <c r="K25" i="33"/>
  <c r="L25" i="33"/>
  <c r="M25" i="33"/>
  <c r="D25" i="33"/>
  <c r="N12" i="33"/>
  <c r="O12" i="33"/>
  <c r="N7" i="33"/>
  <c r="O7" i="33" s="1"/>
  <c r="N8" i="33"/>
  <c r="O8" i="33"/>
  <c r="N9" i="33"/>
  <c r="O9" i="33" s="1"/>
  <c r="N6" i="33"/>
  <c r="O6" i="33" s="1"/>
  <c r="N11" i="33"/>
  <c r="O11" i="33" s="1"/>
  <c r="N25" i="42"/>
  <c r="O25" i="42"/>
  <c r="N27" i="43"/>
  <c r="O27" i="43"/>
  <c r="N5" i="43"/>
  <c r="O5" i="43" s="1"/>
  <c r="N10" i="43"/>
  <c r="O10" i="43" s="1"/>
  <c r="N28" i="44"/>
  <c r="O28" i="44" s="1"/>
  <c r="N20" i="44"/>
  <c r="O20" i="44" s="1"/>
  <c r="O26" i="46"/>
  <c r="P26" i="46" s="1"/>
  <c r="F28" i="33" l="1"/>
  <c r="N10" i="35"/>
  <c r="O10" i="35" s="1"/>
  <c r="N27" i="35"/>
  <c r="O27" i="35" s="1"/>
  <c r="N19" i="39"/>
  <c r="O19" i="39" s="1"/>
  <c r="D32" i="40"/>
  <c r="N19" i="40"/>
  <c r="O19" i="40" s="1"/>
  <c r="M29" i="43"/>
  <c r="H30" i="44"/>
  <c r="O21" i="46"/>
  <c r="P21" i="46" s="1"/>
  <c r="F29" i="46"/>
  <c r="N19" i="43"/>
  <c r="O19" i="43" s="1"/>
  <c r="J30" i="44"/>
  <c r="N21" i="45"/>
  <c r="O21" i="45" s="1"/>
  <c r="I30" i="38"/>
  <c r="N30" i="38" s="1"/>
  <c r="O30" i="38" s="1"/>
  <c r="E32" i="40"/>
  <c r="N32" i="40" s="1"/>
  <c r="O32" i="40" s="1"/>
  <c r="F30" i="42"/>
  <c r="K30" i="44"/>
  <c r="N25" i="44"/>
  <c r="O25" i="44" s="1"/>
  <c r="H29" i="46"/>
  <c r="J29" i="43"/>
  <c r="N25" i="36"/>
  <c r="O25" i="36" s="1"/>
  <c r="K32" i="40"/>
  <c r="N13" i="41"/>
  <c r="O13" i="41" s="1"/>
  <c r="H30" i="42"/>
  <c r="M30" i="44"/>
  <c r="J29" i="46"/>
  <c r="D31" i="36"/>
  <c r="N13" i="39"/>
  <c r="O13" i="39" s="1"/>
  <c r="L31" i="36"/>
  <c r="N20" i="36"/>
  <c r="O20" i="36" s="1"/>
  <c r="N25" i="38"/>
  <c r="O25" i="38" s="1"/>
  <c r="G30" i="35"/>
  <c r="N19" i="41"/>
  <c r="O19" i="41" s="1"/>
  <c r="J30" i="42"/>
  <c r="E32" i="45"/>
  <c r="N32" i="45" s="1"/>
  <c r="O32" i="45" s="1"/>
  <c r="I32" i="45"/>
  <c r="N13" i="34"/>
  <c r="O13" i="34" s="1"/>
  <c r="D31" i="37"/>
  <c r="M28" i="33"/>
  <c r="N13" i="38"/>
  <c r="O13" i="38" s="1"/>
  <c r="E30" i="38"/>
  <c r="F31" i="39"/>
  <c r="J32" i="40"/>
  <c r="H29" i="41"/>
  <c r="K30" i="42"/>
  <c r="F30" i="44"/>
  <c r="F32" i="45"/>
  <c r="O5" i="46"/>
  <c r="P5" i="46" s="1"/>
  <c r="L30" i="38"/>
  <c r="J31" i="39"/>
  <c r="I32" i="40"/>
  <c r="J30" i="35"/>
  <c r="G31" i="37"/>
  <c r="D31" i="39"/>
  <c r="N31" i="39" s="1"/>
  <c r="O31" i="39" s="1"/>
  <c r="N25" i="40"/>
  <c r="O25" i="40" s="1"/>
  <c r="N29" i="34"/>
  <c r="O29" i="34" s="1"/>
  <c r="H30" i="35"/>
  <c r="J31" i="36"/>
  <c r="H31" i="37"/>
  <c r="E31" i="39"/>
  <c r="L30" i="42"/>
  <c r="D29" i="43"/>
  <c r="K32" i="45"/>
  <c r="N29" i="46"/>
  <c r="L32" i="40"/>
  <c r="N29" i="40"/>
  <c r="O29" i="40" s="1"/>
  <c r="M30" i="42"/>
  <c r="D30" i="42"/>
  <c r="N30" i="42" s="1"/>
  <c r="O30" i="42" s="1"/>
  <c r="E29" i="43"/>
  <c r="N29" i="43" s="1"/>
  <c r="O29" i="43" s="1"/>
  <c r="H32" i="45"/>
  <c r="N5" i="36"/>
  <c r="O5" i="36" s="1"/>
  <c r="N10" i="36"/>
  <c r="O10" i="36" s="1"/>
  <c r="N28" i="36"/>
  <c r="O28" i="36" s="1"/>
  <c r="N25" i="37"/>
  <c r="O25" i="37" s="1"/>
  <c r="M32" i="40"/>
  <c r="F29" i="43"/>
  <c r="E29" i="46"/>
  <c r="N28" i="42"/>
  <c r="O28" i="42" s="1"/>
  <c r="E30" i="35"/>
  <c r="N30" i="35" s="1"/>
  <c r="O30" i="35" s="1"/>
  <c r="N5" i="34"/>
  <c r="O5" i="34" s="1"/>
  <c r="M31" i="36"/>
  <c r="H30" i="38"/>
  <c r="H31" i="39"/>
  <c r="N28" i="39"/>
  <c r="O28" i="39" s="1"/>
  <c r="J32" i="45"/>
  <c r="N13" i="45"/>
  <c r="O13" i="45" s="1"/>
  <c r="I31" i="39"/>
  <c r="F32" i="40"/>
  <c r="K31" i="37"/>
  <c r="H29" i="43"/>
  <c r="N24" i="43"/>
  <c r="O24" i="43" s="1"/>
  <c r="N5" i="35"/>
  <c r="O5" i="35" s="1"/>
  <c r="N13" i="36"/>
  <c r="O13" i="36" s="1"/>
  <c r="N13" i="35"/>
  <c r="O13" i="35" s="1"/>
  <c r="G29" i="41"/>
  <c r="N20" i="42"/>
  <c r="O20" i="42" s="1"/>
  <c r="I29" i="43"/>
  <c r="L30" i="44"/>
  <c r="L32" i="45"/>
  <c r="K29" i="46"/>
  <c r="N19" i="35"/>
  <c r="O19" i="35" s="1"/>
  <c r="G32" i="34"/>
  <c r="M30" i="35"/>
  <c r="G31" i="36"/>
  <c r="J30" i="38"/>
  <c r="N10" i="45"/>
  <c r="O10" i="45" s="1"/>
  <c r="N13" i="37"/>
  <c r="O13" i="37" s="1"/>
  <c r="I31" i="37"/>
  <c r="N25" i="39"/>
  <c r="O25" i="39" s="1"/>
  <c r="D29" i="41"/>
  <c r="G30" i="44"/>
  <c r="M32" i="45"/>
  <c r="G31" i="39"/>
  <c r="H32" i="40"/>
  <c r="N20" i="33"/>
  <c r="O20" i="33" s="1"/>
  <c r="I32" i="34"/>
  <c r="N26" i="34"/>
  <c r="O26" i="34" s="1"/>
  <c r="E31" i="37"/>
  <c r="N19" i="37"/>
  <c r="O19" i="37" s="1"/>
  <c r="K29" i="43"/>
  <c r="D30" i="44"/>
  <c r="L30" i="35"/>
  <c r="L31" i="37"/>
  <c r="N25" i="33"/>
  <c r="O25" i="33" s="1"/>
  <c r="H28" i="33"/>
  <c r="H32" i="34"/>
  <c r="F30" i="35"/>
  <c r="N5" i="33"/>
  <c r="O5" i="33" s="1"/>
  <c r="J32" i="34"/>
  <c r="I31" i="36"/>
  <c r="N10" i="38"/>
  <c r="O10" i="38" s="1"/>
  <c r="M30" i="38"/>
  <c r="N28" i="38"/>
  <c r="O28" i="38" s="1"/>
  <c r="N13" i="40"/>
  <c r="O13" i="40" s="1"/>
  <c r="F29" i="41"/>
  <c r="L29" i="43"/>
  <c r="E30" i="44"/>
  <c r="N30" i="44" s="1"/>
  <c r="O30" i="44" s="1"/>
  <c r="O11" i="46"/>
  <c r="P11" i="46" s="1"/>
  <c r="O35" i="47"/>
  <c r="P35" i="47" s="1"/>
  <c r="N31" i="37"/>
  <c r="O31" i="37" s="1"/>
  <c r="N13" i="33"/>
  <c r="O13" i="33" s="1"/>
  <c r="N5" i="39"/>
  <c r="O5" i="39" s="1"/>
  <c r="D29" i="46"/>
  <c r="E29" i="41"/>
  <c r="N5" i="45"/>
  <c r="O5" i="45" s="1"/>
  <c r="N5" i="40"/>
  <c r="O5" i="40" s="1"/>
  <c r="M29" i="46"/>
  <c r="E31" i="36"/>
  <c r="N13" i="43"/>
  <c r="O13" i="43" s="1"/>
  <c r="N10" i="42"/>
  <c r="O10" i="42" s="1"/>
  <c r="N5" i="37"/>
  <c r="O5" i="37" s="1"/>
  <c r="E32" i="34"/>
  <c r="N32" i="34" s="1"/>
  <c r="O32" i="34" s="1"/>
  <c r="M29" i="41"/>
  <c r="D28" i="33"/>
  <c r="N5" i="44"/>
  <c r="O5" i="44" s="1"/>
  <c r="N10" i="41"/>
  <c r="O10" i="41" s="1"/>
  <c r="N5" i="38"/>
  <c r="O5" i="38" s="1"/>
  <c r="F32" i="34"/>
  <c r="N29" i="41" l="1"/>
  <c r="O29" i="41" s="1"/>
  <c r="N31" i="36"/>
  <c r="O31" i="36" s="1"/>
  <c r="N28" i="33"/>
  <c r="O28" i="33" s="1"/>
  <c r="O29" i="46"/>
  <c r="P29" i="46" s="1"/>
</calcChain>
</file>

<file path=xl/sharedStrings.xml><?xml version="1.0" encoding="utf-8"?>
<sst xmlns="http://schemas.openxmlformats.org/spreadsheetml/2006/main" count="753" uniqueCount="117">
  <si>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</si>
  <si>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</si>
  <si>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</si>
  <si>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</si>
  <si>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</si>
  <si>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</si>
  <si>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</si>
  <si>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</si>
  <si>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</si>
  <si>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</si>
  <si>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</si>
  <si>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</si>
  <si>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Communications Services Taxes</t>
  </si>
  <si>
    <t>Permits, Fees, and Special Assessments</t>
  </si>
  <si>
    <t>Franchise Fee - Electricity</t>
  </si>
  <si>
    <t>Intergovernmental Revenue</t>
  </si>
  <si>
    <t>Federal Grant - Physical Environment - Sewer / Wastewater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</si>
  <si>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</si>
  <si>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</si>
  <si>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</si>
  <si>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</si>
  <si>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</si>
  <si>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</si>
  <si>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</si>
  <si>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</si>
  <si>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</si>
  <si>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</si>
  <si>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</si>
  <si>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</si>
  <si>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</si>
  <si>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</si>
  <si>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Total - All Account Codes</t>
  </si>
  <si>
    <t>Local Fiscal Year Ended September 30, 2009</t>
  </si>
  <si>
    <t>Interest and Other Earnings - Interest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</si>
  <si>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</si>
  <si>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</si>
  <si>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</si>
  <si>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</si>
  <si>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</si>
  <si>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</si>
  <si>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</si>
  <si>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</si>
  <si>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Bristol Revenues Reported by Account Code and Fund Type</t>
  </si>
  <si>
    <t>Local Fiscal Year Ended September 30, 2010</t>
  </si>
  <si>
    <t>General Gov't (Not Court-Related) - Other General Gov't Charges and Fees</t>
  </si>
  <si>
    <t>Contributions and Donations from Private Sources</t>
  </si>
  <si>
    <t>Other Sources</t>
  </si>
  <si>
    <t>Non-Operating - Inter-Fund Group Transfers In</t>
  </si>
  <si>
    <t>Proprietary Non-Operating Sources - Capital Contributions from Federal Government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</si>
  <si>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</si>
  <si>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</si>
  <si>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</si>
  <si>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</si>
  <si>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</si>
  <si>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Federal Grant - Transportation - Other Transportation</t>
  </si>
  <si>
    <t>Proceeds - Debt Proceeds</t>
  </si>
  <si>
    <t>2012 Municipal Population:</t>
  </si>
  <si>
    <t>Local Fiscal Year Ended September 30, 2013</t>
  </si>
  <si>
    <t>County Ninth-Cent Voted Fuel Tax</t>
  </si>
  <si>
    <t>Communications Services Taxes (Chapter 202, F.S.)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</si>
  <si>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</si>
  <si>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</si>
  <si>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</si>
  <si>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</si>
  <si>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Public Safety - Fire Protection</t>
  </si>
  <si>
    <t>Human Services - Other Human Services Charges</t>
  </si>
  <si>
    <t>Proprietary Non-Operating - Interest</t>
  </si>
  <si>
    <t>2013 Municipal Population:</t>
  </si>
  <si>
    <t>Local Fiscal Year Ended September 30, 2008</t>
  </si>
  <si>
    <t>Permits and Franchise Fees</t>
  </si>
  <si>
    <t>2008 Municipal Population:</t>
  </si>
  <si>
    <t>Local Fiscal Year Ended September 30, 2014</t>
  </si>
  <si>
    <t>State Grant - Physical Environment - Sewer / Wastewater</t>
  </si>
  <si>
    <t>2014 Municipal Population:</t>
  </si>
  <si>
    <t>Local Fiscal Year Ended September 30, 2015</t>
  </si>
  <si>
    <t>Other Miscellaneous Revenues - Settlements</t>
  </si>
  <si>
    <t>2015 Municipal Population:</t>
  </si>
  <si>
    <t>Local Fiscal Year Ended September 30, 2016</t>
  </si>
  <si>
    <t>State Grant - Transportation - Other Transportation</t>
  </si>
  <si>
    <t>Transportation - Other Transportation Charges</t>
  </si>
  <si>
    <t>Proprietary Non-Operating - State Grants and Donations</t>
  </si>
  <si>
    <t>2016 Municipal Population:</t>
  </si>
  <si>
    <t>Local Fiscal Year Ended September 30, 2017</t>
  </si>
  <si>
    <t>Shared Revenue from Other Local Units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</si>
  <si>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</si>
  <si>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</si>
  <si>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</si>
  <si>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</si>
  <si>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</si>
  <si>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</si>
  <si>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</si>
  <si>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</si>
  <si>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</si>
  <si>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</si>
  <si>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</si>
  <si>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</si>
  <si>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</si>
  <si>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Insurance Premium Tax for Firefighters' Pension</t>
  </si>
  <si>
    <t>State Communications Services Taxes</t>
  </si>
  <si>
    <t>Other General Taxes</t>
  </si>
  <si>
    <t>Building Permits (Buildling Permit Fees)</t>
  </si>
  <si>
    <t>Intergovernmental Revenues</t>
  </si>
  <si>
    <t>State Shared Revenues - General Government - Local Government Half-Cent Sales Tax Program</t>
  </si>
  <si>
    <t>State Shared Revenues - Other</t>
  </si>
  <si>
    <t>2021 Municipal Population:</t>
  </si>
  <si>
    <t>Local Fiscal Year Ended September 30, 2022</t>
  </si>
  <si>
    <t>State Grant - Economic Environment</t>
  </si>
  <si>
    <t>State Grant - Other</t>
  </si>
  <si>
    <t>General Government - Other General Government Charges and Fees</t>
  </si>
  <si>
    <t>2022 Municipal Population:</t>
  </si>
  <si>
    <t>Other Financial Assistance - Federal Source</t>
  </si>
  <si>
    <t>Local Fiscal Year Ended September 30, 2023</t>
  </si>
  <si>
    <t>State Grant - Public Safety</t>
  </si>
  <si>
    <t>State Grant - Physical Environment - Other Physical Environment</t>
  </si>
  <si>
    <t>369.XXX</t>
  </si>
  <si>
    <t>Other Miscellaneous Revenues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</si>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</sst>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0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7" fillId="2" borderId="13" xfId="0" applyNumberFormat="1" applyFont="1" applyFill="1" applyBorder="1" applyAlignment="1" applyProtection="1">
      <alignment horizontal="center" vertical="center" wrapText="1"/>
    </xf>
    <xf numFmtId="37" fontId="7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1" fillId="0" borderId="0" xfId="0" applyFont="1"/>
    <xf numFmtId="37" fontId="7" fillId="2" borderId="13" xfId="0" applyNumberFormat="1" applyFont="1" applyFill="1" applyBorder="1" applyAlignment="1">
      <alignment horizontal="center" vertical="center" wrapText="1"/>
    </xf>
    <xf numFmtId="37" fontId="7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8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8" fillId="2" borderId="31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37" fontId="7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9" fillId="0" borderId="28" xfId="0" applyFont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9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7" fillId="2" borderId="28" xfId="0" applyFont="1" applyFill="1" applyBorder="1" applyAlignment="1" applyProtection="1">
      <alignment horizontal="left" vertical="center" wrapText="1"/>
    </xf>
    <xf numFmtId="0" fontId="8" fillId="2" borderId="31" xfId="0" applyFont="1" applyFill="1" applyBorder="1" applyAlignment="1" applyProtection="1">
      <alignment horizontal="center" vertical="center"/>
    </xf>
    <xf numFmtId="0" fontId="8" fillId="2" borderId="9" xfId="0" applyFont="1" applyFill="1" applyBorder="1" applyAlignment="1" applyProtection="1">
      <alignment horizontal="center" vertical="center"/>
    </xf>
    <xf numFmtId="0" fontId="8" fillId="2" borderId="32" xfId="0" applyFont="1" applyFill="1" applyBorder="1" applyAlignment="1" applyProtection="1">
      <alignment horizontal="center" vertical="center"/>
    </xf>
    <xf numFmtId="37" fontId="7" fillId="2" borderId="33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47180-B4A5-4465-9DA5-F6E9E39AFF7F}">
  <sheetPr>
    <pageSetUpPr fitToPage="1"/>
  </sheetPr>
  <dimension ref="A1:ED38"/>
  <sheetViews>
    <sheetView tabSelected="1" workbookViewId="0">
      <selection sqref="A1:P1"/>
    </sheetView>
  </sheetViews>
  <sheetFormatPr defaultColWidth="9.77734375" defaultRowHeight="15"/>
  <cols>
    <col min="1" max="1" width="1.77734375" style="59" customWidth="1"/>
    <col min="2" max="2" width="6.77734375" style="59" customWidth="1"/>
    <col min="3" max="3" width="65.77734375" style="59" bestFit="1" customWidth="1"/>
    <col min="4" max="5" width="16.77734375" style="87" customWidth="1"/>
    <col min="6" max="7" width="15.77734375" style="87" customWidth="1"/>
    <col min="8" max="8" width="13.77734375" style="87" customWidth="1"/>
    <col min="9" max="10" width="15.77734375" style="87" customWidth="1"/>
    <col min="11" max="14" width="13.77734375" style="87" customWidth="1"/>
    <col min="15" max="15" width="16.77734375" style="87" customWidth="1"/>
    <col min="16" max="16" width="13.77734375" style="59" customWidth="1"/>
    <col min="17" max="18" width="9.77734375" style="59"/>
  </cols>
  <sheetData>
    <row r="1" spans="1:134" ht="27.75">
      <c r="A1" s="95" t="s">
        <v>42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7"/>
      <c r="Q1" s="45"/>
      <c r="R1"/>
    </row>
    <row r="2" spans="1:134" ht="24" thickBot="1">
      <c r="A2" s="98" t="s">
        <v>111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100"/>
      <c r="Q2" s="45"/>
      <c r="R2"/>
    </row>
    <row r="3" spans="1:134" ht="18" customHeight="1">
      <c r="A3" s="101" t="s">
        <v>35</v>
      </c>
      <c r="B3" s="102"/>
      <c r="C3" s="103"/>
      <c r="D3" s="107" t="s">
        <v>22</v>
      </c>
      <c r="E3" s="108"/>
      <c r="F3" s="108"/>
      <c r="G3" s="108"/>
      <c r="H3" s="109"/>
      <c r="I3" s="107" t="s">
        <v>23</v>
      </c>
      <c r="J3" s="109"/>
      <c r="K3" s="107" t="s">
        <v>25</v>
      </c>
      <c r="L3" s="108"/>
      <c r="M3" s="109"/>
      <c r="N3" s="46"/>
      <c r="O3" s="47"/>
      <c r="P3" s="110" t="s">
        <v>92</v>
      </c>
      <c r="Q3" s="48"/>
      <c r="R3"/>
    </row>
    <row r="4" spans="1:134" ht="32.25" customHeight="1" thickBot="1">
      <c r="A4" s="104"/>
      <c r="B4" s="105"/>
      <c r="C4" s="106"/>
      <c r="D4" s="49" t="s">
        <v>4</v>
      </c>
      <c r="E4" s="49" t="s">
        <v>36</v>
      </c>
      <c r="F4" s="49" t="s">
        <v>37</v>
      </c>
      <c r="G4" s="49" t="s">
        <v>38</v>
      </c>
      <c r="H4" s="49" t="s">
        <v>5</v>
      </c>
      <c r="I4" s="49" t="s">
        <v>6</v>
      </c>
      <c r="J4" s="50" t="s">
        <v>39</v>
      </c>
      <c r="K4" s="50" t="s">
        <v>7</v>
      </c>
      <c r="L4" s="50" t="s">
        <v>8</v>
      </c>
      <c r="M4" s="50" t="s">
        <v>93</v>
      </c>
      <c r="N4" s="50" t="s">
        <v>9</v>
      </c>
      <c r="O4" s="50" t="s">
        <v>94</v>
      </c>
      <c r="P4" s="111"/>
      <c r="Q4" s="51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</row>
    <row r="5" spans="1:134" ht="15.75">
      <c r="A5" s="53" t="s">
        <v>95</v>
      </c>
      <c r="B5" s="54"/>
      <c r="C5" s="54"/>
      <c r="D5" s="55">
        <f>SUM(D6:D10)</f>
        <v>397767</v>
      </c>
      <c r="E5" s="55">
        <f>SUM(E6:E10)</f>
        <v>0</v>
      </c>
      <c r="F5" s="55">
        <f>SUM(F6:F10)</f>
        <v>0</v>
      </c>
      <c r="G5" s="55">
        <f>SUM(G6:G10)</f>
        <v>0</v>
      </c>
      <c r="H5" s="55">
        <f>SUM(H6:H10)</f>
        <v>0</v>
      </c>
      <c r="I5" s="55">
        <f>SUM(I6:I10)</f>
        <v>0</v>
      </c>
      <c r="J5" s="55">
        <f>SUM(J6:J10)</f>
        <v>0</v>
      </c>
      <c r="K5" s="55">
        <f>SUM(K6:K10)</f>
        <v>0</v>
      </c>
      <c r="L5" s="55">
        <f>SUM(L6:L10)</f>
        <v>0</v>
      </c>
      <c r="M5" s="55">
        <f>SUM(M6:M10)</f>
        <v>0</v>
      </c>
      <c r="N5" s="55">
        <f>SUM(N6:N10)</f>
        <v>0</v>
      </c>
      <c r="O5" s="56">
        <f>SUM(D5:N5)</f>
        <v>397767</v>
      </c>
      <c r="P5" s="57">
        <f>(O5/P$36)</f>
        <v>416.07426778242677</v>
      </c>
      <c r="Q5" s="58"/>
    </row>
    <row r="6" spans="1:134">
      <c r="A6" s="60"/>
      <c r="B6" s="61">
        <v>311</v>
      </c>
      <c r="C6" s="62" t="s">
        <v>2</v>
      </c>
      <c r="D6" s="63">
        <v>178238</v>
      </c>
      <c r="E6" s="63">
        <v>0</v>
      </c>
      <c r="F6" s="63">
        <v>0</v>
      </c>
      <c r="G6" s="63">
        <v>0</v>
      </c>
      <c r="H6" s="63">
        <v>0</v>
      </c>
      <c r="I6" s="63">
        <v>0</v>
      </c>
      <c r="J6" s="63">
        <v>0</v>
      </c>
      <c r="K6" s="63">
        <v>0</v>
      </c>
      <c r="L6" s="63">
        <v>0</v>
      </c>
      <c r="M6" s="63">
        <v>0</v>
      </c>
      <c r="N6" s="63">
        <v>0</v>
      </c>
      <c r="O6" s="63">
        <f>SUM(D6:N6)</f>
        <v>178238</v>
      </c>
      <c r="P6" s="64">
        <f>(O6/P$36)</f>
        <v>186.44142259414227</v>
      </c>
      <c r="Q6" s="65"/>
    </row>
    <row r="7" spans="1:134">
      <c r="A7" s="60"/>
      <c r="B7" s="61">
        <v>312.41000000000003</v>
      </c>
      <c r="C7" s="62" t="s">
        <v>96</v>
      </c>
      <c r="D7" s="63">
        <v>47912</v>
      </c>
      <c r="E7" s="63">
        <v>0</v>
      </c>
      <c r="F7" s="63">
        <v>0</v>
      </c>
      <c r="G7" s="63">
        <v>0</v>
      </c>
      <c r="H7" s="63">
        <v>0</v>
      </c>
      <c r="I7" s="63">
        <v>0</v>
      </c>
      <c r="J7" s="63">
        <v>0</v>
      </c>
      <c r="K7" s="63">
        <v>0</v>
      </c>
      <c r="L7" s="63">
        <v>0</v>
      </c>
      <c r="M7" s="63">
        <v>0</v>
      </c>
      <c r="N7" s="63">
        <v>0</v>
      </c>
      <c r="O7" s="63">
        <f t="shared" ref="O7:O9" si="0">SUM(D7:N7)</f>
        <v>47912</v>
      </c>
      <c r="P7" s="64">
        <f>(O7/P$36)</f>
        <v>50.11715481171548</v>
      </c>
      <c r="Q7" s="65"/>
    </row>
    <row r="8" spans="1:134">
      <c r="A8" s="60"/>
      <c r="B8" s="61">
        <v>312.51</v>
      </c>
      <c r="C8" s="62" t="s">
        <v>97</v>
      </c>
      <c r="D8" s="63">
        <v>56574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3">
        <v>0</v>
      </c>
      <c r="K8" s="63">
        <v>0</v>
      </c>
      <c r="L8" s="63">
        <v>0</v>
      </c>
      <c r="M8" s="63">
        <v>0</v>
      </c>
      <c r="N8" s="63">
        <v>0</v>
      </c>
      <c r="O8" s="63">
        <f t="shared" si="0"/>
        <v>56574</v>
      </c>
      <c r="P8" s="64">
        <f>(O8/P$36)</f>
        <v>59.177824267782427</v>
      </c>
      <c r="Q8" s="65"/>
    </row>
    <row r="9" spans="1:134">
      <c r="A9" s="60"/>
      <c r="B9" s="61">
        <v>315.10000000000002</v>
      </c>
      <c r="C9" s="62" t="s">
        <v>98</v>
      </c>
      <c r="D9" s="63">
        <v>34074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f t="shared" si="0"/>
        <v>34074</v>
      </c>
      <c r="P9" s="64">
        <f>(O9/P$36)</f>
        <v>35.64225941422594</v>
      </c>
      <c r="Q9" s="65"/>
    </row>
    <row r="10" spans="1:134">
      <c r="A10" s="60"/>
      <c r="B10" s="61">
        <v>319.89999999999998</v>
      </c>
      <c r="C10" s="62" t="s">
        <v>99</v>
      </c>
      <c r="D10" s="63">
        <v>80969</v>
      </c>
      <c r="E10" s="63">
        <v>0</v>
      </c>
      <c r="F10" s="63">
        <v>0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f>SUM(D10:N10)</f>
        <v>80969</v>
      </c>
      <c r="P10" s="64">
        <f>(O10/P$36)</f>
        <v>84.695606694560666</v>
      </c>
      <c r="Q10" s="65"/>
    </row>
    <row r="11" spans="1:134" ht="15.75">
      <c r="A11" s="66" t="s">
        <v>13</v>
      </c>
      <c r="B11" s="67"/>
      <c r="C11" s="68"/>
      <c r="D11" s="69">
        <f>SUM(D12:D13)</f>
        <v>91044</v>
      </c>
      <c r="E11" s="69">
        <f>SUM(E12:E13)</f>
        <v>0</v>
      </c>
      <c r="F11" s="69">
        <f>SUM(F12:F13)</f>
        <v>0</v>
      </c>
      <c r="G11" s="69">
        <f>SUM(G12:G13)</f>
        <v>0</v>
      </c>
      <c r="H11" s="69">
        <f>SUM(H12:H13)</f>
        <v>0</v>
      </c>
      <c r="I11" s="69">
        <f>SUM(I12:I13)</f>
        <v>0</v>
      </c>
      <c r="J11" s="69">
        <f>SUM(J12:J13)</f>
        <v>0</v>
      </c>
      <c r="K11" s="69">
        <f>SUM(K12:K13)</f>
        <v>0</v>
      </c>
      <c r="L11" s="69">
        <f>SUM(L12:L13)</f>
        <v>0</v>
      </c>
      <c r="M11" s="69">
        <f>SUM(M12:M13)</f>
        <v>0</v>
      </c>
      <c r="N11" s="69">
        <f>SUM(N12:N13)</f>
        <v>0</v>
      </c>
      <c r="O11" s="70">
        <f>SUM(D11:N11)</f>
        <v>91044</v>
      </c>
      <c r="P11" s="71">
        <f>(O11/P$36)</f>
        <v>95.23430962343096</v>
      </c>
      <c r="Q11" s="72"/>
    </row>
    <row r="12" spans="1:134">
      <c r="A12" s="60"/>
      <c r="B12" s="61">
        <v>322</v>
      </c>
      <c r="C12" s="62" t="s">
        <v>100</v>
      </c>
      <c r="D12" s="63">
        <v>17733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f>SUM(D12:N12)</f>
        <v>17733</v>
      </c>
      <c r="P12" s="64">
        <f>(O12/P$36)</f>
        <v>18.549163179916317</v>
      </c>
      <c r="Q12" s="65"/>
    </row>
    <row r="13" spans="1:134">
      <c r="A13" s="60"/>
      <c r="B13" s="61">
        <v>323.10000000000002</v>
      </c>
      <c r="C13" s="62" t="s">
        <v>14</v>
      </c>
      <c r="D13" s="63">
        <v>73311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3">
        <v>0</v>
      </c>
      <c r="K13" s="63">
        <v>0</v>
      </c>
      <c r="L13" s="63">
        <v>0</v>
      </c>
      <c r="M13" s="63">
        <v>0</v>
      </c>
      <c r="N13" s="63">
        <v>0</v>
      </c>
      <c r="O13" s="63">
        <f t="shared" ref="O13" si="1">SUM(D13:N13)</f>
        <v>73311</v>
      </c>
      <c r="P13" s="64">
        <f>(O13/P$36)</f>
        <v>76.68514644351464</v>
      </c>
      <c r="Q13" s="65"/>
    </row>
    <row r="14" spans="1:134" ht="15.75">
      <c r="A14" s="66" t="s">
        <v>101</v>
      </c>
      <c r="B14" s="67"/>
      <c r="C14" s="68"/>
      <c r="D14" s="69">
        <f>SUM(D15:D22)</f>
        <v>755470</v>
      </c>
      <c r="E14" s="69">
        <f>SUM(E15:E22)</f>
        <v>0</v>
      </c>
      <c r="F14" s="69">
        <f>SUM(F15:F22)</f>
        <v>0</v>
      </c>
      <c r="G14" s="69">
        <f>SUM(G15:G22)</f>
        <v>0</v>
      </c>
      <c r="H14" s="69">
        <f>SUM(H15:H22)</f>
        <v>0</v>
      </c>
      <c r="I14" s="69">
        <f>SUM(I15:I22)</f>
        <v>12000</v>
      </c>
      <c r="J14" s="69">
        <f>SUM(J15:J22)</f>
        <v>0</v>
      </c>
      <c r="K14" s="69">
        <f>SUM(K15:K22)</f>
        <v>0</v>
      </c>
      <c r="L14" s="69">
        <f>SUM(L15:L22)</f>
        <v>0</v>
      </c>
      <c r="M14" s="69">
        <f>SUM(M15:M22)</f>
        <v>0</v>
      </c>
      <c r="N14" s="69">
        <f>SUM(N15:N22)</f>
        <v>0</v>
      </c>
      <c r="O14" s="70">
        <f>SUM(D14:N14)</f>
        <v>767470</v>
      </c>
      <c r="P14" s="71">
        <f>(O14/P$36)</f>
        <v>802.79288702928875</v>
      </c>
      <c r="Q14" s="72"/>
    </row>
    <row r="15" spans="1:134">
      <c r="A15" s="60"/>
      <c r="B15" s="61">
        <v>331.35</v>
      </c>
      <c r="C15" s="62" t="s">
        <v>16</v>
      </c>
      <c r="D15" s="63">
        <v>0</v>
      </c>
      <c r="E15" s="63">
        <v>0</v>
      </c>
      <c r="F15" s="63">
        <v>0</v>
      </c>
      <c r="G15" s="63">
        <v>0</v>
      </c>
      <c r="H15" s="63">
        <v>0</v>
      </c>
      <c r="I15" s="63">
        <v>12000</v>
      </c>
      <c r="J15" s="63">
        <v>0</v>
      </c>
      <c r="K15" s="63">
        <v>0</v>
      </c>
      <c r="L15" s="63">
        <v>0</v>
      </c>
      <c r="M15" s="63">
        <v>0</v>
      </c>
      <c r="N15" s="63">
        <v>0</v>
      </c>
      <c r="O15" s="63">
        <f t="shared" ref="O15:O21" si="2">SUM(D15:N15)</f>
        <v>12000</v>
      </c>
      <c r="P15" s="64">
        <f>(O15/P$36)</f>
        <v>12.552301255230125</v>
      </c>
      <c r="Q15" s="65"/>
    </row>
    <row r="16" spans="1:134">
      <c r="A16" s="60"/>
      <c r="B16" s="61">
        <v>332</v>
      </c>
      <c r="C16" s="62" t="s">
        <v>110</v>
      </c>
      <c r="D16" s="63">
        <v>470261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f t="shared" si="2"/>
        <v>470261</v>
      </c>
      <c r="P16" s="64">
        <f>(O16/P$36)</f>
        <v>491.90481171548117</v>
      </c>
      <c r="Q16" s="65"/>
    </row>
    <row r="17" spans="1:17">
      <c r="A17" s="60"/>
      <c r="B17" s="61">
        <v>334.2</v>
      </c>
      <c r="C17" s="62" t="s">
        <v>112</v>
      </c>
      <c r="D17" s="63">
        <v>24500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f t="shared" si="2"/>
        <v>24500</v>
      </c>
      <c r="P17" s="64">
        <f>(O17/P$36)</f>
        <v>25.627615062761507</v>
      </c>
      <c r="Q17" s="65"/>
    </row>
    <row r="18" spans="1:17">
      <c r="A18" s="60"/>
      <c r="B18" s="61">
        <v>334.39</v>
      </c>
      <c r="C18" s="62" t="s">
        <v>113</v>
      </c>
      <c r="D18" s="63">
        <v>172273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f t="shared" si="2"/>
        <v>172273</v>
      </c>
      <c r="P18" s="64">
        <f>(O18/P$36)</f>
        <v>180.20188284518829</v>
      </c>
      <c r="Q18" s="65"/>
    </row>
    <row r="19" spans="1:17">
      <c r="A19" s="60"/>
      <c r="B19" s="61">
        <v>335.14</v>
      </c>
      <c r="C19" s="62" t="s">
        <v>61</v>
      </c>
      <c r="D19" s="63">
        <v>394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f t="shared" si="2"/>
        <v>394</v>
      </c>
      <c r="P19" s="64">
        <f>(O19/P$36)</f>
        <v>0.41213389121338911</v>
      </c>
      <c r="Q19" s="65"/>
    </row>
    <row r="20" spans="1:17">
      <c r="A20" s="60"/>
      <c r="B20" s="61">
        <v>335.15</v>
      </c>
      <c r="C20" s="62" t="s">
        <v>62</v>
      </c>
      <c r="D20" s="63">
        <v>112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f t="shared" si="2"/>
        <v>112</v>
      </c>
      <c r="P20" s="64">
        <f>(O20/P$36)</f>
        <v>0.11715481171548117</v>
      </c>
      <c r="Q20" s="65"/>
    </row>
    <row r="21" spans="1:17">
      <c r="A21" s="60"/>
      <c r="B21" s="61">
        <v>335.18</v>
      </c>
      <c r="C21" s="62" t="s">
        <v>102</v>
      </c>
      <c r="D21" s="63">
        <v>31919</v>
      </c>
      <c r="E21" s="63">
        <v>0</v>
      </c>
      <c r="F21" s="63">
        <v>0</v>
      </c>
      <c r="G21" s="63">
        <v>0</v>
      </c>
      <c r="H21" s="63">
        <v>0</v>
      </c>
      <c r="I21" s="63">
        <v>0</v>
      </c>
      <c r="J21" s="63">
        <v>0</v>
      </c>
      <c r="K21" s="63">
        <v>0</v>
      </c>
      <c r="L21" s="63">
        <v>0</v>
      </c>
      <c r="M21" s="63">
        <v>0</v>
      </c>
      <c r="N21" s="63">
        <v>0</v>
      </c>
      <c r="O21" s="63">
        <f t="shared" si="2"/>
        <v>31919</v>
      </c>
      <c r="P21" s="64">
        <f>(O21/P$36)</f>
        <v>33.388075313807533</v>
      </c>
      <c r="Q21" s="65"/>
    </row>
    <row r="22" spans="1:17">
      <c r="A22" s="60"/>
      <c r="B22" s="61">
        <v>335.9</v>
      </c>
      <c r="C22" s="62" t="s">
        <v>103</v>
      </c>
      <c r="D22" s="63">
        <v>56011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ref="O22" si="3">SUM(D22:N22)</f>
        <v>56011</v>
      </c>
      <c r="P22" s="64">
        <f>(O22/P$36)</f>
        <v>58.588912133891213</v>
      </c>
      <c r="Q22" s="65"/>
    </row>
    <row r="23" spans="1:17" ht="15.75">
      <c r="A23" s="66" t="s">
        <v>26</v>
      </c>
      <c r="B23" s="67"/>
      <c r="C23" s="68"/>
      <c r="D23" s="69">
        <f>SUM(D24:D27)</f>
        <v>17660</v>
      </c>
      <c r="E23" s="69">
        <f>SUM(E24:E27)</f>
        <v>0</v>
      </c>
      <c r="F23" s="69">
        <f>SUM(F24:F27)</f>
        <v>0</v>
      </c>
      <c r="G23" s="69">
        <f>SUM(G24:G27)</f>
        <v>0</v>
      </c>
      <c r="H23" s="69">
        <f>SUM(H24:H27)</f>
        <v>0</v>
      </c>
      <c r="I23" s="69">
        <f>SUM(I24:I27)</f>
        <v>969434</v>
      </c>
      <c r="J23" s="69">
        <f>SUM(J24:J27)</f>
        <v>0</v>
      </c>
      <c r="K23" s="69">
        <f>SUM(K24:K27)</f>
        <v>0</v>
      </c>
      <c r="L23" s="69">
        <f>SUM(L24:L27)</f>
        <v>0</v>
      </c>
      <c r="M23" s="69">
        <f>SUM(M24:M27)</f>
        <v>0</v>
      </c>
      <c r="N23" s="69">
        <f>SUM(N24:N27)</f>
        <v>0</v>
      </c>
      <c r="O23" s="69">
        <f>SUM(D23:N23)</f>
        <v>987094</v>
      </c>
      <c r="P23" s="71">
        <f>(O23/P$36)</f>
        <v>1032.5251046025105</v>
      </c>
      <c r="Q23" s="72"/>
    </row>
    <row r="24" spans="1:17">
      <c r="A24" s="60"/>
      <c r="B24" s="61">
        <v>343.3</v>
      </c>
      <c r="C24" s="62" t="s">
        <v>27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v>352737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ref="O24:O27" si="4">SUM(D24:N24)</f>
        <v>352737</v>
      </c>
      <c r="P24" s="64">
        <f>(O24/P$36)</f>
        <v>368.97175732217573</v>
      </c>
      <c r="Q24" s="65"/>
    </row>
    <row r="25" spans="1:17">
      <c r="A25" s="60"/>
      <c r="B25" s="61">
        <v>343.4</v>
      </c>
      <c r="C25" s="62" t="s">
        <v>28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181599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f t="shared" si="4"/>
        <v>181599</v>
      </c>
      <c r="P25" s="64">
        <f>(O25/P$36)</f>
        <v>189.95711297071131</v>
      </c>
      <c r="Q25" s="65"/>
    </row>
    <row r="26" spans="1:17">
      <c r="A26" s="60"/>
      <c r="B26" s="61">
        <v>343.5</v>
      </c>
      <c r="C26" s="62" t="s">
        <v>29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435098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f t="shared" si="4"/>
        <v>435098</v>
      </c>
      <c r="P26" s="64">
        <f>(O26/P$36)</f>
        <v>455.12343096234309</v>
      </c>
      <c r="Q26" s="65"/>
    </row>
    <row r="27" spans="1:17">
      <c r="A27" s="60"/>
      <c r="B27" s="61">
        <v>344.9</v>
      </c>
      <c r="C27" s="62" t="s">
        <v>79</v>
      </c>
      <c r="D27" s="63">
        <v>17660</v>
      </c>
      <c r="E27" s="63">
        <v>0</v>
      </c>
      <c r="F27" s="63">
        <v>0</v>
      </c>
      <c r="G27" s="63">
        <v>0</v>
      </c>
      <c r="H27" s="63">
        <v>0</v>
      </c>
      <c r="I27" s="63">
        <v>0</v>
      </c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f t="shared" si="4"/>
        <v>17660</v>
      </c>
      <c r="P27" s="64">
        <f>(O27/P$36)</f>
        <v>18.472803347280333</v>
      </c>
      <c r="Q27" s="65"/>
    </row>
    <row r="28" spans="1:17" ht="15.75">
      <c r="A28" s="66" t="s">
        <v>3</v>
      </c>
      <c r="B28" s="67"/>
      <c r="C28" s="68"/>
      <c r="D28" s="69">
        <f>SUM(D29:D31)</f>
        <v>40203</v>
      </c>
      <c r="E28" s="69">
        <f>SUM(E29:E31)</f>
        <v>0</v>
      </c>
      <c r="F28" s="69">
        <f>SUM(F29:F31)</f>
        <v>0</v>
      </c>
      <c r="G28" s="69">
        <f>SUM(G29:G31)</f>
        <v>0</v>
      </c>
      <c r="H28" s="69">
        <f>SUM(H29:H31)</f>
        <v>0</v>
      </c>
      <c r="I28" s="69">
        <f>SUM(I29:I31)</f>
        <v>8117</v>
      </c>
      <c r="J28" s="69">
        <f>SUM(J29:J31)</f>
        <v>0</v>
      </c>
      <c r="K28" s="69">
        <f>SUM(K29:K31)</f>
        <v>0</v>
      </c>
      <c r="L28" s="69">
        <f>SUM(L29:L31)</f>
        <v>0</v>
      </c>
      <c r="M28" s="69">
        <f>SUM(M29:M31)</f>
        <v>0</v>
      </c>
      <c r="N28" s="69">
        <f>SUM(N29:N31)</f>
        <v>0</v>
      </c>
      <c r="O28" s="69">
        <f>SUM(D28:N28)</f>
        <v>48320</v>
      </c>
      <c r="P28" s="71">
        <f>(O28/P$36)</f>
        <v>50.543933054393307</v>
      </c>
      <c r="Q28" s="72"/>
    </row>
    <row r="29" spans="1:17">
      <c r="A29" s="60"/>
      <c r="B29" s="61">
        <v>361.1</v>
      </c>
      <c r="C29" s="62" t="s">
        <v>33</v>
      </c>
      <c r="D29" s="63">
        <v>21942</v>
      </c>
      <c r="E29" s="63">
        <v>0</v>
      </c>
      <c r="F29" s="63">
        <v>0</v>
      </c>
      <c r="G29" s="63">
        <v>0</v>
      </c>
      <c r="H29" s="63">
        <v>0</v>
      </c>
      <c r="I29" s="63">
        <v>8117</v>
      </c>
      <c r="J29" s="63">
        <v>0</v>
      </c>
      <c r="K29" s="63">
        <v>0</v>
      </c>
      <c r="L29" s="63">
        <v>0</v>
      </c>
      <c r="M29" s="63">
        <v>0</v>
      </c>
      <c r="N29" s="63">
        <v>0</v>
      </c>
      <c r="O29" s="63">
        <f>SUM(D29:N29)</f>
        <v>30059</v>
      </c>
      <c r="P29" s="64">
        <f>(O29/P$36)</f>
        <v>31.442468619246863</v>
      </c>
      <c r="Q29" s="65"/>
    </row>
    <row r="30" spans="1:17">
      <c r="A30" s="60"/>
      <c r="B30" s="61">
        <v>369.9</v>
      </c>
      <c r="C30" s="62" t="s">
        <v>34</v>
      </c>
      <c r="D30" s="63">
        <v>18261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0</v>
      </c>
      <c r="M30" s="63">
        <v>0</v>
      </c>
      <c r="N30" s="63">
        <v>0</v>
      </c>
      <c r="O30" s="63">
        <f t="shared" ref="O30:O33" si="5">SUM(D30:N30)</f>
        <v>18261</v>
      </c>
      <c r="P30" s="64">
        <f>(O30/P$36)</f>
        <v>19.101464435146443</v>
      </c>
      <c r="Q30" s="65"/>
    </row>
    <row r="31" spans="1:17">
      <c r="A31" s="60"/>
      <c r="B31" s="61" t="s">
        <v>114</v>
      </c>
      <c r="C31" s="62" t="s">
        <v>115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f t="shared" si="5"/>
        <v>0</v>
      </c>
      <c r="P31" s="64">
        <f>(O31/P$36)</f>
        <v>0</v>
      </c>
      <c r="Q31" s="65"/>
    </row>
    <row r="32" spans="1:17" ht="15.75">
      <c r="A32" s="66" t="s">
        <v>46</v>
      </c>
      <c r="B32" s="67"/>
      <c r="C32" s="68"/>
      <c r="D32" s="69">
        <f>SUM(D33:D33)</f>
        <v>12000</v>
      </c>
      <c r="E32" s="69">
        <f>SUM(E33:E33)</f>
        <v>0</v>
      </c>
      <c r="F32" s="69">
        <f>SUM(F33:F33)</f>
        <v>0</v>
      </c>
      <c r="G32" s="69">
        <f>SUM(G33:G33)</f>
        <v>0</v>
      </c>
      <c r="H32" s="69">
        <f>SUM(H33:H33)</f>
        <v>0</v>
      </c>
      <c r="I32" s="69">
        <f>SUM(I33:I33)</f>
        <v>200000</v>
      </c>
      <c r="J32" s="69">
        <f>SUM(J33:J33)</f>
        <v>0</v>
      </c>
      <c r="K32" s="69">
        <f>SUM(K33:K33)</f>
        <v>0</v>
      </c>
      <c r="L32" s="69">
        <f>SUM(L33:L33)</f>
        <v>0</v>
      </c>
      <c r="M32" s="69">
        <f>SUM(M33:M33)</f>
        <v>0</v>
      </c>
      <c r="N32" s="69">
        <f>SUM(N33:N33)</f>
        <v>0</v>
      </c>
      <c r="O32" s="69">
        <f t="shared" si="5"/>
        <v>212000</v>
      </c>
      <c r="P32" s="71">
        <f>(O32/P$36)</f>
        <v>221.75732217573221</v>
      </c>
      <c r="Q32" s="65"/>
    </row>
    <row r="33" spans="1:120" ht="15.75" thickBot="1">
      <c r="A33" s="60"/>
      <c r="B33" s="61">
        <v>381</v>
      </c>
      <c r="C33" s="62" t="s">
        <v>47</v>
      </c>
      <c r="D33" s="63">
        <v>12000</v>
      </c>
      <c r="E33" s="63">
        <v>0</v>
      </c>
      <c r="F33" s="63">
        <v>0</v>
      </c>
      <c r="G33" s="63">
        <v>0</v>
      </c>
      <c r="H33" s="63">
        <v>0</v>
      </c>
      <c r="I33" s="63">
        <v>200000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f t="shared" si="5"/>
        <v>212000</v>
      </c>
      <c r="P33" s="64">
        <f>(O33/P$36)</f>
        <v>221.75732217573221</v>
      </c>
      <c r="Q33" s="65"/>
    </row>
    <row r="34" spans="1:120" ht="16.5" thickBot="1">
      <c r="A34" s="73" t="s">
        <v>31</v>
      </c>
      <c r="B34" s="74"/>
      <c r="C34" s="75"/>
      <c r="D34" s="76">
        <f>SUM(D5,D11,D14,D23,D28,D32)</f>
        <v>1314144</v>
      </c>
      <c r="E34" s="76">
        <f t="shared" ref="E34:N34" si="6">SUM(E5,E11,E14,E23,E28,E32)</f>
        <v>0</v>
      </c>
      <c r="F34" s="76">
        <f t="shared" si="6"/>
        <v>0</v>
      </c>
      <c r="G34" s="76">
        <f t="shared" si="6"/>
        <v>0</v>
      </c>
      <c r="H34" s="76">
        <f t="shared" si="6"/>
        <v>0</v>
      </c>
      <c r="I34" s="76">
        <f t="shared" si="6"/>
        <v>1189551</v>
      </c>
      <c r="J34" s="76">
        <f t="shared" si="6"/>
        <v>0</v>
      </c>
      <c r="K34" s="76">
        <f t="shared" si="6"/>
        <v>0</v>
      </c>
      <c r="L34" s="76">
        <f t="shared" si="6"/>
        <v>0</v>
      </c>
      <c r="M34" s="76">
        <f t="shared" si="6"/>
        <v>0</v>
      </c>
      <c r="N34" s="76">
        <f t="shared" si="6"/>
        <v>0</v>
      </c>
      <c r="O34" s="76">
        <f>SUM(D34:N34)</f>
        <v>2503695</v>
      </c>
      <c r="P34" s="77">
        <f>(O34/P$36)</f>
        <v>2618.9278242677824</v>
      </c>
      <c r="Q34" s="58"/>
      <c r="R34" s="7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48"/>
      <c r="AL34" s="48"/>
      <c r="AM34" s="48"/>
      <c r="AN34" s="48"/>
      <c r="AO34" s="48"/>
      <c r="AP34" s="48"/>
      <c r="AQ34" s="48"/>
      <c r="AR34" s="48"/>
      <c r="AS34" s="48"/>
      <c r="AT34" s="48"/>
      <c r="AU34" s="48"/>
      <c r="AV34" s="48"/>
      <c r="AW34" s="48"/>
      <c r="AX34" s="48"/>
      <c r="AY34" s="48"/>
      <c r="AZ34" s="48"/>
      <c r="BA34" s="48"/>
      <c r="BB34" s="48"/>
      <c r="BC34" s="48"/>
      <c r="BD34" s="48"/>
      <c r="BE34" s="48"/>
      <c r="BF34" s="48"/>
      <c r="BG34" s="48"/>
      <c r="BH34" s="48"/>
      <c r="BI34" s="48"/>
      <c r="BJ34" s="48"/>
      <c r="BK34" s="48"/>
      <c r="BL34" s="48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8"/>
      <c r="CA34" s="48"/>
      <c r="CB34" s="48"/>
      <c r="CC34" s="48"/>
      <c r="CD34" s="48"/>
      <c r="CE34" s="48"/>
      <c r="CF34" s="48"/>
      <c r="CG34" s="48"/>
      <c r="CH34" s="48"/>
      <c r="CI34" s="48"/>
      <c r="CJ34" s="48"/>
      <c r="CK34" s="48"/>
      <c r="CL34" s="48"/>
      <c r="CM34" s="48"/>
      <c r="CN34" s="48"/>
      <c r="CO34" s="48"/>
      <c r="CP34" s="48"/>
      <c r="CQ34" s="48"/>
      <c r="CR34" s="48"/>
      <c r="CS34" s="48"/>
      <c r="CT34" s="48"/>
      <c r="CU34" s="48"/>
      <c r="CV34" s="48"/>
      <c r="CW34" s="48"/>
      <c r="CX34" s="48"/>
      <c r="CY34" s="48"/>
      <c r="CZ34" s="48"/>
      <c r="DA34" s="48"/>
      <c r="DB34" s="48"/>
      <c r="DC34" s="48"/>
      <c r="DD34" s="48"/>
      <c r="DE34" s="48"/>
      <c r="DF34" s="48"/>
      <c r="DG34" s="48"/>
      <c r="DH34" s="48"/>
      <c r="DI34" s="48"/>
      <c r="DJ34" s="48"/>
      <c r="DK34" s="48"/>
      <c r="DL34" s="48"/>
      <c r="DM34" s="48"/>
      <c r="DN34" s="48"/>
      <c r="DO34" s="48"/>
      <c r="DP34" s="48"/>
    </row>
    <row r="35" spans="1:120">
      <c r="A35" s="79"/>
      <c r="B35" s="80"/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2"/>
    </row>
    <row r="36" spans="1:120">
      <c r="A36" s="83"/>
      <c r="B36" s="84"/>
      <c r="C36" s="84"/>
      <c r="D36" s="85"/>
      <c r="E36" s="85"/>
      <c r="F36" s="85"/>
      <c r="G36" s="85"/>
      <c r="H36" s="85"/>
      <c r="I36" s="85"/>
      <c r="J36" s="85"/>
      <c r="K36" s="85"/>
      <c r="L36" s="85"/>
      <c r="M36" s="88" t="s">
        <v>116</v>
      </c>
      <c r="N36" s="88"/>
      <c r="O36" s="88"/>
      <c r="P36" s="86">
        <v>956</v>
      </c>
    </row>
    <row r="37" spans="1:120">
      <c r="A37" s="89"/>
      <c r="B37" s="90"/>
      <c r="C37" s="90"/>
      <c r="D37" s="90"/>
      <c r="E37" s="90"/>
      <c r="F37" s="90"/>
      <c r="G37" s="90"/>
      <c r="H37" s="90"/>
      <c r="I37" s="90"/>
      <c r="J37" s="90"/>
      <c r="K37" s="90"/>
      <c r="L37" s="90"/>
      <c r="M37" s="90"/>
      <c r="N37" s="90"/>
      <c r="O37" s="90"/>
      <c r="P37" s="91"/>
    </row>
    <row r="38" spans="1:120" ht="15.75" customHeight="1" thickBot="1">
      <c r="A38" s="92" t="s">
        <v>50</v>
      </c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4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174452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174452</v>
      </c>
      <c r="O5" s="31">
        <f t="shared" ref="O5:O31" si="2">(N5/O$33)</f>
        <v>182.10020876826724</v>
      </c>
      <c r="P5" s="6"/>
    </row>
    <row r="6" spans="1:133">
      <c r="A6" s="12"/>
      <c r="B6" s="23">
        <v>311</v>
      </c>
      <c r="C6" s="19" t="s">
        <v>2</v>
      </c>
      <c r="D6" s="43">
        <v>82326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82326</v>
      </c>
      <c r="O6" s="44">
        <f t="shared" si="2"/>
        <v>85.935281837160758</v>
      </c>
      <c r="P6" s="9"/>
    </row>
    <row r="7" spans="1:133">
      <c r="A7" s="12"/>
      <c r="B7" s="23">
        <v>312.3</v>
      </c>
      <c r="C7" s="19" t="s">
        <v>58</v>
      </c>
      <c r="D7" s="43">
        <v>26646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26646</v>
      </c>
      <c r="O7" s="44">
        <f t="shared" si="2"/>
        <v>27.814196242171189</v>
      </c>
      <c r="P7" s="9"/>
    </row>
    <row r="8" spans="1:133">
      <c r="A8" s="12"/>
      <c r="B8" s="23">
        <v>312.60000000000002</v>
      </c>
      <c r="C8" s="19" t="s">
        <v>11</v>
      </c>
      <c r="D8" s="43">
        <v>42957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42957</v>
      </c>
      <c r="O8" s="44">
        <f t="shared" si="2"/>
        <v>44.840292275574114</v>
      </c>
      <c r="P8" s="9"/>
    </row>
    <row r="9" spans="1:133">
      <c r="A9" s="12"/>
      <c r="B9" s="23">
        <v>315</v>
      </c>
      <c r="C9" s="19" t="s">
        <v>59</v>
      </c>
      <c r="D9" s="43">
        <v>22523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22523</v>
      </c>
      <c r="O9" s="44">
        <f t="shared" si="2"/>
        <v>23.510438413361168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53079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53079</v>
      </c>
      <c r="O10" s="42">
        <f t="shared" si="2"/>
        <v>55.406054279749476</v>
      </c>
      <c r="P10" s="10"/>
    </row>
    <row r="11" spans="1:133">
      <c r="A11" s="12"/>
      <c r="B11" s="23">
        <v>322</v>
      </c>
      <c r="C11" s="19" t="s">
        <v>0</v>
      </c>
      <c r="D11" s="43">
        <v>4432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4432</v>
      </c>
      <c r="O11" s="44">
        <f t="shared" si="2"/>
        <v>4.6263048016701465</v>
      </c>
      <c r="P11" s="9"/>
    </row>
    <row r="12" spans="1:133">
      <c r="A12" s="12"/>
      <c r="B12" s="23">
        <v>323.10000000000002</v>
      </c>
      <c r="C12" s="19" t="s">
        <v>14</v>
      </c>
      <c r="D12" s="43">
        <v>48647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48647</v>
      </c>
      <c r="O12" s="44">
        <f t="shared" si="2"/>
        <v>50.779749478079331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70421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12125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82546</v>
      </c>
      <c r="O13" s="42">
        <f t="shared" si="2"/>
        <v>86.164926931106478</v>
      </c>
      <c r="P13" s="10"/>
    </row>
    <row r="14" spans="1:133">
      <c r="A14" s="12"/>
      <c r="B14" s="23">
        <v>334.35</v>
      </c>
      <c r="C14" s="19" t="s">
        <v>72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12125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12125</v>
      </c>
      <c r="O14" s="44">
        <f t="shared" si="2"/>
        <v>12.656576200417536</v>
      </c>
      <c r="P14" s="9"/>
    </row>
    <row r="15" spans="1:133">
      <c r="A15" s="12"/>
      <c r="B15" s="23">
        <v>335.12</v>
      </c>
      <c r="C15" s="19" t="s">
        <v>60</v>
      </c>
      <c r="D15" s="43">
        <v>49727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49727</v>
      </c>
      <c r="O15" s="44">
        <f t="shared" si="2"/>
        <v>51.907098121085596</v>
      </c>
      <c r="P15" s="9"/>
    </row>
    <row r="16" spans="1:133">
      <c r="A16" s="12"/>
      <c r="B16" s="23">
        <v>335.14</v>
      </c>
      <c r="C16" s="19" t="s">
        <v>61</v>
      </c>
      <c r="D16" s="43">
        <v>763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763</v>
      </c>
      <c r="O16" s="44">
        <f t="shared" si="2"/>
        <v>0.79645093945720247</v>
      </c>
      <c r="P16" s="9"/>
    </row>
    <row r="17" spans="1:119">
      <c r="A17" s="12"/>
      <c r="B17" s="23">
        <v>335.15</v>
      </c>
      <c r="C17" s="19" t="s">
        <v>62</v>
      </c>
      <c r="D17" s="43">
        <v>119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119</v>
      </c>
      <c r="O17" s="44">
        <f t="shared" si="2"/>
        <v>0.12421711899791232</v>
      </c>
      <c r="P17" s="9"/>
    </row>
    <row r="18" spans="1:119">
      <c r="A18" s="12"/>
      <c r="B18" s="23">
        <v>335.18</v>
      </c>
      <c r="C18" s="19" t="s">
        <v>63</v>
      </c>
      <c r="D18" s="43">
        <v>19812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19812</v>
      </c>
      <c r="O18" s="44">
        <f t="shared" si="2"/>
        <v>20.680584551148225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SUM(D20:D24)</f>
        <v>11475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664260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675735</v>
      </c>
      <c r="O19" s="42">
        <f t="shared" si="2"/>
        <v>705.36012526096033</v>
      </c>
      <c r="P19" s="10"/>
    </row>
    <row r="20" spans="1:119">
      <c r="A20" s="12"/>
      <c r="B20" s="23">
        <v>342.2</v>
      </c>
      <c r="C20" s="19" t="s">
        <v>64</v>
      </c>
      <c r="D20" s="43">
        <v>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600</v>
      </c>
      <c r="O20" s="44">
        <f t="shared" si="2"/>
        <v>0.62630480167014613</v>
      </c>
      <c r="P20" s="9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220166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220166</v>
      </c>
      <c r="O21" s="44">
        <f t="shared" si="2"/>
        <v>229.81837160751564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154387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154387</v>
      </c>
      <c r="O22" s="44">
        <f t="shared" si="2"/>
        <v>161.15553235908141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289707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289707</v>
      </c>
      <c r="O23" s="44">
        <f t="shared" si="2"/>
        <v>302.40814196242172</v>
      </c>
      <c r="P23" s="9"/>
    </row>
    <row r="24" spans="1:119">
      <c r="A24" s="12"/>
      <c r="B24" s="23">
        <v>346.9</v>
      </c>
      <c r="C24" s="19" t="s">
        <v>65</v>
      </c>
      <c r="D24" s="43">
        <v>10875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10875</v>
      </c>
      <c r="O24" s="44">
        <f t="shared" si="2"/>
        <v>11.351774530271399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31904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331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32235</v>
      </c>
      <c r="O25" s="42">
        <f t="shared" si="2"/>
        <v>33.648225469728601</v>
      </c>
      <c r="P25" s="10"/>
    </row>
    <row r="26" spans="1:119">
      <c r="A26" s="12"/>
      <c r="B26" s="23">
        <v>361.1</v>
      </c>
      <c r="C26" s="19" t="s">
        <v>33</v>
      </c>
      <c r="D26" s="43">
        <v>403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403</v>
      </c>
      <c r="O26" s="44">
        <f t="shared" si="2"/>
        <v>0.42066805845511485</v>
      </c>
      <c r="P26" s="9"/>
    </row>
    <row r="27" spans="1:119">
      <c r="A27" s="12"/>
      <c r="B27" s="23">
        <v>369.9</v>
      </c>
      <c r="C27" s="19" t="s">
        <v>34</v>
      </c>
      <c r="D27" s="43">
        <v>31501</v>
      </c>
      <c r="E27" s="43">
        <v>0</v>
      </c>
      <c r="F27" s="43">
        <v>0</v>
      </c>
      <c r="G27" s="43">
        <v>0</v>
      </c>
      <c r="H27" s="43">
        <v>0</v>
      </c>
      <c r="I27" s="43">
        <v>331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31832</v>
      </c>
      <c r="O27" s="44">
        <f t="shared" si="2"/>
        <v>33.227557411273487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SUM(D29:D30)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25378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25378</v>
      </c>
      <c r="O28" s="42">
        <f t="shared" si="2"/>
        <v>26.490605427974948</v>
      </c>
      <c r="P28" s="9"/>
    </row>
    <row r="29" spans="1:119">
      <c r="A29" s="12"/>
      <c r="B29" s="23">
        <v>381</v>
      </c>
      <c r="C29" s="19" t="s">
        <v>47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25000</v>
      </c>
      <c r="O29" s="44">
        <f t="shared" si="2"/>
        <v>26.096033402922757</v>
      </c>
      <c r="P29" s="9"/>
    </row>
    <row r="30" spans="1:119" ht="15.75" thickBot="1">
      <c r="A30" s="12"/>
      <c r="B30" s="23">
        <v>389.1</v>
      </c>
      <c r="C30" s="19" t="s">
        <v>66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378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378</v>
      </c>
      <c r="O30" s="44">
        <f t="shared" si="2"/>
        <v>0.39457202505219208</v>
      </c>
      <c r="P30" s="9"/>
    </row>
    <row r="31" spans="1:119" ht="16.5" thickBot="1">
      <c r="A31" s="13" t="s">
        <v>31</v>
      </c>
      <c r="B31" s="21"/>
      <c r="C31" s="20"/>
      <c r="D31" s="14">
        <f>SUM(D5,D10,D13,D19,D25,D28)</f>
        <v>341331</v>
      </c>
      <c r="E31" s="14">
        <f t="shared" ref="E31:M31" si="8">SUM(E5,E10,E13,E19,E25,E28)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702094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1043425</v>
      </c>
      <c r="O31" s="36">
        <f t="shared" si="2"/>
        <v>1089.170146137787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73</v>
      </c>
      <c r="M33" s="112"/>
      <c r="N33" s="112"/>
      <c r="O33" s="40">
        <v>958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167331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167331</v>
      </c>
      <c r="O5" s="31">
        <f t="shared" ref="O5:O31" si="2">(N5/O$33)</f>
        <v>168.34104627766601</v>
      </c>
      <c r="P5" s="6"/>
    </row>
    <row r="6" spans="1:133">
      <c r="A6" s="12"/>
      <c r="B6" s="23">
        <v>311</v>
      </c>
      <c r="C6" s="19" t="s">
        <v>2</v>
      </c>
      <c r="D6" s="43">
        <v>79109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79109</v>
      </c>
      <c r="O6" s="44">
        <f t="shared" si="2"/>
        <v>79.58651911468813</v>
      </c>
      <c r="P6" s="9"/>
    </row>
    <row r="7" spans="1:133">
      <c r="A7" s="12"/>
      <c r="B7" s="23">
        <v>312.3</v>
      </c>
      <c r="C7" s="19" t="s">
        <v>58</v>
      </c>
      <c r="D7" s="43">
        <v>25413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25413</v>
      </c>
      <c r="O7" s="44">
        <f t="shared" si="2"/>
        <v>25.566398390342052</v>
      </c>
      <c r="P7" s="9"/>
    </row>
    <row r="8" spans="1:133">
      <c r="A8" s="12"/>
      <c r="B8" s="23">
        <v>312.60000000000002</v>
      </c>
      <c r="C8" s="19" t="s">
        <v>11</v>
      </c>
      <c r="D8" s="43">
        <v>40708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40708</v>
      </c>
      <c r="O8" s="44">
        <f t="shared" si="2"/>
        <v>40.953722334004027</v>
      </c>
      <c r="P8" s="9"/>
    </row>
    <row r="9" spans="1:133">
      <c r="A9" s="12"/>
      <c r="B9" s="23">
        <v>315</v>
      </c>
      <c r="C9" s="19" t="s">
        <v>59</v>
      </c>
      <c r="D9" s="43">
        <v>22101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22101</v>
      </c>
      <c r="O9" s="44">
        <f t="shared" si="2"/>
        <v>22.23440643863179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52100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52100</v>
      </c>
      <c r="O10" s="42">
        <f t="shared" si="2"/>
        <v>52.414486921529175</v>
      </c>
      <c r="P10" s="10"/>
    </row>
    <row r="11" spans="1:133">
      <c r="A11" s="12"/>
      <c r="B11" s="23">
        <v>322</v>
      </c>
      <c r="C11" s="19" t="s">
        <v>0</v>
      </c>
      <c r="D11" s="43">
        <v>4240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4240</v>
      </c>
      <c r="O11" s="44">
        <f t="shared" si="2"/>
        <v>4.2655935613682097</v>
      </c>
      <c r="P11" s="9"/>
    </row>
    <row r="12" spans="1:133">
      <c r="A12" s="12"/>
      <c r="B12" s="23">
        <v>323.10000000000002</v>
      </c>
      <c r="C12" s="19" t="s">
        <v>14</v>
      </c>
      <c r="D12" s="43">
        <v>47860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47860</v>
      </c>
      <c r="O12" s="44">
        <f t="shared" si="2"/>
        <v>48.148893360160969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79531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79531</v>
      </c>
      <c r="O13" s="42">
        <f t="shared" si="2"/>
        <v>80.011066398390341</v>
      </c>
      <c r="P13" s="10"/>
    </row>
    <row r="14" spans="1:133">
      <c r="A14" s="12"/>
      <c r="B14" s="23">
        <v>331.49</v>
      </c>
      <c r="C14" s="19" t="s">
        <v>54</v>
      </c>
      <c r="D14" s="43">
        <v>10430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10430</v>
      </c>
      <c r="O14" s="44">
        <f t="shared" si="2"/>
        <v>10.492957746478874</v>
      </c>
      <c r="P14" s="9"/>
    </row>
    <row r="15" spans="1:133">
      <c r="A15" s="12"/>
      <c r="B15" s="23">
        <v>335.12</v>
      </c>
      <c r="C15" s="19" t="s">
        <v>60</v>
      </c>
      <c r="D15" s="43">
        <v>49686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49686</v>
      </c>
      <c r="O15" s="44">
        <f t="shared" si="2"/>
        <v>49.985915492957744</v>
      </c>
      <c r="P15" s="9"/>
    </row>
    <row r="16" spans="1:133">
      <c r="A16" s="12"/>
      <c r="B16" s="23">
        <v>335.14</v>
      </c>
      <c r="C16" s="19" t="s">
        <v>61</v>
      </c>
      <c r="D16" s="43">
        <v>634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634</v>
      </c>
      <c r="O16" s="44">
        <f t="shared" si="2"/>
        <v>0.6378269617706237</v>
      </c>
      <c r="P16" s="9"/>
    </row>
    <row r="17" spans="1:119">
      <c r="A17" s="12"/>
      <c r="B17" s="23">
        <v>335.15</v>
      </c>
      <c r="C17" s="19" t="s">
        <v>62</v>
      </c>
      <c r="D17" s="43">
        <v>112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</v>
      </c>
      <c r="O17" s="44">
        <f t="shared" si="2"/>
        <v>0.11267605633802817</v>
      </c>
      <c r="P17" s="9"/>
    </row>
    <row r="18" spans="1:119">
      <c r="A18" s="12"/>
      <c r="B18" s="23">
        <v>335.18</v>
      </c>
      <c r="C18" s="19" t="s">
        <v>63</v>
      </c>
      <c r="D18" s="43">
        <v>18669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18669</v>
      </c>
      <c r="O18" s="44">
        <f t="shared" si="2"/>
        <v>18.781690140845072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SUM(D20:D24)</f>
        <v>9792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614170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623962</v>
      </c>
      <c r="O19" s="42">
        <f t="shared" si="2"/>
        <v>627.72837022132796</v>
      </c>
      <c r="P19" s="10"/>
    </row>
    <row r="20" spans="1:119">
      <c r="A20" s="12"/>
      <c r="B20" s="23">
        <v>342.2</v>
      </c>
      <c r="C20" s="19" t="s">
        <v>64</v>
      </c>
      <c r="D20" s="43">
        <v>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600</v>
      </c>
      <c r="O20" s="44">
        <f t="shared" si="2"/>
        <v>0.60362173038229372</v>
      </c>
      <c r="P20" s="9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200787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200787</v>
      </c>
      <c r="O21" s="44">
        <f t="shared" si="2"/>
        <v>201.99899396378271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148051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148051</v>
      </c>
      <c r="O22" s="44">
        <f t="shared" si="2"/>
        <v>148.9446680080483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265332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265332</v>
      </c>
      <c r="O23" s="44">
        <f t="shared" si="2"/>
        <v>266.93360160965796</v>
      </c>
      <c r="P23" s="9"/>
    </row>
    <row r="24" spans="1:119">
      <c r="A24" s="12"/>
      <c r="B24" s="23">
        <v>346.9</v>
      </c>
      <c r="C24" s="19" t="s">
        <v>65</v>
      </c>
      <c r="D24" s="43">
        <v>9192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9192</v>
      </c>
      <c r="O24" s="44">
        <f t="shared" si="2"/>
        <v>9.2474849094567411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28588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28588</v>
      </c>
      <c r="O25" s="42">
        <f t="shared" si="2"/>
        <v>28.760563380281692</v>
      </c>
      <c r="P25" s="10"/>
    </row>
    <row r="26" spans="1:119">
      <c r="A26" s="12"/>
      <c r="B26" s="23">
        <v>361.1</v>
      </c>
      <c r="C26" s="19" t="s">
        <v>33</v>
      </c>
      <c r="D26" s="43">
        <v>980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980</v>
      </c>
      <c r="O26" s="44">
        <f t="shared" si="2"/>
        <v>0.9859154929577465</v>
      </c>
      <c r="P26" s="9"/>
    </row>
    <row r="27" spans="1:119">
      <c r="A27" s="12"/>
      <c r="B27" s="23">
        <v>369.9</v>
      </c>
      <c r="C27" s="19" t="s">
        <v>34</v>
      </c>
      <c r="D27" s="43">
        <v>27608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27608</v>
      </c>
      <c r="O27" s="44">
        <f t="shared" si="2"/>
        <v>27.774647887323944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SUM(D29:D30)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25357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25357</v>
      </c>
      <c r="O28" s="42">
        <f t="shared" si="2"/>
        <v>25.510060362173039</v>
      </c>
      <c r="P28" s="9"/>
    </row>
    <row r="29" spans="1:119">
      <c r="A29" s="12"/>
      <c r="B29" s="23">
        <v>381</v>
      </c>
      <c r="C29" s="19" t="s">
        <v>47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25000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25000</v>
      </c>
      <c r="O29" s="44">
        <f t="shared" si="2"/>
        <v>25.150905432595575</v>
      </c>
      <c r="P29" s="9"/>
    </row>
    <row r="30" spans="1:119" ht="15.75" thickBot="1">
      <c r="A30" s="12"/>
      <c r="B30" s="23">
        <v>389.1</v>
      </c>
      <c r="C30" s="19" t="s">
        <v>66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357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357</v>
      </c>
      <c r="O30" s="44">
        <f t="shared" si="2"/>
        <v>0.35915492957746481</v>
      </c>
      <c r="P30" s="9"/>
    </row>
    <row r="31" spans="1:119" ht="16.5" thickBot="1">
      <c r="A31" s="13" t="s">
        <v>31</v>
      </c>
      <c r="B31" s="21"/>
      <c r="C31" s="20"/>
      <c r="D31" s="14">
        <f>SUM(D5,D10,D13,D19,D25,D28)</f>
        <v>337342</v>
      </c>
      <c r="E31" s="14">
        <f t="shared" ref="E31:M31" si="8">SUM(E5,E10,E13,E19,E25,E28)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639527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976869</v>
      </c>
      <c r="O31" s="36">
        <f t="shared" si="2"/>
        <v>982.76559356136818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67</v>
      </c>
      <c r="M33" s="112"/>
      <c r="N33" s="112"/>
      <c r="O33" s="40">
        <v>994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170774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1" si="1">SUM(D5:M5)</f>
        <v>170774</v>
      </c>
      <c r="O5" s="31">
        <f t="shared" ref="O5:O31" si="2">(N5/O$33)</f>
        <v>171.63216080402009</v>
      </c>
      <c r="P5" s="6"/>
    </row>
    <row r="6" spans="1:133">
      <c r="A6" s="12"/>
      <c r="B6" s="23">
        <v>311</v>
      </c>
      <c r="C6" s="19" t="s">
        <v>2</v>
      </c>
      <c r="D6" s="43">
        <v>81405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81405</v>
      </c>
      <c r="O6" s="44">
        <f t="shared" si="2"/>
        <v>81.814070351758801</v>
      </c>
      <c r="P6" s="9"/>
    </row>
    <row r="7" spans="1:133">
      <c r="A7" s="12"/>
      <c r="B7" s="23">
        <v>312.41000000000003</v>
      </c>
      <c r="C7" s="19" t="s">
        <v>10</v>
      </c>
      <c r="D7" s="43">
        <v>23573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23573</v>
      </c>
      <c r="O7" s="44">
        <f t="shared" si="2"/>
        <v>23.691457286432161</v>
      </c>
      <c r="P7" s="9"/>
    </row>
    <row r="8" spans="1:133">
      <c r="A8" s="12"/>
      <c r="B8" s="23">
        <v>312.60000000000002</v>
      </c>
      <c r="C8" s="19" t="s">
        <v>11</v>
      </c>
      <c r="D8" s="43">
        <v>40932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40932</v>
      </c>
      <c r="O8" s="44">
        <f t="shared" si="2"/>
        <v>41.137688442211058</v>
      </c>
      <c r="P8" s="9"/>
    </row>
    <row r="9" spans="1:133">
      <c r="A9" s="12"/>
      <c r="B9" s="23">
        <v>315</v>
      </c>
      <c r="C9" s="19" t="s">
        <v>12</v>
      </c>
      <c r="D9" s="43">
        <v>24864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24864</v>
      </c>
      <c r="O9" s="44">
        <f t="shared" si="2"/>
        <v>24.98894472361809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56302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56302</v>
      </c>
      <c r="O10" s="42">
        <f t="shared" si="2"/>
        <v>56.584924623115576</v>
      </c>
      <c r="P10" s="10"/>
    </row>
    <row r="11" spans="1:133">
      <c r="A11" s="12"/>
      <c r="B11" s="23">
        <v>322</v>
      </c>
      <c r="C11" s="19" t="s">
        <v>0</v>
      </c>
      <c r="D11" s="43">
        <v>1448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1448</v>
      </c>
      <c r="O11" s="44">
        <f t="shared" si="2"/>
        <v>1.4552763819095478</v>
      </c>
      <c r="P11" s="9"/>
    </row>
    <row r="12" spans="1:133">
      <c r="A12" s="12"/>
      <c r="B12" s="23">
        <v>323.10000000000002</v>
      </c>
      <c r="C12" s="19" t="s">
        <v>14</v>
      </c>
      <c r="D12" s="43">
        <v>54854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54854</v>
      </c>
      <c r="O12" s="44">
        <f t="shared" si="2"/>
        <v>55.129648241206027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582771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72778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655549</v>
      </c>
      <c r="O13" s="42">
        <f t="shared" si="2"/>
        <v>658.84321608040204</v>
      </c>
      <c r="P13" s="10"/>
    </row>
    <row r="14" spans="1:133">
      <c r="A14" s="12"/>
      <c r="B14" s="23">
        <v>331.49</v>
      </c>
      <c r="C14" s="19" t="s">
        <v>54</v>
      </c>
      <c r="D14" s="43">
        <v>513536</v>
      </c>
      <c r="E14" s="43">
        <v>0</v>
      </c>
      <c r="F14" s="43">
        <v>0</v>
      </c>
      <c r="G14" s="43">
        <v>0</v>
      </c>
      <c r="H14" s="43">
        <v>0</v>
      </c>
      <c r="I14" s="43">
        <v>72778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586314</v>
      </c>
      <c r="O14" s="44">
        <f t="shared" si="2"/>
        <v>589.26030150753763</v>
      </c>
      <c r="P14" s="9"/>
    </row>
    <row r="15" spans="1:133">
      <c r="A15" s="12"/>
      <c r="B15" s="23">
        <v>335.12</v>
      </c>
      <c r="C15" s="19" t="s">
        <v>17</v>
      </c>
      <c r="D15" s="43">
        <v>49680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49680</v>
      </c>
      <c r="O15" s="44">
        <f t="shared" si="2"/>
        <v>49.929648241206031</v>
      </c>
      <c r="P15" s="9"/>
    </row>
    <row r="16" spans="1:133">
      <c r="A16" s="12"/>
      <c r="B16" s="23">
        <v>335.14</v>
      </c>
      <c r="C16" s="19" t="s">
        <v>18</v>
      </c>
      <c r="D16" s="43">
        <v>487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487</v>
      </c>
      <c r="O16" s="44">
        <f t="shared" si="2"/>
        <v>0.48944723618090452</v>
      </c>
      <c r="P16" s="9"/>
    </row>
    <row r="17" spans="1:119">
      <c r="A17" s="12"/>
      <c r="B17" s="23">
        <v>335.15</v>
      </c>
      <c r="C17" s="19" t="s">
        <v>19</v>
      </c>
      <c r="D17" s="43">
        <v>73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73</v>
      </c>
      <c r="O17" s="44">
        <f t="shared" si="2"/>
        <v>7.3366834170854267E-2</v>
      </c>
      <c r="P17" s="9"/>
    </row>
    <row r="18" spans="1:119">
      <c r="A18" s="12"/>
      <c r="B18" s="23">
        <v>335.18</v>
      </c>
      <c r="C18" s="19" t="s">
        <v>20</v>
      </c>
      <c r="D18" s="43">
        <v>18395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18395</v>
      </c>
      <c r="O18" s="44">
        <f t="shared" si="2"/>
        <v>18.487437185929647</v>
      </c>
      <c r="P18" s="9"/>
    </row>
    <row r="19" spans="1:119">
      <c r="A19" s="12"/>
      <c r="B19" s="23">
        <v>337.2</v>
      </c>
      <c r="C19" s="19" t="s">
        <v>21</v>
      </c>
      <c r="D19" s="43">
        <v>600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600</v>
      </c>
      <c r="O19" s="44">
        <f t="shared" si="2"/>
        <v>0.60301507537688437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32936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648749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681685</v>
      </c>
      <c r="O20" s="42">
        <f t="shared" si="2"/>
        <v>685.1105527638191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214866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214866</v>
      </c>
      <c r="O21" s="44">
        <f t="shared" si="2"/>
        <v>215.94572864321609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150842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150842</v>
      </c>
      <c r="O22" s="44">
        <f t="shared" si="2"/>
        <v>151.6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283041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283041</v>
      </c>
      <c r="O23" s="44">
        <f t="shared" si="2"/>
        <v>284.46331658291456</v>
      </c>
      <c r="P23" s="9"/>
    </row>
    <row r="24" spans="1:119">
      <c r="A24" s="12"/>
      <c r="B24" s="23">
        <v>344.9</v>
      </c>
      <c r="C24" s="19" t="s">
        <v>30</v>
      </c>
      <c r="D24" s="43">
        <v>32936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32936</v>
      </c>
      <c r="O24" s="44">
        <f t="shared" si="2"/>
        <v>33.101507537688441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2449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496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2945</v>
      </c>
      <c r="O25" s="42">
        <f t="shared" si="2"/>
        <v>2.9597989949748742</v>
      </c>
      <c r="P25" s="10"/>
    </row>
    <row r="26" spans="1:119">
      <c r="A26" s="12"/>
      <c r="B26" s="23">
        <v>361.1</v>
      </c>
      <c r="C26" s="19" t="s">
        <v>33</v>
      </c>
      <c r="D26" s="43">
        <v>1233</v>
      </c>
      <c r="E26" s="43">
        <v>0</v>
      </c>
      <c r="F26" s="43">
        <v>0</v>
      </c>
      <c r="G26" s="43">
        <v>0</v>
      </c>
      <c r="H26" s="43">
        <v>0</v>
      </c>
      <c r="I26" s="43">
        <v>496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1729</v>
      </c>
      <c r="O26" s="44">
        <f t="shared" si="2"/>
        <v>1.7376884422110552</v>
      </c>
      <c r="P26" s="9"/>
    </row>
    <row r="27" spans="1:119">
      <c r="A27" s="12"/>
      <c r="B27" s="23">
        <v>369.9</v>
      </c>
      <c r="C27" s="19" t="s">
        <v>34</v>
      </c>
      <c r="D27" s="43">
        <v>1216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1216</v>
      </c>
      <c r="O27" s="44">
        <f t="shared" si="2"/>
        <v>1.2221105527638192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SUM(D29:D30)</f>
        <v>350000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591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350591</v>
      </c>
      <c r="O28" s="42">
        <f t="shared" si="2"/>
        <v>352.35276381909546</v>
      </c>
      <c r="P28" s="9"/>
    </row>
    <row r="29" spans="1:119">
      <c r="A29" s="12"/>
      <c r="B29" s="23">
        <v>381</v>
      </c>
      <c r="C29" s="19" t="s">
        <v>47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591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591</v>
      </c>
      <c r="O29" s="44">
        <f t="shared" si="2"/>
        <v>0.5939698492462312</v>
      </c>
      <c r="P29" s="9"/>
    </row>
    <row r="30" spans="1:119" ht="15.75" thickBot="1">
      <c r="A30" s="12"/>
      <c r="B30" s="23">
        <v>384</v>
      </c>
      <c r="C30" s="19" t="s">
        <v>55</v>
      </c>
      <c r="D30" s="43">
        <v>350000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350000</v>
      </c>
      <c r="O30" s="44">
        <f t="shared" si="2"/>
        <v>351.75879396984925</v>
      </c>
      <c r="P30" s="9"/>
    </row>
    <row r="31" spans="1:119" ht="16.5" thickBot="1">
      <c r="A31" s="13" t="s">
        <v>31</v>
      </c>
      <c r="B31" s="21"/>
      <c r="C31" s="20"/>
      <c r="D31" s="14">
        <f>SUM(D5,D10,D13,D20,D25,D28)</f>
        <v>1195232</v>
      </c>
      <c r="E31" s="14">
        <f t="shared" ref="E31:M31" si="8">SUM(E5,E10,E13,E20,E25,E28)</f>
        <v>0</v>
      </c>
      <c r="F31" s="14">
        <f t="shared" si="8"/>
        <v>0</v>
      </c>
      <c r="G31" s="14">
        <f t="shared" si="8"/>
        <v>0</v>
      </c>
      <c r="H31" s="14">
        <f t="shared" si="8"/>
        <v>0</v>
      </c>
      <c r="I31" s="14">
        <f t="shared" si="8"/>
        <v>722614</v>
      </c>
      <c r="J31" s="14">
        <f t="shared" si="8"/>
        <v>0</v>
      </c>
      <c r="K31" s="14">
        <f t="shared" si="8"/>
        <v>0</v>
      </c>
      <c r="L31" s="14">
        <f t="shared" si="8"/>
        <v>0</v>
      </c>
      <c r="M31" s="14">
        <f t="shared" si="8"/>
        <v>0</v>
      </c>
      <c r="N31" s="14">
        <f t="shared" si="1"/>
        <v>1917846</v>
      </c>
      <c r="O31" s="36">
        <f t="shared" si="2"/>
        <v>1927.4834170854272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5"/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/>
    </row>
    <row r="33" spans="1:15">
      <c r="A33" s="37"/>
      <c r="B33" s="38"/>
      <c r="C33" s="38"/>
      <c r="D33" s="39"/>
      <c r="E33" s="39"/>
      <c r="F33" s="39"/>
      <c r="G33" s="39"/>
      <c r="H33" s="39"/>
      <c r="I33" s="39"/>
      <c r="J33" s="39"/>
      <c r="K33" s="39"/>
      <c r="L33" s="112" t="s">
        <v>56</v>
      </c>
      <c r="M33" s="112"/>
      <c r="N33" s="112"/>
      <c r="O33" s="40">
        <v>995</v>
      </c>
    </row>
    <row r="34" spans="1:15">
      <c r="A34" s="113"/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1"/>
    </row>
    <row r="35" spans="1:15" ht="15.75" customHeight="1" thickBot="1">
      <c r="A35" s="114" t="s">
        <v>50</v>
      </c>
      <c r="B35" s="93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4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51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170001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170001</v>
      </c>
      <c r="O5" s="31">
        <f t="shared" ref="O5:O30" si="2">(N5/O$32)</f>
        <v>170.001</v>
      </c>
      <c r="P5" s="6"/>
    </row>
    <row r="6" spans="1:133">
      <c r="A6" s="12"/>
      <c r="B6" s="23">
        <v>311</v>
      </c>
      <c r="C6" s="19" t="s">
        <v>2</v>
      </c>
      <c r="D6" s="43">
        <v>84545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84545</v>
      </c>
      <c r="O6" s="44">
        <f t="shared" si="2"/>
        <v>84.545000000000002</v>
      </c>
      <c r="P6" s="9"/>
    </row>
    <row r="7" spans="1:133">
      <c r="A7" s="12"/>
      <c r="B7" s="23">
        <v>312.41000000000003</v>
      </c>
      <c r="C7" s="19" t="s">
        <v>10</v>
      </c>
      <c r="D7" s="43">
        <v>25706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25706</v>
      </c>
      <c r="O7" s="44">
        <f t="shared" si="2"/>
        <v>25.706</v>
      </c>
      <c r="P7" s="9"/>
    </row>
    <row r="8" spans="1:133">
      <c r="A8" s="12"/>
      <c r="B8" s="23">
        <v>312.60000000000002</v>
      </c>
      <c r="C8" s="19" t="s">
        <v>11</v>
      </c>
      <c r="D8" s="43">
        <v>39028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39028</v>
      </c>
      <c r="O8" s="44">
        <f t="shared" si="2"/>
        <v>39.027999999999999</v>
      </c>
      <c r="P8" s="9"/>
    </row>
    <row r="9" spans="1:133">
      <c r="A9" s="12"/>
      <c r="B9" s="23">
        <v>315</v>
      </c>
      <c r="C9" s="19" t="s">
        <v>12</v>
      </c>
      <c r="D9" s="43">
        <v>20722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20722</v>
      </c>
      <c r="O9" s="44">
        <f t="shared" si="2"/>
        <v>20.722000000000001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67194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67194</v>
      </c>
      <c r="O10" s="42">
        <f t="shared" si="2"/>
        <v>67.194000000000003</v>
      </c>
      <c r="P10" s="10"/>
    </row>
    <row r="11" spans="1:133">
      <c r="A11" s="12"/>
      <c r="B11" s="23">
        <v>322</v>
      </c>
      <c r="C11" s="19" t="s">
        <v>0</v>
      </c>
      <c r="D11" s="43">
        <v>7560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7560</v>
      </c>
      <c r="O11" s="44">
        <f t="shared" si="2"/>
        <v>7.56</v>
      </c>
      <c r="P11" s="9"/>
    </row>
    <row r="12" spans="1:133">
      <c r="A12" s="12"/>
      <c r="B12" s="23">
        <v>323.10000000000002</v>
      </c>
      <c r="C12" s="19" t="s">
        <v>14</v>
      </c>
      <c r="D12" s="43">
        <v>59634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59634</v>
      </c>
      <c r="O12" s="44">
        <f t="shared" si="2"/>
        <v>59.634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70646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70646</v>
      </c>
      <c r="O13" s="42">
        <f t="shared" si="2"/>
        <v>70.646000000000001</v>
      </c>
      <c r="P13" s="10"/>
    </row>
    <row r="14" spans="1:133">
      <c r="A14" s="12"/>
      <c r="B14" s="23">
        <v>335.12</v>
      </c>
      <c r="C14" s="19" t="s">
        <v>17</v>
      </c>
      <c r="D14" s="43">
        <v>49615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49615</v>
      </c>
      <c r="O14" s="44">
        <f t="shared" si="2"/>
        <v>49.615000000000002</v>
      </c>
      <c r="P14" s="9"/>
    </row>
    <row r="15" spans="1:133">
      <c r="A15" s="12"/>
      <c r="B15" s="23">
        <v>335.14</v>
      </c>
      <c r="C15" s="19" t="s">
        <v>18</v>
      </c>
      <c r="D15" s="43">
        <v>949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949</v>
      </c>
      <c r="O15" s="44">
        <f t="shared" si="2"/>
        <v>0.94899999999999995</v>
      </c>
      <c r="P15" s="9"/>
    </row>
    <row r="16" spans="1:133">
      <c r="A16" s="12"/>
      <c r="B16" s="23">
        <v>335.15</v>
      </c>
      <c r="C16" s="19" t="s">
        <v>19</v>
      </c>
      <c r="D16" s="43">
        <v>63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63</v>
      </c>
      <c r="O16" s="44">
        <f t="shared" si="2"/>
        <v>6.3E-2</v>
      </c>
      <c r="P16" s="9"/>
    </row>
    <row r="17" spans="1:119">
      <c r="A17" s="12"/>
      <c r="B17" s="23">
        <v>335.18</v>
      </c>
      <c r="C17" s="19" t="s">
        <v>20</v>
      </c>
      <c r="D17" s="43">
        <v>19419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19419</v>
      </c>
      <c r="O17" s="44">
        <f t="shared" si="2"/>
        <v>19.419</v>
      </c>
      <c r="P17" s="9"/>
    </row>
    <row r="18" spans="1:119">
      <c r="A18" s="12"/>
      <c r="B18" s="23">
        <v>337.2</v>
      </c>
      <c r="C18" s="19" t="s">
        <v>21</v>
      </c>
      <c r="D18" s="43">
        <v>600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600</v>
      </c>
      <c r="O18" s="44">
        <f t="shared" si="2"/>
        <v>0.6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SUM(D20:D23)</f>
        <v>31765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674757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706522</v>
      </c>
      <c r="O19" s="42">
        <f t="shared" si="2"/>
        <v>706.52200000000005</v>
      </c>
      <c r="P19" s="10"/>
    </row>
    <row r="20" spans="1:119">
      <c r="A20" s="12"/>
      <c r="B20" s="23">
        <v>343.3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227981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227981</v>
      </c>
      <c r="O20" s="44">
        <f t="shared" si="2"/>
        <v>227.98099999999999</v>
      </c>
      <c r="P20" s="9"/>
    </row>
    <row r="21" spans="1:119">
      <c r="A21" s="12"/>
      <c r="B21" s="23">
        <v>343.4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144630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144630</v>
      </c>
      <c r="O21" s="44">
        <f t="shared" si="2"/>
        <v>144.63</v>
      </c>
      <c r="P21" s="9"/>
    </row>
    <row r="22" spans="1:119">
      <c r="A22" s="12"/>
      <c r="B22" s="23">
        <v>343.5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302146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302146</v>
      </c>
      <c r="O22" s="44">
        <f t="shared" si="2"/>
        <v>302.14600000000002</v>
      </c>
      <c r="P22" s="9"/>
    </row>
    <row r="23" spans="1:119">
      <c r="A23" s="12"/>
      <c r="B23" s="23">
        <v>344.9</v>
      </c>
      <c r="C23" s="19" t="s">
        <v>30</v>
      </c>
      <c r="D23" s="43">
        <v>31765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31765</v>
      </c>
      <c r="O23" s="44">
        <f t="shared" si="2"/>
        <v>31.765000000000001</v>
      </c>
      <c r="P23" s="9"/>
    </row>
    <row r="24" spans="1:119" ht="15.75">
      <c r="A24" s="27" t="s">
        <v>3</v>
      </c>
      <c r="B24" s="28"/>
      <c r="C24" s="29"/>
      <c r="D24" s="30">
        <f t="shared" ref="D24:M24" si="6">SUM(D25:D26)</f>
        <v>4185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1842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6027</v>
      </c>
      <c r="O24" s="42">
        <f t="shared" si="2"/>
        <v>6.0270000000000001</v>
      </c>
      <c r="P24" s="10"/>
    </row>
    <row r="25" spans="1:119">
      <c r="A25" s="12"/>
      <c r="B25" s="23">
        <v>361.1</v>
      </c>
      <c r="C25" s="19" t="s">
        <v>33</v>
      </c>
      <c r="D25" s="43">
        <v>1874</v>
      </c>
      <c r="E25" s="43">
        <v>0</v>
      </c>
      <c r="F25" s="43">
        <v>0</v>
      </c>
      <c r="G25" s="43">
        <v>0</v>
      </c>
      <c r="H25" s="43">
        <v>0</v>
      </c>
      <c r="I25" s="43">
        <v>1039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2913</v>
      </c>
      <c r="O25" s="44">
        <f t="shared" si="2"/>
        <v>2.9129999999999998</v>
      </c>
      <c r="P25" s="9"/>
    </row>
    <row r="26" spans="1:119">
      <c r="A26" s="12"/>
      <c r="B26" s="23">
        <v>369.9</v>
      </c>
      <c r="C26" s="19" t="s">
        <v>34</v>
      </c>
      <c r="D26" s="43">
        <v>2311</v>
      </c>
      <c r="E26" s="43">
        <v>0</v>
      </c>
      <c r="F26" s="43">
        <v>0</v>
      </c>
      <c r="G26" s="43">
        <v>0</v>
      </c>
      <c r="H26" s="43">
        <v>0</v>
      </c>
      <c r="I26" s="43">
        <v>803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3114</v>
      </c>
      <c r="O26" s="44">
        <f t="shared" si="2"/>
        <v>3.1139999999999999</v>
      </c>
      <c r="P26" s="9"/>
    </row>
    <row r="27" spans="1:119" ht="15.75">
      <c r="A27" s="27" t="s">
        <v>46</v>
      </c>
      <c r="B27" s="28"/>
      <c r="C27" s="29"/>
      <c r="D27" s="30">
        <f t="shared" ref="D27:M27" si="7">SUM(D28:D29)</f>
        <v>43545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2900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46445</v>
      </c>
      <c r="O27" s="42">
        <f t="shared" si="2"/>
        <v>46.445</v>
      </c>
      <c r="P27" s="9"/>
    </row>
    <row r="28" spans="1:119">
      <c r="A28" s="12"/>
      <c r="B28" s="23">
        <v>381</v>
      </c>
      <c r="C28" s="19" t="s">
        <v>47</v>
      </c>
      <c r="D28" s="43">
        <v>43545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43545</v>
      </c>
      <c r="O28" s="44">
        <f t="shared" si="2"/>
        <v>43.545000000000002</v>
      </c>
      <c r="P28" s="9"/>
    </row>
    <row r="29" spans="1:119" ht="15.75" thickBot="1">
      <c r="A29" s="12"/>
      <c r="B29" s="23">
        <v>389.5</v>
      </c>
      <c r="C29" s="19" t="s">
        <v>48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2900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2900</v>
      </c>
      <c r="O29" s="44">
        <f t="shared" si="2"/>
        <v>2.9</v>
      </c>
      <c r="P29" s="9"/>
    </row>
    <row r="30" spans="1:119" ht="16.5" thickBot="1">
      <c r="A30" s="13" t="s">
        <v>31</v>
      </c>
      <c r="B30" s="21"/>
      <c r="C30" s="20"/>
      <c r="D30" s="14">
        <f>SUM(D5,D10,D13,D19,D24,D27)</f>
        <v>387336</v>
      </c>
      <c r="E30" s="14">
        <f t="shared" ref="E30:M30" si="8">SUM(E5,E10,E13,E19,E24,E27)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679499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1066835</v>
      </c>
      <c r="O30" s="36">
        <f t="shared" si="2"/>
        <v>1066.835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52</v>
      </c>
      <c r="M32" s="112"/>
      <c r="N32" s="112"/>
      <c r="O32" s="40">
        <v>1000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50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43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163206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163206</v>
      </c>
      <c r="O5" s="31">
        <f t="shared" ref="O5:O32" si="2">(N5/O$34)</f>
        <v>163.86144578313252</v>
      </c>
      <c r="P5" s="6"/>
    </row>
    <row r="6" spans="1:133">
      <c r="A6" s="12"/>
      <c r="B6" s="23">
        <v>311</v>
      </c>
      <c r="C6" s="19" t="s">
        <v>2</v>
      </c>
      <c r="D6" s="43">
        <v>77558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77558</v>
      </c>
      <c r="O6" s="44">
        <f t="shared" si="2"/>
        <v>77.869477911646584</v>
      </c>
      <c r="P6" s="9"/>
    </row>
    <row r="7" spans="1:133">
      <c r="A7" s="12"/>
      <c r="B7" s="23">
        <v>312.41000000000003</v>
      </c>
      <c r="C7" s="19" t="s">
        <v>10</v>
      </c>
      <c r="D7" s="43">
        <v>25614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25614</v>
      </c>
      <c r="O7" s="44">
        <f t="shared" si="2"/>
        <v>25.716867469879517</v>
      </c>
      <c r="P7" s="9"/>
    </row>
    <row r="8" spans="1:133">
      <c r="A8" s="12"/>
      <c r="B8" s="23">
        <v>312.60000000000002</v>
      </c>
      <c r="C8" s="19" t="s">
        <v>11</v>
      </c>
      <c r="D8" s="43">
        <v>36687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36687</v>
      </c>
      <c r="O8" s="44">
        <f t="shared" si="2"/>
        <v>36.834337349397593</v>
      </c>
      <c r="P8" s="9"/>
    </row>
    <row r="9" spans="1:133">
      <c r="A9" s="12"/>
      <c r="B9" s="23">
        <v>315</v>
      </c>
      <c r="C9" s="19" t="s">
        <v>12</v>
      </c>
      <c r="D9" s="43">
        <v>23347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23347</v>
      </c>
      <c r="O9" s="44">
        <f t="shared" si="2"/>
        <v>23.440763052208837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65570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65570</v>
      </c>
      <c r="O10" s="42">
        <f t="shared" si="2"/>
        <v>65.833333333333329</v>
      </c>
      <c r="P10" s="10"/>
    </row>
    <row r="11" spans="1:133">
      <c r="A11" s="12"/>
      <c r="B11" s="23">
        <v>322</v>
      </c>
      <c r="C11" s="19" t="s">
        <v>0</v>
      </c>
      <c r="D11" s="43">
        <v>4564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4564</v>
      </c>
      <c r="O11" s="44">
        <f t="shared" si="2"/>
        <v>4.5823293172690764</v>
      </c>
      <c r="P11" s="9"/>
    </row>
    <row r="12" spans="1:133">
      <c r="A12" s="12"/>
      <c r="B12" s="23">
        <v>323.10000000000002</v>
      </c>
      <c r="C12" s="19" t="s">
        <v>14</v>
      </c>
      <c r="D12" s="43">
        <v>61006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61006</v>
      </c>
      <c r="O12" s="44">
        <f t="shared" si="2"/>
        <v>61.251004016064257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69411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3110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72521</v>
      </c>
      <c r="O13" s="42">
        <f t="shared" si="2"/>
        <v>72.812248995983936</v>
      </c>
      <c r="P13" s="10"/>
    </row>
    <row r="14" spans="1:133">
      <c r="A14" s="12"/>
      <c r="B14" s="23">
        <v>331.35</v>
      </c>
      <c r="C14" s="19" t="s">
        <v>16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3110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3110</v>
      </c>
      <c r="O14" s="44">
        <f t="shared" si="2"/>
        <v>3.1224899598393576</v>
      </c>
      <c r="P14" s="9"/>
    </row>
    <row r="15" spans="1:133">
      <c r="A15" s="12"/>
      <c r="B15" s="23">
        <v>335.12</v>
      </c>
      <c r="C15" s="19" t="s">
        <v>17</v>
      </c>
      <c r="D15" s="43">
        <v>49655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49655</v>
      </c>
      <c r="O15" s="44">
        <f t="shared" si="2"/>
        <v>49.854417670682729</v>
      </c>
      <c r="P15" s="9"/>
    </row>
    <row r="16" spans="1:133">
      <c r="A16" s="12"/>
      <c r="B16" s="23">
        <v>335.14</v>
      </c>
      <c r="C16" s="19" t="s">
        <v>18</v>
      </c>
      <c r="D16" s="43">
        <v>553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553</v>
      </c>
      <c r="O16" s="44">
        <f t="shared" si="2"/>
        <v>0.55522088353413657</v>
      </c>
      <c r="P16" s="9"/>
    </row>
    <row r="17" spans="1:119">
      <c r="A17" s="12"/>
      <c r="B17" s="23">
        <v>335.15</v>
      </c>
      <c r="C17" s="19" t="s">
        <v>19</v>
      </c>
      <c r="D17" s="43">
        <v>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</v>
      </c>
      <c r="O17" s="44">
        <f t="shared" si="2"/>
        <v>6.3253012048192767E-2</v>
      </c>
      <c r="P17" s="9"/>
    </row>
    <row r="18" spans="1:119">
      <c r="A18" s="12"/>
      <c r="B18" s="23">
        <v>335.18</v>
      </c>
      <c r="C18" s="19" t="s">
        <v>20</v>
      </c>
      <c r="D18" s="43">
        <v>18540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18540</v>
      </c>
      <c r="O18" s="44">
        <f t="shared" si="2"/>
        <v>18.6144578313253</v>
      </c>
      <c r="P18" s="9"/>
    </row>
    <row r="19" spans="1:119">
      <c r="A19" s="12"/>
      <c r="B19" s="23">
        <v>337.2</v>
      </c>
      <c r="C19" s="19" t="s">
        <v>21</v>
      </c>
      <c r="D19" s="43">
        <v>600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600</v>
      </c>
      <c r="O19" s="44">
        <f t="shared" si="2"/>
        <v>0.60240963855421692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SUM(D21:D25)</f>
        <v>42002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651815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693817</v>
      </c>
      <c r="O20" s="42">
        <f t="shared" si="2"/>
        <v>696.60341365461852</v>
      </c>
      <c r="P20" s="10"/>
    </row>
    <row r="21" spans="1:119">
      <c r="A21" s="12"/>
      <c r="B21" s="23">
        <v>341.9</v>
      </c>
      <c r="C21" s="19" t="s">
        <v>44</v>
      </c>
      <c r="D21" s="43">
        <v>10016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10016</v>
      </c>
      <c r="O21" s="44">
        <f t="shared" si="2"/>
        <v>10.056224899598394</v>
      </c>
      <c r="P21" s="9"/>
    </row>
    <row r="22" spans="1:119">
      <c r="A22" s="12"/>
      <c r="B22" s="23">
        <v>343.3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212275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212275</v>
      </c>
      <c r="O22" s="44">
        <f t="shared" si="2"/>
        <v>213.12751004016064</v>
      </c>
      <c r="P22" s="9"/>
    </row>
    <row r="23" spans="1:119">
      <c r="A23" s="12"/>
      <c r="B23" s="23">
        <v>343.4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146744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146744</v>
      </c>
      <c r="O23" s="44">
        <f t="shared" si="2"/>
        <v>147.33333333333334</v>
      </c>
      <c r="P23" s="9"/>
    </row>
    <row r="24" spans="1:119">
      <c r="A24" s="12"/>
      <c r="B24" s="23">
        <v>343.5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292796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292796</v>
      </c>
      <c r="O24" s="44">
        <f t="shared" si="2"/>
        <v>293.97188755020079</v>
      </c>
      <c r="P24" s="9"/>
    </row>
    <row r="25" spans="1:119">
      <c r="A25" s="12"/>
      <c r="B25" s="23">
        <v>344.9</v>
      </c>
      <c r="C25" s="19" t="s">
        <v>30</v>
      </c>
      <c r="D25" s="43">
        <v>31986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31986</v>
      </c>
      <c r="O25" s="44">
        <f t="shared" si="2"/>
        <v>32.114457831325304</v>
      </c>
      <c r="P25" s="9"/>
    </row>
    <row r="26" spans="1:119" ht="15.75">
      <c r="A26" s="27" t="s">
        <v>3</v>
      </c>
      <c r="B26" s="28"/>
      <c r="C26" s="29"/>
      <c r="D26" s="30">
        <f t="shared" ref="D26:M26" si="6">SUM(D27:D28)</f>
        <v>16346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8350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24696</v>
      </c>
      <c r="O26" s="42">
        <f t="shared" si="2"/>
        <v>24.795180722891565</v>
      </c>
      <c r="P26" s="10"/>
    </row>
    <row r="27" spans="1:119">
      <c r="A27" s="12"/>
      <c r="B27" s="23">
        <v>366</v>
      </c>
      <c r="C27" s="19" t="s">
        <v>45</v>
      </c>
      <c r="D27" s="43">
        <v>6784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6784</v>
      </c>
      <c r="O27" s="44">
        <f t="shared" si="2"/>
        <v>6.811244979919679</v>
      </c>
      <c r="P27" s="9"/>
    </row>
    <row r="28" spans="1:119">
      <c r="A28" s="12"/>
      <c r="B28" s="23">
        <v>369.9</v>
      </c>
      <c r="C28" s="19" t="s">
        <v>34</v>
      </c>
      <c r="D28" s="43">
        <v>9562</v>
      </c>
      <c r="E28" s="43">
        <v>0</v>
      </c>
      <c r="F28" s="43">
        <v>0</v>
      </c>
      <c r="G28" s="43">
        <v>0</v>
      </c>
      <c r="H28" s="43">
        <v>0</v>
      </c>
      <c r="I28" s="43">
        <v>8350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17912</v>
      </c>
      <c r="O28" s="44">
        <f t="shared" si="2"/>
        <v>17.983935742971887</v>
      </c>
      <c r="P28" s="9"/>
    </row>
    <row r="29" spans="1:119" ht="15.75">
      <c r="A29" s="27" t="s">
        <v>46</v>
      </c>
      <c r="B29" s="28"/>
      <c r="C29" s="29"/>
      <c r="D29" s="30">
        <f t="shared" ref="D29:M29" si="7">SUM(D30:D31)</f>
        <v>0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85305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85305</v>
      </c>
      <c r="O29" s="42">
        <f t="shared" si="2"/>
        <v>85.647590361445779</v>
      </c>
      <c r="P29" s="9"/>
    </row>
    <row r="30" spans="1:119">
      <c r="A30" s="12"/>
      <c r="B30" s="23">
        <v>381</v>
      </c>
      <c r="C30" s="19" t="s">
        <v>47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58954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58954</v>
      </c>
      <c r="O30" s="44">
        <f t="shared" si="2"/>
        <v>59.190763052208837</v>
      </c>
      <c r="P30" s="9"/>
    </row>
    <row r="31" spans="1:119" ht="15.75" thickBot="1">
      <c r="A31" s="12"/>
      <c r="B31" s="23">
        <v>389.5</v>
      </c>
      <c r="C31" s="19" t="s">
        <v>48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26351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26351</v>
      </c>
      <c r="O31" s="44">
        <f t="shared" si="2"/>
        <v>26.456827309236949</v>
      </c>
      <c r="P31" s="9"/>
    </row>
    <row r="32" spans="1:119" ht="16.5" thickBot="1">
      <c r="A32" s="13" t="s">
        <v>31</v>
      </c>
      <c r="B32" s="21"/>
      <c r="C32" s="20"/>
      <c r="D32" s="14">
        <f>SUM(D5,D10,D13,D20,D26,D29)</f>
        <v>356535</v>
      </c>
      <c r="E32" s="14">
        <f t="shared" ref="E32:M32" si="8">SUM(E5,E10,E13,E20,E26,E29)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748580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1105115</v>
      </c>
      <c r="O32" s="36">
        <f t="shared" si="2"/>
        <v>1109.5532128514055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49</v>
      </c>
      <c r="M34" s="112"/>
      <c r="N34" s="112"/>
      <c r="O34" s="40">
        <v>996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50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32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168196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8" si="1">SUM(D5:M5)</f>
        <v>168196</v>
      </c>
      <c r="O5" s="31">
        <f t="shared" ref="O5:O28" si="2">(N5/O$30)</f>
        <v>169.89494949494949</v>
      </c>
      <c r="P5" s="6"/>
    </row>
    <row r="6" spans="1:133">
      <c r="A6" s="12"/>
      <c r="B6" s="23">
        <v>311</v>
      </c>
      <c r="C6" s="19" t="s">
        <v>2</v>
      </c>
      <c r="D6" s="43">
        <v>78793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78793</v>
      </c>
      <c r="O6" s="44">
        <f t="shared" si="2"/>
        <v>79.588888888888889</v>
      </c>
      <c r="P6" s="9"/>
    </row>
    <row r="7" spans="1:133">
      <c r="A7" s="12"/>
      <c r="B7" s="23">
        <v>312.41000000000003</v>
      </c>
      <c r="C7" s="19" t="s">
        <v>10</v>
      </c>
      <c r="D7" s="43">
        <v>26098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26098</v>
      </c>
      <c r="O7" s="44">
        <f t="shared" si="2"/>
        <v>26.361616161616162</v>
      </c>
      <c r="P7" s="9"/>
    </row>
    <row r="8" spans="1:133">
      <c r="A8" s="12"/>
      <c r="B8" s="23">
        <v>312.60000000000002</v>
      </c>
      <c r="C8" s="19" t="s">
        <v>11</v>
      </c>
      <c r="D8" s="43">
        <v>36305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36305</v>
      </c>
      <c r="O8" s="44">
        <f t="shared" si="2"/>
        <v>36.671717171717169</v>
      </c>
      <c r="P8" s="9"/>
    </row>
    <row r="9" spans="1:133">
      <c r="A9" s="12"/>
      <c r="B9" s="23">
        <v>315</v>
      </c>
      <c r="C9" s="19" t="s">
        <v>12</v>
      </c>
      <c r="D9" s="43">
        <v>27000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27000</v>
      </c>
      <c r="O9" s="44">
        <f t="shared" si="2"/>
        <v>27.272727272727273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56383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56383</v>
      </c>
      <c r="O10" s="42">
        <f t="shared" si="2"/>
        <v>56.952525252525255</v>
      </c>
      <c r="P10" s="10"/>
    </row>
    <row r="11" spans="1:133">
      <c r="A11" s="12"/>
      <c r="B11" s="23">
        <v>322</v>
      </c>
      <c r="C11" s="19" t="s">
        <v>0</v>
      </c>
      <c r="D11" s="43">
        <v>3919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3919</v>
      </c>
      <c r="O11" s="44">
        <f t="shared" si="2"/>
        <v>3.9585858585858587</v>
      </c>
      <c r="P11" s="9"/>
    </row>
    <row r="12" spans="1:133">
      <c r="A12" s="12"/>
      <c r="B12" s="23">
        <v>323.10000000000002</v>
      </c>
      <c r="C12" s="19" t="s">
        <v>14</v>
      </c>
      <c r="D12" s="43">
        <v>52464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52464</v>
      </c>
      <c r="O12" s="44">
        <f t="shared" si="2"/>
        <v>52.993939393939392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69053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52814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121867</v>
      </c>
      <c r="O13" s="42">
        <f t="shared" si="2"/>
        <v>123.0979797979798</v>
      </c>
      <c r="P13" s="10"/>
    </row>
    <row r="14" spans="1:133">
      <c r="A14" s="12"/>
      <c r="B14" s="23">
        <v>331.35</v>
      </c>
      <c r="C14" s="19" t="s">
        <v>16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52814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52814</v>
      </c>
      <c r="O14" s="44">
        <f t="shared" si="2"/>
        <v>53.347474747474749</v>
      </c>
      <c r="P14" s="9"/>
    </row>
    <row r="15" spans="1:133">
      <c r="A15" s="12"/>
      <c r="B15" s="23">
        <v>335.12</v>
      </c>
      <c r="C15" s="19" t="s">
        <v>17</v>
      </c>
      <c r="D15" s="43">
        <v>49599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49599</v>
      </c>
      <c r="O15" s="44">
        <f t="shared" si="2"/>
        <v>50.1</v>
      </c>
      <c r="P15" s="9"/>
    </row>
    <row r="16" spans="1:133">
      <c r="A16" s="12"/>
      <c r="B16" s="23">
        <v>335.14</v>
      </c>
      <c r="C16" s="19" t="s">
        <v>18</v>
      </c>
      <c r="D16" s="43">
        <v>1044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1044</v>
      </c>
      <c r="O16" s="44">
        <f t="shared" si="2"/>
        <v>1.0545454545454545</v>
      </c>
      <c r="P16" s="9"/>
    </row>
    <row r="17" spans="1:119">
      <c r="A17" s="12"/>
      <c r="B17" s="23">
        <v>335.15</v>
      </c>
      <c r="C17" s="19" t="s">
        <v>19</v>
      </c>
      <c r="D17" s="43">
        <v>106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106</v>
      </c>
      <c r="O17" s="44">
        <f t="shared" si="2"/>
        <v>0.10707070707070707</v>
      </c>
      <c r="P17" s="9"/>
    </row>
    <row r="18" spans="1:119">
      <c r="A18" s="12"/>
      <c r="B18" s="23">
        <v>335.18</v>
      </c>
      <c r="C18" s="19" t="s">
        <v>20</v>
      </c>
      <c r="D18" s="43">
        <v>17704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17704</v>
      </c>
      <c r="O18" s="44">
        <f t="shared" si="2"/>
        <v>17.882828282828282</v>
      </c>
      <c r="P18" s="9"/>
    </row>
    <row r="19" spans="1:119">
      <c r="A19" s="12"/>
      <c r="B19" s="23">
        <v>337.2</v>
      </c>
      <c r="C19" s="19" t="s">
        <v>21</v>
      </c>
      <c r="D19" s="43">
        <v>600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600</v>
      </c>
      <c r="O19" s="44">
        <f t="shared" si="2"/>
        <v>0.60606060606060608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28157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639524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667681</v>
      </c>
      <c r="O20" s="42">
        <f t="shared" si="2"/>
        <v>674.42525252525252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218181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218181</v>
      </c>
      <c r="O21" s="44">
        <f t="shared" si="2"/>
        <v>220.38484848484848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154462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154462</v>
      </c>
      <c r="O22" s="44">
        <f t="shared" si="2"/>
        <v>156.02222222222221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266881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266881</v>
      </c>
      <c r="O23" s="44">
        <f t="shared" si="2"/>
        <v>269.5767676767677</v>
      </c>
      <c r="P23" s="9"/>
    </row>
    <row r="24" spans="1:119">
      <c r="A24" s="12"/>
      <c r="B24" s="23">
        <v>344.9</v>
      </c>
      <c r="C24" s="19" t="s">
        <v>30</v>
      </c>
      <c r="D24" s="43">
        <v>28157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28157</v>
      </c>
      <c r="O24" s="44">
        <f t="shared" si="2"/>
        <v>28.441414141414143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6464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1547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8011</v>
      </c>
      <c r="O25" s="42">
        <f t="shared" si="2"/>
        <v>8.0919191919191924</v>
      </c>
      <c r="P25" s="10"/>
    </row>
    <row r="26" spans="1:119">
      <c r="A26" s="12"/>
      <c r="B26" s="23">
        <v>361.1</v>
      </c>
      <c r="C26" s="19" t="s">
        <v>33</v>
      </c>
      <c r="D26" s="43">
        <v>4212</v>
      </c>
      <c r="E26" s="43">
        <v>0</v>
      </c>
      <c r="F26" s="43">
        <v>0</v>
      </c>
      <c r="G26" s="43">
        <v>0</v>
      </c>
      <c r="H26" s="43">
        <v>0</v>
      </c>
      <c r="I26" s="43">
        <v>1547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5759</v>
      </c>
      <c r="O26" s="44">
        <f t="shared" si="2"/>
        <v>5.8171717171717168</v>
      </c>
      <c r="P26" s="9"/>
    </row>
    <row r="27" spans="1:119" ht="15.75" thickBot="1">
      <c r="A27" s="12"/>
      <c r="B27" s="23">
        <v>369.9</v>
      </c>
      <c r="C27" s="19" t="s">
        <v>34</v>
      </c>
      <c r="D27" s="43">
        <v>2252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2252</v>
      </c>
      <c r="O27" s="44">
        <f t="shared" si="2"/>
        <v>2.2747474747474747</v>
      </c>
      <c r="P27" s="9"/>
    </row>
    <row r="28" spans="1:119" ht="16.5" thickBot="1">
      <c r="A28" s="13" t="s">
        <v>31</v>
      </c>
      <c r="B28" s="21"/>
      <c r="C28" s="20"/>
      <c r="D28" s="14">
        <f>SUM(D5,D10,D13,D20,D25)</f>
        <v>328253</v>
      </c>
      <c r="E28" s="14">
        <f t="shared" ref="E28:M28" si="7">SUM(E5,E10,E13,E20,E25)</f>
        <v>0</v>
      </c>
      <c r="F28" s="14">
        <f t="shared" si="7"/>
        <v>0</v>
      </c>
      <c r="G28" s="14">
        <f t="shared" si="7"/>
        <v>0</v>
      </c>
      <c r="H28" s="14">
        <f t="shared" si="7"/>
        <v>0</v>
      </c>
      <c r="I28" s="14">
        <f t="shared" si="7"/>
        <v>693885</v>
      </c>
      <c r="J28" s="14">
        <f t="shared" si="7"/>
        <v>0</v>
      </c>
      <c r="K28" s="14">
        <f t="shared" si="7"/>
        <v>0</v>
      </c>
      <c r="L28" s="14">
        <f t="shared" si="7"/>
        <v>0</v>
      </c>
      <c r="M28" s="14">
        <f t="shared" si="7"/>
        <v>0</v>
      </c>
      <c r="N28" s="14">
        <f t="shared" si="1"/>
        <v>1022138</v>
      </c>
      <c r="O28" s="36">
        <f t="shared" si="2"/>
        <v>1032.4626262626264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5"/>
      <c r="B29" s="17"/>
      <c r="C29" s="17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/>
    </row>
    <row r="30" spans="1:119">
      <c r="A30" s="37"/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112" t="s">
        <v>41</v>
      </c>
      <c r="M30" s="112"/>
      <c r="N30" s="112"/>
      <c r="O30" s="40">
        <v>990</v>
      </c>
    </row>
    <row r="31" spans="1:119">
      <c r="A31" s="113"/>
      <c r="B31" s="90"/>
      <c r="C31" s="90"/>
      <c r="D31" s="90"/>
      <c r="E31" s="90"/>
      <c r="F31" s="90"/>
      <c r="G31" s="90"/>
      <c r="H31" s="90"/>
      <c r="I31" s="90"/>
      <c r="J31" s="90"/>
      <c r="K31" s="90"/>
      <c r="L31" s="90"/>
      <c r="M31" s="90"/>
      <c r="N31" s="90"/>
      <c r="O31" s="91"/>
    </row>
    <row r="32" spans="1:119" ht="15.75" customHeight="1" thickBot="1">
      <c r="A32" s="114" t="s">
        <v>50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4"/>
    </row>
  </sheetData>
  <mergeCells count="10">
    <mergeCell ref="A32:O32"/>
    <mergeCell ref="A31:O31"/>
    <mergeCell ref="L30:N3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68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176749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176749</v>
      </c>
      <c r="O5" s="31">
        <f t="shared" ref="O5:O30" si="2">(N5/O$32)</f>
        <v>185.8559411146162</v>
      </c>
      <c r="P5" s="6"/>
    </row>
    <row r="6" spans="1:133">
      <c r="A6" s="12"/>
      <c r="B6" s="23">
        <v>311</v>
      </c>
      <c r="C6" s="19" t="s">
        <v>2</v>
      </c>
      <c r="D6" s="43">
        <v>71421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71421</v>
      </c>
      <c r="O6" s="44">
        <f t="shared" si="2"/>
        <v>75.100946372239747</v>
      </c>
      <c r="P6" s="9"/>
    </row>
    <row r="7" spans="1:133">
      <c r="A7" s="12"/>
      <c r="B7" s="23">
        <v>312.41000000000003</v>
      </c>
      <c r="C7" s="19" t="s">
        <v>10</v>
      </c>
      <c r="D7" s="43">
        <v>31375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31375</v>
      </c>
      <c r="O7" s="44">
        <f t="shared" si="2"/>
        <v>32.991587802313354</v>
      </c>
      <c r="P7" s="9"/>
    </row>
    <row r="8" spans="1:133">
      <c r="A8" s="12"/>
      <c r="B8" s="23">
        <v>312.60000000000002</v>
      </c>
      <c r="C8" s="19" t="s">
        <v>11</v>
      </c>
      <c r="D8" s="43">
        <v>42753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42753</v>
      </c>
      <c r="O8" s="44">
        <f t="shared" si="2"/>
        <v>44.955835962145109</v>
      </c>
      <c r="P8" s="9"/>
    </row>
    <row r="9" spans="1:133">
      <c r="A9" s="12"/>
      <c r="B9" s="23">
        <v>315</v>
      </c>
      <c r="C9" s="19" t="s">
        <v>12</v>
      </c>
      <c r="D9" s="43">
        <v>31200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31200</v>
      </c>
      <c r="O9" s="44">
        <f t="shared" si="2"/>
        <v>32.807570977917983</v>
      </c>
      <c r="P9" s="9"/>
    </row>
    <row r="10" spans="1:133" ht="15.75">
      <c r="A10" s="27" t="s">
        <v>69</v>
      </c>
      <c r="B10" s="28"/>
      <c r="C10" s="29"/>
      <c r="D10" s="30">
        <f t="shared" ref="D10:M10" si="3">SUM(D11:D12)</f>
        <v>44931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44931</v>
      </c>
      <c r="O10" s="42">
        <f t="shared" si="2"/>
        <v>47.246056782334385</v>
      </c>
      <c r="P10" s="10"/>
    </row>
    <row r="11" spans="1:133">
      <c r="A11" s="12"/>
      <c r="B11" s="23">
        <v>322</v>
      </c>
      <c r="C11" s="19" t="s">
        <v>0</v>
      </c>
      <c r="D11" s="43">
        <v>2565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2565</v>
      </c>
      <c r="O11" s="44">
        <f t="shared" si="2"/>
        <v>2.6971608832807572</v>
      </c>
      <c r="P11" s="9"/>
    </row>
    <row r="12" spans="1:133">
      <c r="A12" s="12"/>
      <c r="B12" s="23">
        <v>323.10000000000002</v>
      </c>
      <c r="C12" s="19" t="s">
        <v>14</v>
      </c>
      <c r="D12" s="43">
        <v>42366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42366</v>
      </c>
      <c r="O12" s="44">
        <f t="shared" si="2"/>
        <v>44.548895899053626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338414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338414</v>
      </c>
      <c r="O13" s="42">
        <f t="shared" si="2"/>
        <v>355.85068349106206</v>
      </c>
      <c r="P13" s="10"/>
    </row>
    <row r="14" spans="1:133">
      <c r="A14" s="12"/>
      <c r="B14" s="23">
        <v>331.49</v>
      </c>
      <c r="C14" s="19" t="s">
        <v>54</v>
      </c>
      <c r="D14" s="43">
        <v>265726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265726</v>
      </c>
      <c r="O14" s="44">
        <f t="shared" si="2"/>
        <v>279.41745531019978</v>
      </c>
      <c r="P14" s="9"/>
    </row>
    <row r="15" spans="1:133">
      <c r="A15" s="12"/>
      <c r="B15" s="23">
        <v>335.12</v>
      </c>
      <c r="C15" s="19" t="s">
        <v>17</v>
      </c>
      <c r="D15" s="43">
        <v>49809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49809</v>
      </c>
      <c r="O15" s="44">
        <f t="shared" si="2"/>
        <v>52.375394321766564</v>
      </c>
      <c r="P15" s="9"/>
    </row>
    <row r="16" spans="1:133">
      <c r="A16" s="12"/>
      <c r="B16" s="23">
        <v>335.14</v>
      </c>
      <c r="C16" s="19" t="s">
        <v>18</v>
      </c>
      <c r="D16" s="43">
        <v>544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544</v>
      </c>
      <c r="O16" s="44">
        <f t="shared" si="2"/>
        <v>0.57202944269190326</v>
      </c>
      <c r="P16" s="9"/>
    </row>
    <row r="17" spans="1:119">
      <c r="A17" s="12"/>
      <c r="B17" s="23">
        <v>335.15</v>
      </c>
      <c r="C17" s="19" t="s">
        <v>19</v>
      </c>
      <c r="D17" s="43">
        <v>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63</v>
      </c>
      <c r="O17" s="44">
        <f t="shared" si="2"/>
        <v>6.6246056782334389E-2</v>
      </c>
      <c r="P17" s="9"/>
    </row>
    <row r="18" spans="1:119">
      <c r="A18" s="12"/>
      <c r="B18" s="23">
        <v>335.18</v>
      </c>
      <c r="C18" s="19" t="s">
        <v>20</v>
      </c>
      <c r="D18" s="43">
        <v>21672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21672</v>
      </c>
      <c r="O18" s="44">
        <f t="shared" si="2"/>
        <v>22.788643533123029</v>
      </c>
      <c r="P18" s="9"/>
    </row>
    <row r="19" spans="1:119">
      <c r="A19" s="12"/>
      <c r="B19" s="23">
        <v>337.2</v>
      </c>
      <c r="C19" s="19" t="s">
        <v>21</v>
      </c>
      <c r="D19" s="43">
        <v>600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600</v>
      </c>
      <c r="O19" s="44">
        <f t="shared" si="2"/>
        <v>0.63091482649842268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36997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614112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651109</v>
      </c>
      <c r="O20" s="42">
        <f t="shared" si="2"/>
        <v>684.65720294426922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235810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235810</v>
      </c>
      <c r="O21" s="44">
        <f t="shared" si="2"/>
        <v>247.96004206098843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161706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161706</v>
      </c>
      <c r="O22" s="44">
        <f t="shared" si="2"/>
        <v>170.03785488958991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216596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216596</v>
      </c>
      <c r="O23" s="44">
        <f t="shared" si="2"/>
        <v>227.75604626708727</v>
      </c>
      <c r="P23" s="9"/>
    </row>
    <row r="24" spans="1:119">
      <c r="A24" s="12"/>
      <c r="B24" s="23">
        <v>344.9</v>
      </c>
      <c r="C24" s="19" t="s">
        <v>30</v>
      </c>
      <c r="D24" s="43">
        <v>36997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36997</v>
      </c>
      <c r="O24" s="44">
        <f t="shared" si="2"/>
        <v>38.903259726603572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7649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3956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11605</v>
      </c>
      <c r="O25" s="42">
        <f t="shared" si="2"/>
        <v>12.202944269190326</v>
      </c>
      <c r="P25" s="10"/>
    </row>
    <row r="26" spans="1:119">
      <c r="A26" s="12"/>
      <c r="B26" s="23">
        <v>361.1</v>
      </c>
      <c r="C26" s="19" t="s">
        <v>33</v>
      </c>
      <c r="D26" s="43">
        <v>5844</v>
      </c>
      <c r="E26" s="43">
        <v>0</v>
      </c>
      <c r="F26" s="43">
        <v>0</v>
      </c>
      <c r="G26" s="43">
        <v>0</v>
      </c>
      <c r="H26" s="43">
        <v>0</v>
      </c>
      <c r="I26" s="43">
        <v>3226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9070</v>
      </c>
      <c r="O26" s="44">
        <f t="shared" si="2"/>
        <v>9.5373291272344893</v>
      </c>
      <c r="P26" s="9"/>
    </row>
    <row r="27" spans="1:119">
      <c r="A27" s="12"/>
      <c r="B27" s="23">
        <v>369.9</v>
      </c>
      <c r="C27" s="19" t="s">
        <v>34</v>
      </c>
      <c r="D27" s="43">
        <v>1805</v>
      </c>
      <c r="E27" s="43">
        <v>0</v>
      </c>
      <c r="F27" s="43">
        <v>0</v>
      </c>
      <c r="G27" s="43">
        <v>0</v>
      </c>
      <c r="H27" s="43">
        <v>0</v>
      </c>
      <c r="I27" s="43">
        <v>730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2535</v>
      </c>
      <c r="O27" s="44">
        <f t="shared" si="2"/>
        <v>2.6656151419558358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697190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697190</v>
      </c>
      <c r="O28" s="42">
        <f t="shared" si="2"/>
        <v>733.11251314405888</v>
      </c>
      <c r="P28" s="9"/>
    </row>
    <row r="29" spans="1:119" ht="15.75" thickBot="1">
      <c r="A29" s="12"/>
      <c r="B29" s="23">
        <v>389.5</v>
      </c>
      <c r="C29" s="19" t="s">
        <v>48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697190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697190</v>
      </c>
      <c r="O29" s="44">
        <f t="shared" si="2"/>
        <v>733.11251314405888</v>
      </c>
      <c r="P29" s="9"/>
    </row>
    <row r="30" spans="1:119" ht="16.5" thickBot="1">
      <c r="A30" s="13" t="s">
        <v>31</v>
      </c>
      <c r="B30" s="21"/>
      <c r="C30" s="20"/>
      <c r="D30" s="14">
        <f>SUM(D5,D10,D13,D20,D25,D28)</f>
        <v>604740</v>
      </c>
      <c r="E30" s="14">
        <f t="shared" ref="E30:M30" si="8">SUM(E5,E10,E13,E20,E25,E28)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1315258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1919998</v>
      </c>
      <c r="O30" s="36">
        <f t="shared" si="2"/>
        <v>2018.9253417455311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70</v>
      </c>
      <c r="M32" s="112"/>
      <c r="N32" s="112"/>
      <c r="O32" s="40">
        <v>951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50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105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3"/>
      <c r="M3" s="124"/>
      <c r="N3" s="34"/>
      <c r="O3" s="35"/>
      <c r="P3" s="125" t="s">
        <v>92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93</v>
      </c>
      <c r="N4" s="33" t="s">
        <v>9</v>
      </c>
      <c r="O4" s="33" t="s">
        <v>94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95</v>
      </c>
      <c r="B5" s="24"/>
      <c r="C5" s="24"/>
      <c r="D5" s="25">
        <f t="shared" ref="D5:N5" si="0">SUM(D6:D10)</f>
        <v>395916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>SUM(D5:N5)</f>
        <v>395916</v>
      </c>
      <c r="P5" s="31">
        <f t="shared" ref="P5:P35" si="1">(O5/P$37)</f>
        <v>418.95873015873013</v>
      </c>
      <c r="Q5" s="6"/>
    </row>
    <row r="6" spans="1:134">
      <c r="A6" s="12"/>
      <c r="B6" s="23">
        <v>311</v>
      </c>
      <c r="C6" s="19" t="s">
        <v>2</v>
      </c>
      <c r="D6" s="43">
        <v>166117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166117</v>
      </c>
      <c r="P6" s="44">
        <f t="shared" si="1"/>
        <v>175.78518518518518</v>
      </c>
      <c r="Q6" s="9"/>
    </row>
    <row r="7" spans="1:134">
      <c r="A7" s="12"/>
      <c r="B7" s="23">
        <v>312.41000000000003</v>
      </c>
      <c r="C7" s="19" t="s">
        <v>96</v>
      </c>
      <c r="D7" s="43">
        <v>51451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ref="O7:O9" si="2">SUM(D7:N7)</f>
        <v>51451</v>
      </c>
      <c r="P7" s="44">
        <f t="shared" si="1"/>
        <v>54.445502645502643</v>
      </c>
      <c r="Q7" s="9"/>
    </row>
    <row r="8" spans="1:134">
      <c r="A8" s="12"/>
      <c r="B8" s="23">
        <v>312.51</v>
      </c>
      <c r="C8" s="19" t="s">
        <v>97</v>
      </c>
      <c r="D8" s="43">
        <v>70803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2"/>
        <v>70803</v>
      </c>
      <c r="P8" s="44">
        <f t="shared" si="1"/>
        <v>74.923809523809524</v>
      </c>
      <c r="Q8" s="9"/>
    </row>
    <row r="9" spans="1:134">
      <c r="A9" s="12"/>
      <c r="B9" s="23">
        <v>315.10000000000002</v>
      </c>
      <c r="C9" s="19" t="s">
        <v>98</v>
      </c>
      <c r="D9" s="43">
        <v>31105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31105</v>
      </c>
      <c r="P9" s="44">
        <f t="shared" si="1"/>
        <v>32.915343915343918</v>
      </c>
      <c r="Q9" s="9"/>
    </row>
    <row r="10" spans="1:134">
      <c r="A10" s="12"/>
      <c r="B10" s="23">
        <v>319.89999999999998</v>
      </c>
      <c r="C10" s="19" t="s">
        <v>99</v>
      </c>
      <c r="D10" s="43">
        <v>76440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>SUM(D10:N10)</f>
        <v>76440</v>
      </c>
      <c r="P10" s="44">
        <f t="shared" si="1"/>
        <v>80.888888888888886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SUM(D12:D13)</f>
        <v>50704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>SUM(D11:N11)</f>
        <v>50704</v>
      </c>
      <c r="P11" s="42">
        <f t="shared" si="1"/>
        <v>53.655026455026452</v>
      </c>
      <c r="Q11" s="10"/>
    </row>
    <row r="12" spans="1:134">
      <c r="A12" s="12"/>
      <c r="B12" s="23">
        <v>322</v>
      </c>
      <c r="C12" s="19" t="s">
        <v>100</v>
      </c>
      <c r="D12" s="43">
        <v>10586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>SUM(D12:N12)</f>
        <v>10586</v>
      </c>
      <c r="P12" s="44">
        <f t="shared" si="1"/>
        <v>11.202116402116403</v>
      </c>
      <c r="Q12" s="9"/>
    </row>
    <row r="13" spans="1:134">
      <c r="A13" s="12"/>
      <c r="B13" s="23">
        <v>323.10000000000002</v>
      </c>
      <c r="C13" s="19" t="s">
        <v>14</v>
      </c>
      <c r="D13" s="43">
        <v>40118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ref="O13" si="4">SUM(D13:N13)</f>
        <v>40118</v>
      </c>
      <c r="P13" s="44">
        <f t="shared" si="1"/>
        <v>42.452910052910056</v>
      </c>
      <c r="Q13" s="9"/>
    </row>
    <row r="14" spans="1:134" ht="15.75">
      <c r="A14" s="27" t="s">
        <v>101</v>
      </c>
      <c r="B14" s="28"/>
      <c r="C14" s="29"/>
      <c r="D14" s="30">
        <f t="shared" ref="D14:N14" si="5">SUM(D15:D24)</f>
        <v>807144.48</v>
      </c>
      <c r="E14" s="30">
        <f t="shared" si="5"/>
        <v>0</v>
      </c>
      <c r="F14" s="30">
        <f t="shared" si="5"/>
        <v>0</v>
      </c>
      <c r="G14" s="30">
        <f t="shared" si="5"/>
        <v>0</v>
      </c>
      <c r="H14" s="30">
        <f t="shared" si="5"/>
        <v>0</v>
      </c>
      <c r="I14" s="30">
        <f t="shared" si="5"/>
        <v>107532</v>
      </c>
      <c r="J14" s="30">
        <f t="shared" si="5"/>
        <v>0</v>
      </c>
      <c r="K14" s="30">
        <f t="shared" si="5"/>
        <v>0</v>
      </c>
      <c r="L14" s="30">
        <f t="shared" si="5"/>
        <v>0</v>
      </c>
      <c r="M14" s="30">
        <f t="shared" si="5"/>
        <v>0</v>
      </c>
      <c r="N14" s="30">
        <f t="shared" si="5"/>
        <v>0</v>
      </c>
      <c r="O14" s="41">
        <f>SUM(D14:N14)</f>
        <v>914676.48</v>
      </c>
      <c r="P14" s="42">
        <f t="shared" si="1"/>
        <v>967.91161904761907</v>
      </c>
      <c r="Q14" s="10"/>
    </row>
    <row r="15" spans="1:134">
      <c r="A15" s="12"/>
      <c r="B15" s="23">
        <v>332</v>
      </c>
      <c r="C15" s="19" t="s">
        <v>110</v>
      </c>
      <c r="D15" s="43">
        <v>20576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ref="O15:O22" si="6">SUM(D15:N15)</f>
        <v>20576</v>
      </c>
      <c r="P15" s="44">
        <f t="shared" si="1"/>
        <v>21.773544973544972</v>
      </c>
      <c r="Q15" s="9"/>
    </row>
    <row r="16" spans="1:134">
      <c r="A16" s="12"/>
      <c r="B16" s="23">
        <v>334.35</v>
      </c>
      <c r="C16" s="19" t="s">
        <v>72</v>
      </c>
      <c r="D16" s="43">
        <v>1085.48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1085.48</v>
      </c>
      <c r="P16" s="44">
        <f t="shared" si="1"/>
        <v>1.1486560846560847</v>
      </c>
      <c r="Q16" s="9"/>
    </row>
    <row r="17" spans="1:17">
      <c r="A17" s="12"/>
      <c r="B17" s="23">
        <v>334.49</v>
      </c>
      <c r="C17" s="19" t="s">
        <v>78</v>
      </c>
      <c r="D17" s="43">
        <v>220000</v>
      </c>
      <c r="E17" s="43">
        <v>0</v>
      </c>
      <c r="F17" s="43">
        <v>0</v>
      </c>
      <c r="G17" s="43">
        <v>0</v>
      </c>
      <c r="H17" s="43">
        <v>0</v>
      </c>
      <c r="I17" s="43">
        <v>107532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327532</v>
      </c>
      <c r="P17" s="44">
        <f t="shared" si="1"/>
        <v>346.59470899470898</v>
      </c>
      <c r="Q17" s="9"/>
    </row>
    <row r="18" spans="1:17">
      <c r="A18" s="12"/>
      <c r="B18" s="23">
        <v>334.5</v>
      </c>
      <c r="C18" s="19" t="s">
        <v>106</v>
      </c>
      <c r="D18" s="43">
        <v>399082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6"/>
        <v>399082</v>
      </c>
      <c r="P18" s="44">
        <f t="shared" si="1"/>
        <v>422.3089947089947</v>
      </c>
      <c r="Q18" s="9"/>
    </row>
    <row r="19" spans="1:17">
      <c r="A19" s="12"/>
      <c r="B19" s="23">
        <v>334.9</v>
      </c>
      <c r="C19" s="19" t="s">
        <v>107</v>
      </c>
      <c r="D19" s="43">
        <v>35000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35000</v>
      </c>
      <c r="P19" s="44">
        <f t="shared" si="1"/>
        <v>37.037037037037038</v>
      </c>
      <c r="Q19" s="9"/>
    </row>
    <row r="20" spans="1:17">
      <c r="A20" s="12"/>
      <c r="B20" s="23">
        <v>335.14</v>
      </c>
      <c r="C20" s="19" t="s">
        <v>61</v>
      </c>
      <c r="D20" s="43">
        <v>518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6"/>
        <v>518</v>
      </c>
      <c r="P20" s="44">
        <f t="shared" si="1"/>
        <v>0.54814814814814816</v>
      </c>
      <c r="Q20" s="9"/>
    </row>
    <row r="21" spans="1:17">
      <c r="A21" s="12"/>
      <c r="B21" s="23">
        <v>335.15</v>
      </c>
      <c r="C21" s="19" t="s">
        <v>62</v>
      </c>
      <c r="D21" s="43">
        <v>119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119</v>
      </c>
      <c r="P21" s="44">
        <f t="shared" si="1"/>
        <v>0.12592592592592591</v>
      </c>
      <c r="Q21" s="9"/>
    </row>
    <row r="22" spans="1:17">
      <c r="A22" s="12"/>
      <c r="B22" s="23">
        <v>335.18</v>
      </c>
      <c r="C22" s="19" t="s">
        <v>102</v>
      </c>
      <c r="D22" s="43">
        <v>31911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31911</v>
      </c>
      <c r="P22" s="44">
        <f t="shared" si="1"/>
        <v>33.768253968253966</v>
      </c>
      <c r="Q22" s="9"/>
    </row>
    <row r="23" spans="1:17">
      <c r="A23" s="12"/>
      <c r="B23" s="23">
        <v>335.9</v>
      </c>
      <c r="C23" s="19" t="s">
        <v>103</v>
      </c>
      <c r="D23" s="43">
        <v>69032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ref="O23:O24" si="7">SUM(D23:N23)</f>
        <v>69032</v>
      </c>
      <c r="P23" s="44">
        <f t="shared" si="1"/>
        <v>73.049735449735451</v>
      </c>
      <c r="Q23" s="9"/>
    </row>
    <row r="24" spans="1:17">
      <c r="A24" s="12"/>
      <c r="B24" s="23">
        <v>337.2</v>
      </c>
      <c r="C24" s="19" t="s">
        <v>21</v>
      </c>
      <c r="D24" s="43">
        <v>29821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7"/>
        <v>29821</v>
      </c>
      <c r="P24" s="44">
        <f t="shared" si="1"/>
        <v>31.556613756613757</v>
      </c>
      <c r="Q24" s="9"/>
    </row>
    <row r="25" spans="1:17" ht="15.75">
      <c r="A25" s="27" t="s">
        <v>26</v>
      </c>
      <c r="B25" s="28"/>
      <c r="C25" s="29"/>
      <c r="D25" s="30">
        <f t="shared" ref="D25:N25" si="8">SUM(D26:D29)</f>
        <v>12</v>
      </c>
      <c r="E25" s="30">
        <f t="shared" si="8"/>
        <v>0</v>
      </c>
      <c r="F25" s="30">
        <f t="shared" si="8"/>
        <v>0</v>
      </c>
      <c r="G25" s="30">
        <f t="shared" si="8"/>
        <v>0</v>
      </c>
      <c r="H25" s="30">
        <f t="shared" si="8"/>
        <v>0</v>
      </c>
      <c r="I25" s="30">
        <f t="shared" si="8"/>
        <v>805291</v>
      </c>
      <c r="J25" s="30">
        <f t="shared" si="8"/>
        <v>0</v>
      </c>
      <c r="K25" s="30">
        <f t="shared" si="8"/>
        <v>0</v>
      </c>
      <c r="L25" s="30">
        <f t="shared" si="8"/>
        <v>0</v>
      </c>
      <c r="M25" s="30">
        <f t="shared" si="8"/>
        <v>0</v>
      </c>
      <c r="N25" s="30">
        <f t="shared" si="8"/>
        <v>0</v>
      </c>
      <c r="O25" s="30">
        <f>SUM(D25:N25)</f>
        <v>805303</v>
      </c>
      <c r="P25" s="42">
        <f t="shared" si="1"/>
        <v>852.17248677248676</v>
      </c>
      <c r="Q25" s="10"/>
    </row>
    <row r="26" spans="1:17">
      <c r="A26" s="12"/>
      <c r="B26" s="23">
        <v>341.9</v>
      </c>
      <c r="C26" s="19" t="s">
        <v>108</v>
      </c>
      <c r="D26" s="43">
        <v>12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v>0</v>
      </c>
      <c r="O26" s="43">
        <f t="shared" ref="O26:O29" si="9">SUM(D26:N26)</f>
        <v>12</v>
      </c>
      <c r="P26" s="44">
        <f t="shared" si="1"/>
        <v>1.2698412698412698E-2</v>
      </c>
      <c r="Q26" s="9"/>
    </row>
    <row r="27" spans="1:17">
      <c r="A27" s="12"/>
      <c r="B27" s="23">
        <v>343.3</v>
      </c>
      <c r="C27" s="19" t="s">
        <v>27</v>
      </c>
      <c r="D27" s="43">
        <v>0</v>
      </c>
      <c r="E27" s="43">
        <v>0</v>
      </c>
      <c r="F27" s="43">
        <v>0</v>
      </c>
      <c r="G27" s="43">
        <v>0</v>
      </c>
      <c r="H27" s="43">
        <v>0</v>
      </c>
      <c r="I27" s="43">
        <v>335957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9"/>
        <v>335957</v>
      </c>
      <c r="P27" s="44">
        <f t="shared" si="1"/>
        <v>355.51005291005293</v>
      </c>
      <c r="Q27" s="9"/>
    </row>
    <row r="28" spans="1:17">
      <c r="A28" s="12"/>
      <c r="B28" s="23">
        <v>343.4</v>
      </c>
      <c r="C28" s="19" t="s">
        <v>28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171559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9"/>
        <v>171559</v>
      </c>
      <c r="P28" s="44">
        <f t="shared" si="1"/>
        <v>181.54391534391533</v>
      </c>
      <c r="Q28" s="9"/>
    </row>
    <row r="29" spans="1:17">
      <c r="A29" s="12"/>
      <c r="B29" s="23">
        <v>343.5</v>
      </c>
      <c r="C29" s="19" t="s">
        <v>29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297775</v>
      </c>
      <c r="J29" s="43">
        <v>0</v>
      </c>
      <c r="K29" s="43">
        <v>0</v>
      </c>
      <c r="L29" s="43">
        <v>0</v>
      </c>
      <c r="M29" s="43">
        <v>0</v>
      </c>
      <c r="N29" s="43">
        <v>0</v>
      </c>
      <c r="O29" s="43">
        <f t="shared" si="9"/>
        <v>297775</v>
      </c>
      <c r="P29" s="44">
        <f t="shared" si="1"/>
        <v>315.1058201058201</v>
      </c>
      <c r="Q29" s="9"/>
    </row>
    <row r="30" spans="1:17" ht="15.75">
      <c r="A30" s="27" t="s">
        <v>3</v>
      </c>
      <c r="B30" s="28"/>
      <c r="C30" s="29"/>
      <c r="D30" s="30">
        <f t="shared" ref="D30:N30" si="10">SUM(D31:D32)</f>
        <v>22536</v>
      </c>
      <c r="E30" s="30">
        <f t="shared" si="10"/>
        <v>0</v>
      </c>
      <c r="F30" s="30">
        <f t="shared" si="10"/>
        <v>0</v>
      </c>
      <c r="G30" s="30">
        <f t="shared" si="10"/>
        <v>0</v>
      </c>
      <c r="H30" s="30">
        <f t="shared" si="10"/>
        <v>0</v>
      </c>
      <c r="I30" s="30">
        <f t="shared" si="10"/>
        <v>881</v>
      </c>
      <c r="J30" s="30">
        <f t="shared" si="10"/>
        <v>0</v>
      </c>
      <c r="K30" s="30">
        <f t="shared" si="10"/>
        <v>0</v>
      </c>
      <c r="L30" s="30">
        <f t="shared" si="10"/>
        <v>0</v>
      </c>
      <c r="M30" s="30">
        <f t="shared" si="10"/>
        <v>0</v>
      </c>
      <c r="N30" s="30">
        <f t="shared" si="10"/>
        <v>0</v>
      </c>
      <c r="O30" s="30">
        <f>SUM(D30:N30)</f>
        <v>23417</v>
      </c>
      <c r="P30" s="42">
        <f t="shared" si="1"/>
        <v>24.779894179894178</v>
      </c>
      <c r="Q30" s="10"/>
    </row>
    <row r="31" spans="1:17">
      <c r="A31" s="12"/>
      <c r="B31" s="23">
        <v>361.1</v>
      </c>
      <c r="C31" s="19" t="s">
        <v>33</v>
      </c>
      <c r="D31" s="43">
        <v>1594</v>
      </c>
      <c r="E31" s="43">
        <v>0</v>
      </c>
      <c r="F31" s="43">
        <v>0</v>
      </c>
      <c r="G31" s="43">
        <v>0</v>
      </c>
      <c r="H31" s="43">
        <v>0</v>
      </c>
      <c r="I31" s="43">
        <v>881</v>
      </c>
      <c r="J31" s="43">
        <v>0</v>
      </c>
      <c r="K31" s="43">
        <v>0</v>
      </c>
      <c r="L31" s="43">
        <v>0</v>
      </c>
      <c r="M31" s="43">
        <v>0</v>
      </c>
      <c r="N31" s="43">
        <v>0</v>
      </c>
      <c r="O31" s="43">
        <f>SUM(D31:N31)</f>
        <v>2475</v>
      </c>
      <c r="P31" s="44">
        <f t="shared" si="1"/>
        <v>2.6190476190476191</v>
      </c>
      <c r="Q31" s="9"/>
    </row>
    <row r="32" spans="1:17">
      <c r="A32" s="12"/>
      <c r="B32" s="23">
        <v>369.9</v>
      </c>
      <c r="C32" s="19" t="s">
        <v>34</v>
      </c>
      <c r="D32" s="43">
        <v>20942</v>
      </c>
      <c r="E32" s="43">
        <v>0</v>
      </c>
      <c r="F32" s="43">
        <v>0</v>
      </c>
      <c r="G32" s="43">
        <v>0</v>
      </c>
      <c r="H32" s="43">
        <v>0</v>
      </c>
      <c r="I32" s="43">
        <v>0</v>
      </c>
      <c r="J32" s="43">
        <v>0</v>
      </c>
      <c r="K32" s="43">
        <v>0</v>
      </c>
      <c r="L32" s="43">
        <v>0</v>
      </c>
      <c r="M32" s="43">
        <v>0</v>
      </c>
      <c r="N32" s="43">
        <v>0</v>
      </c>
      <c r="O32" s="43">
        <f t="shared" ref="O32:O34" si="11">SUM(D32:N32)</f>
        <v>20942</v>
      </c>
      <c r="P32" s="44">
        <f t="shared" si="1"/>
        <v>22.160846560846561</v>
      </c>
      <c r="Q32" s="9"/>
    </row>
    <row r="33" spans="1:120" ht="15.75">
      <c r="A33" s="27" t="s">
        <v>46</v>
      </c>
      <c r="B33" s="28"/>
      <c r="C33" s="29"/>
      <c r="D33" s="30">
        <f t="shared" ref="D33:N33" si="12">SUM(D34:D34)</f>
        <v>12940</v>
      </c>
      <c r="E33" s="30">
        <f t="shared" si="12"/>
        <v>0</v>
      </c>
      <c r="F33" s="30">
        <f t="shared" si="12"/>
        <v>0</v>
      </c>
      <c r="G33" s="30">
        <f t="shared" si="12"/>
        <v>0</v>
      </c>
      <c r="H33" s="30">
        <f t="shared" si="12"/>
        <v>0</v>
      </c>
      <c r="I33" s="30">
        <f t="shared" si="12"/>
        <v>0</v>
      </c>
      <c r="J33" s="30">
        <f t="shared" si="12"/>
        <v>0</v>
      </c>
      <c r="K33" s="30">
        <f t="shared" si="12"/>
        <v>0</v>
      </c>
      <c r="L33" s="30">
        <f t="shared" si="12"/>
        <v>0</v>
      </c>
      <c r="M33" s="30">
        <f t="shared" si="12"/>
        <v>0</v>
      </c>
      <c r="N33" s="30">
        <f t="shared" si="12"/>
        <v>0</v>
      </c>
      <c r="O33" s="30">
        <f t="shared" si="11"/>
        <v>12940</v>
      </c>
      <c r="P33" s="42">
        <f t="shared" si="1"/>
        <v>13.693121693121693</v>
      </c>
      <c r="Q33" s="9"/>
    </row>
    <row r="34" spans="1:120" ht="15.75" thickBot="1">
      <c r="A34" s="12"/>
      <c r="B34" s="23">
        <v>381</v>
      </c>
      <c r="C34" s="19" t="s">
        <v>47</v>
      </c>
      <c r="D34" s="43">
        <v>12940</v>
      </c>
      <c r="E34" s="43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f t="shared" si="11"/>
        <v>12940</v>
      </c>
      <c r="P34" s="44">
        <f t="shared" si="1"/>
        <v>13.693121693121693</v>
      </c>
      <c r="Q34" s="9"/>
    </row>
    <row r="35" spans="1:120" ht="16.5" thickBot="1">
      <c r="A35" s="13" t="s">
        <v>31</v>
      </c>
      <c r="B35" s="21"/>
      <c r="C35" s="20"/>
      <c r="D35" s="14">
        <f>SUM(D5,D11,D14,D25,D30,D33)</f>
        <v>1289252.48</v>
      </c>
      <c r="E35" s="14">
        <f t="shared" ref="E35:N35" si="13">SUM(E5,E11,E14,E25,E30,E33)</f>
        <v>0</v>
      </c>
      <c r="F35" s="14">
        <f t="shared" si="13"/>
        <v>0</v>
      </c>
      <c r="G35" s="14">
        <f t="shared" si="13"/>
        <v>0</v>
      </c>
      <c r="H35" s="14">
        <f t="shared" si="13"/>
        <v>0</v>
      </c>
      <c r="I35" s="14">
        <f t="shared" si="13"/>
        <v>913704</v>
      </c>
      <c r="J35" s="14">
        <f t="shared" si="13"/>
        <v>0</v>
      </c>
      <c r="K35" s="14">
        <f t="shared" si="13"/>
        <v>0</v>
      </c>
      <c r="L35" s="14">
        <f t="shared" si="13"/>
        <v>0</v>
      </c>
      <c r="M35" s="14">
        <f t="shared" si="13"/>
        <v>0</v>
      </c>
      <c r="N35" s="14">
        <f t="shared" si="13"/>
        <v>0</v>
      </c>
      <c r="O35" s="14">
        <f>SUM(D35:N35)</f>
        <v>2202956.48</v>
      </c>
      <c r="P35" s="36">
        <f t="shared" si="1"/>
        <v>2331.1708783068784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5"/>
      <c r="B36" s="17"/>
      <c r="C36" s="17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8"/>
    </row>
    <row r="37" spans="1:120">
      <c r="A37" s="37"/>
      <c r="B37" s="38"/>
      <c r="C37" s="38"/>
      <c r="D37" s="39"/>
      <c r="E37" s="39"/>
      <c r="F37" s="39"/>
      <c r="G37" s="39"/>
      <c r="H37" s="39"/>
      <c r="I37" s="39"/>
      <c r="J37" s="39"/>
      <c r="K37" s="39"/>
      <c r="L37" s="39"/>
      <c r="M37" s="112" t="s">
        <v>109</v>
      </c>
      <c r="N37" s="112"/>
      <c r="O37" s="112"/>
      <c r="P37" s="40">
        <v>945</v>
      </c>
    </row>
    <row r="38" spans="1:120">
      <c r="A38" s="113"/>
      <c r="B38" s="90"/>
      <c r="C38" s="90"/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1"/>
    </row>
    <row r="39" spans="1:120" ht="15.75" customHeight="1" thickBot="1">
      <c r="A39" s="114" t="s">
        <v>50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4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7"/>
      <c r="Q1" s="7"/>
      <c r="R1"/>
    </row>
    <row r="2" spans="1:134" ht="24" thickBot="1">
      <c r="A2" s="118" t="s">
        <v>91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20"/>
      <c r="Q2" s="7"/>
      <c r="R2"/>
    </row>
    <row r="3" spans="1:134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3"/>
      <c r="M3" s="124"/>
      <c r="N3" s="34"/>
      <c r="O3" s="35"/>
      <c r="P3" s="125" t="s">
        <v>92</v>
      </c>
      <c r="Q3" s="11"/>
      <c r="R3"/>
    </row>
    <row r="4" spans="1:134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93</v>
      </c>
      <c r="N4" s="33" t="s">
        <v>9</v>
      </c>
      <c r="O4" s="33" t="s">
        <v>94</v>
      </c>
      <c r="P4" s="11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95</v>
      </c>
      <c r="B5" s="24"/>
      <c r="C5" s="24"/>
      <c r="D5" s="25">
        <f t="shared" ref="D5:N5" si="0">SUM(D6:D10)</f>
        <v>341070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5">
        <f t="shared" si="0"/>
        <v>0</v>
      </c>
      <c r="O5" s="26">
        <f t="shared" ref="O5:O29" si="1">SUM(D5:N5)</f>
        <v>341070</v>
      </c>
      <c r="P5" s="31">
        <f t="shared" ref="P5:P29" si="2">(O5/P$31)</f>
        <v>357.51572327044028</v>
      </c>
      <c r="Q5" s="6"/>
    </row>
    <row r="6" spans="1:134">
      <c r="A6" s="12"/>
      <c r="B6" s="23">
        <v>311</v>
      </c>
      <c r="C6" s="19" t="s">
        <v>2</v>
      </c>
      <c r="D6" s="43">
        <v>153612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153612</v>
      </c>
      <c r="P6" s="44">
        <f t="shared" si="2"/>
        <v>161.01886792452831</v>
      </c>
      <c r="Q6" s="9"/>
    </row>
    <row r="7" spans="1:134">
      <c r="A7" s="12"/>
      <c r="B7" s="23">
        <v>312.41000000000003</v>
      </c>
      <c r="C7" s="19" t="s">
        <v>96</v>
      </c>
      <c r="D7" s="43">
        <v>51293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f t="shared" si="1"/>
        <v>51293</v>
      </c>
      <c r="P7" s="44">
        <f t="shared" si="2"/>
        <v>53.766247379454924</v>
      </c>
      <c r="Q7" s="9"/>
    </row>
    <row r="8" spans="1:134">
      <c r="A8" s="12"/>
      <c r="B8" s="23">
        <v>312.51</v>
      </c>
      <c r="C8" s="19" t="s">
        <v>97</v>
      </c>
      <c r="D8" s="43">
        <v>49659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v>0</v>
      </c>
      <c r="O8" s="43">
        <f t="shared" si="1"/>
        <v>49659</v>
      </c>
      <c r="P8" s="44">
        <f t="shared" si="2"/>
        <v>52.053459119496857</v>
      </c>
      <c r="Q8" s="9"/>
    </row>
    <row r="9" spans="1:134">
      <c r="A9" s="12"/>
      <c r="B9" s="23">
        <v>315.10000000000002</v>
      </c>
      <c r="C9" s="19" t="s">
        <v>98</v>
      </c>
      <c r="D9" s="43">
        <v>28329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28329</v>
      </c>
      <c r="P9" s="44">
        <f t="shared" si="2"/>
        <v>29.69496855345912</v>
      </c>
      <c r="Q9" s="9"/>
    </row>
    <row r="10" spans="1:134">
      <c r="A10" s="12"/>
      <c r="B10" s="23">
        <v>319.89999999999998</v>
      </c>
      <c r="C10" s="19" t="s">
        <v>99</v>
      </c>
      <c r="D10" s="43">
        <v>58177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v>0</v>
      </c>
      <c r="O10" s="43">
        <f t="shared" si="1"/>
        <v>58177</v>
      </c>
      <c r="P10" s="44">
        <f t="shared" si="2"/>
        <v>60.982180293501045</v>
      </c>
      <c r="Q10" s="9"/>
    </row>
    <row r="11" spans="1:134" ht="15.75">
      <c r="A11" s="27" t="s">
        <v>13</v>
      </c>
      <c r="B11" s="28"/>
      <c r="C11" s="29"/>
      <c r="D11" s="30">
        <f t="shared" ref="D11:N11" si="3">SUM(D12:D13)</f>
        <v>53038</v>
      </c>
      <c r="E11" s="30">
        <f t="shared" si="3"/>
        <v>0</v>
      </c>
      <c r="F11" s="30">
        <f t="shared" si="3"/>
        <v>0</v>
      </c>
      <c r="G11" s="30">
        <f t="shared" si="3"/>
        <v>0</v>
      </c>
      <c r="H11" s="30">
        <f t="shared" si="3"/>
        <v>0</v>
      </c>
      <c r="I11" s="30">
        <f t="shared" si="3"/>
        <v>0</v>
      </c>
      <c r="J11" s="30">
        <f t="shared" si="3"/>
        <v>0</v>
      </c>
      <c r="K11" s="30">
        <f t="shared" si="3"/>
        <v>0</v>
      </c>
      <c r="L11" s="30">
        <f t="shared" si="3"/>
        <v>0</v>
      </c>
      <c r="M11" s="30">
        <f t="shared" si="3"/>
        <v>0</v>
      </c>
      <c r="N11" s="30">
        <f t="shared" si="3"/>
        <v>0</v>
      </c>
      <c r="O11" s="41">
        <f t="shared" si="1"/>
        <v>53038</v>
      </c>
      <c r="P11" s="42">
        <f t="shared" si="2"/>
        <v>55.59538784067086</v>
      </c>
      <c r="Q11" s="10"/>
    </row>
    <row r="12" spans="1:134">
      <c r="A12" s="12"/>
      <c r="B12" s="23">
        <v>322</v>
      </c>
      <c r="C12" s="19" t="s">
        <v>100</v>
      </c>
      <c r="D12" s="43">
        <v>6153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6153</v>
      </c>
      <c r="P12" s="44">
        <f t="shared" si="2"/>
        <v>6.449685534591195</v>
      </c>
      <c r="Q12" s="9"/>
    </row>
    <row r="13" spans="1:134">
      <c r="A13" s="12"/>
      <c r="B13" s="23">
        <v>323.10000000000002</v>
      </c>
      <c r="C13" s="19" t="s">
        <v>14</v>
      </c>
      <c r="D13" s="43">
        <v>46885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v>0</v>
      </c>
      <c r="O13" s="43">
        <f t="shared" si="1"/>
        <v>46885</v>
      </c>
      <c r="P13" s="44">
        <f t="shared" si="2"/>
        <v>49.145702306079663</v>
      </c>
      <c r="Q13" s="9"/>
    </row>
    <row r="14" spans="1:134" ht="15.75">
      <c r="A14" s="27" t="s">
        <v>101</v>
      </c>
      <c r="B14" s="28"/>
      <c r="C14" s="29"/>
      <c r="D14" s="30">
        <f t="shared" ref="D14:N14" si="4">SUM(D15:D20)</f>
        <v>320011</v>
      </c>
      <c r="E14" s="30">
        <f t="shared" si="4"/>
        <v>0</v>
      </c>
      <c r="F14" s="30">
        <f t="shared" si="4"/>
        <v>0</v>
      </c>
      <c r="G14" s="30">
        <f t="shared" si="4"/>
        <v>0</v>
      </c>
      <c r="H14" s="30">
        <f t="shared" si="4"/>
        <v>0</v>
      </c>
      <c r="I14" s="30">
        <f t="shared" si="4"/>
        <v>587806</v>
      </c>
      <c r="J14" s="30">
        <f t="shared" si="4"/>
        <v>0</v>
      </c>
      <c r="K14" s="30">
        <f t="shared" si="4"/>
        <v>0</v>
      </c>
      <c r="L14" s="30">
        <f t="shared" si="4"/>
        <v>0</v>
      </c>
      <c r="M14" s="30">
        <f t="shared" si="4"/>
        <v>0</v>
      </c>
      <c r="N14" s="30">
        <f t="shared" si="4"/>
        <v>0</v>
      </c>
      <c r="O14" s="41">
        <f t="shared" si="1"/>
        <v>907817</v>
      </c>
      <c r="P14" s="42">
        <f t="shared" si="2"/>
        <v>951.59014675052413</v>
      </c>
      <c r="Q14" s="10"/>
    </row>
    <row r="15" spans="1:134">
      <c r="A15" s="12"/>
      <c r="B15" s="23">
        <v>334.35</v>
      </c>
      <c r="C15" s="19" t="s">
        <v>72</v>
      </c>
      <c r="D15" s="43">
        <v>89144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89144</v>
      </c>
      <c r="P15" s="44">
        <f t="shared" si="2"/>
        <v>93.44234800838575</v>
      </c>
      <c r="Q15" s="9"/>
    </row>
    <row r="16" spans="1:134">
      <c r="A16" s="12"/>
      <c r="B16" s="23">
        <v>334.49</v>
      </c>
      <c r="C16" s="19" t="s">
        <v>78</v>
      </c>
      <c r="D16" s="43">
        <v>155773</v>
      </c>
      <c r="E16" s="43">
        <v>0</v>
      </c>
      <c r="F16" s="43">
        <v>0</v>
      </c>
      <c r="G16" s="43">
        <v>0</v>
      </c>
      <c r="H16" s="43">
        <v>0</v>
      </c>
      <c r="I16" s="43">
        <v>575142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730915</v>
      </c>
      <c r="P16" s="44">
        <f t="shared" si="2"/>
        <v>766.15828092243191</v>
      </c>
      <c r="Q16" s="9"/>
    </row>
    <row r="17" spans="1:120">
      <c r="A17" s="12"/>
      <c r="B17" s="23">
        <v>335.14</v>
      </c>
      <c r="C17" s="19" t="s">
        <v>61</v>
      </c>
      <c r="D17" s="43">
        <v>388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1"/>
        <v>388</v>
      </c>
      <c r="P17" s="44">
        <f t="shared" si="2"/>
        <v>0.40670859538784065</v>
      </c>
      <c r="Q17" s="9"/>
    </row>
    <row r="18" spans="1:120">
      <c r="A18" s="12"/>
      <c r="B18" s="23">
        <v>335.15</v>
      </c>
      <c r="C18" s="19" t="s">
        <v>62</v>
      </c>
      <c r="D18" s="43">
        <v>119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119</v>
      </c>
      <c r="P18" s="44">
        <f t="shared" si="2"/>
        <v>0.12473794549266247</v>
      </c>
      <c r="Q18" s="9"/>
    </row>
    <row r="19" spans="1:120">
      <c r="A19" s="12"/>
      <c r="B19" s="23">
        <v>335.18</v>
      </c>
      <c r="C19" s="19" t="s">
        <v>102</v>
      </c>
      <c r="D19" s="43">
        <v>24392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1"/>
        <v>24392</v>
      </c>
      <c r="P19" s="44">
        <f t="shared" si="2"/>
        <v>25.568134171907758</v>
      </c>
      <c r="Q19" s="9"/>
    </row>
    <row r="20" spans="1:120">
      <c r="A20" s="12"/>
      <c r="B20" s="23">
        <v>335.9</v>
      </c>
      <c r="C20" s="19" t="s">
        <v>103</v>
      </c>
      <c r="D20" s="43">
        <v>50195</v>
      </c>
      <c r="E20" s="43">
        <v>0</v>
      </c>
      <c r="F20" s="43">
        <v>0</v>
      </c>
      <c r="G20" s="43">
        <v>0</v>
      </c>
      <c r="H20" s="43">
        <v>0</v>
      </c>
      <c r="I20" s="43">
        <v>12664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62859</v>
      </c>
      <c r="P20" s="44">
        <f t="shared" si="2"/>
        <v>65.889937106918239</v>
      </c>
      <c r="Q20" s="9"/>
    </row>
    <row r="21" spans="1:120" ht="15.75">
      <c r="A21" s="27" t="s">
        <v>26</v>
      </c>
      <c r="B21" s="28"/>
      <c r="C21" s="29"/>
      <c r="D21" s="30">
        <f t="shared" ref="D21:N21" si="5">SUM(D22:D25)</f>
        <v>23253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708556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5"/>
        <v>0</v>
      </c>
      <c r="O21" s="30">
        <f t="shared" si="1"/>
        <v>731809</v>
      </c>
      <c r="P21" s="42">
        <f t="shared" si="2"/>
        <v>767.09538784067081</v>
      </c>
      <c r="Q21" s="10"/>
    </row>
    <row r="22" spans="1:120">
      <c r="A22" s="12"/>
      <c r="B22" s="23">
        <v>343.3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273660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273660</v>
      </c>
      <c r="P22" s="44">
        <f t="shared" si="2"/>
        <v>286.85534591194971</v>
      </c>
      <c r="Q22" s="9"/>
    </row>
    <row r="23" spans="1:120">
      <c r="A23" s="12"/>
      <c r="B23" s="23">
        <v>343.4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155007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155007</v>
      </c>
      <c r="P23" s="44">
        <f t="shared" si="2"/>
        <v>162.48113207547169</v>
      </c>
      <c r="Q23" s="9"/>
    </row>
    <row r="24" spans="1:120">
      <c r="A24" s="12"/>
      <c r="B24" s="23">
        <v>343.5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279889</v>
      </c>
      <c r="J24" s="43">
        <v>0</v>
      </c>
      <c r="K24" s="43">
        <v>0</v>
      </c>
      <c r="L24" s="43">
        <v>0</v>
      </c>
      <c r="M24" s="43">
        <v>0</v>
      </c>
      <c r="N24" s="43">
        <v>0</v>
      </c>
      <c r="O24" s="43">
        <f t="shared" si="1"/>
        <v>279889</v>
      </c>
      <c r="P24" s="44">
        <f t="shared" si="2"/>
        <v>293.3846960167715</v>
      </c>
      <c r="Q24" s="9"/>
    </row>
    <row r="25" spans="1:120">
      <c r="A25" s="12"/>
      <c r="B25" s="23">
        <v>344.9</v>
      </c>
      <c r="C25" s="19" t="s">
        <v>79</v>
      </c>
      <c r="D25" s="43">
        <v>23253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v>0</v>
      </c>
      <c r="O25" s="43">
        <f t="shared" si="1"/>
        <v>23253</v>
      </c>
      <c r="P25" s="44">
        <f t="shared" si="2"/>
        <v>24.374213836477988</v>
      </c>
      <c r="Q25" s="9"/>
    </row>
    <row r="26" spans="1:120" ht="15.75">
      <c r="A26" s="27" t="s">
        <v>3</v>
      </c>
      <c r="B26" s="28"/>
      <c r="C26" s="29"/>
      <c r="D26" s="30">
        <f t="shared" ref="D26:N26" si="6">SUM(D27:D28)</f>
        <v>62247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370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6"/>
        <v>0</v>
      </c>
      <c r="O26" s="30">
        <f t="shared" si="1"/>
        <v>62617</v>
      </c>
      <c r="P26" s="42">
        <f t="shared" si="2"/>
        <v>65.636268343815516</v>
      </c>
      <c r="Q26" s="10"/>
    </row>
    <row r="27" spans="1:120">
      <c r="A27" s="12"/>
      <c r="B27" s="23">
        <v>361.1</v>
      </c>
      <c r="C27" s="19" t="s">
        <v>33</v>
      </c>
      <c r="D27" s="43">
        <v>551</v>
      </c>
      <c r="E27" s="43">
        <v>0</v>
      </c>
      <c r="F27" s="43">
        <v>0</v>
      </c>
      <c r="G27" s="43">
        <v>0</v>
      </c>
      <c r="H27" s="43">
        <v>0</v>
      </c>
      <c r="I27" s="43">
        <v>370</v>
      </c>
      <c r="J27" s="43">
        <v>0</v>
      </c>
      <c r="K27" s="43">
        <v>0</v>
      </c>
      <c r="L27" s="43">
        <v>0</v>
      </c>
      <c r="M27" s="43">
        <v>0</v>
      </c>
      <c r="N27" s="43">
        <v>0</v>
      </c>
      <c r="O27" s="43">
        <f t="shared" si="1"/>
        <v>921</v>
      </c>
      <c r="P27" s="44">
        <f t="shared" si="2"/>
        <v>0.96540880503144655</v>
      </c>
      <c r="Q27" s="9"/>
    </row>
    <row r="28" spans="1:120" ht="15.75" thickBot="1">
      <c r="A28" s="12"/>
      <c r="B28" s="23">
        <v>369.9</v>
      </c>
      <c r="C28" s="19" t="s">
        <v>34</v>
      </c>
      <c r="D28" s="43">
        <v>61696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v>0</v>
      </c>
      <c r="O28" s="43">
        <f t="shared" si="1"/>
        <v>61696</v>
      </c>
      <c r="P28" s="44">
        <f t="shared" si="2"/>
        <v>64.670859538784072</v>
      </c>
      <c r="Q28" s="9"/>
    </row>
    <row r="29" spans="1:120" ht="16.5" thickBot="1">
      <c r="A29" s="13" t="s">
        <v>31</v>
      </c>
      <c r="B29" s="21"/>
      <c r="C29" s="20"/>
      <c r="D29" s="14">
        <f>SUM(D5,D11,D14,D21,D26)</f>
        <v>799619</v>
      </c>
      <c r="E29" s="14">
        <f t="shared" ref="E29:N29" si="7">SUM(E5,E11,E14,E21,E26)</f>
        <v>0</v>
      </c>
      <c r="F29" s="14">
        <f t="shared" si="7"/>
        <v>0</v>
      </c>
      <c r="G29" s="14">
        <f t="shared" si="7"/>
        <v>0</v>
      </c>
      <c r="H29" s="14">
        <f t="shared" si="7"/>
        <v>0</v>
      </c>
      <c r="I29" s="14">
        <f t="shared" si="7"/>
        <v>1296732</v>
      </c>
      <c r="J29" s="14">
        <f t="shared" si="7"/>
        <v>0</v>
      </c>
      <c r="K29" s="14">
        <f t="shared" si="7"/>
        <v>0</v>
      </c>
      <c r="L29" s="14">
        <f t="shared" si="7"/>
        <v>0</v>
      </c>
      <c r="M29" s="14">
        <f t="shared" si="7"/>
        <v>0</v>
      </c>
      <c r="N29" s="14">
        <f t="shared" si="7"/>
        <v>0</v>
      </c>
      <c r="O29" s="14">
        <f t="shared" si="1"/>
        <v>2096351</v>
      </c>
      <c r="P29" s="36">
        <f t="shared" si="2"/>
        <v>2197.4329140461214</v>
      </c>
      <c r="Q29" s="6"/>
      <c r="R29" s="2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</row>
    <row r="30" spans="1:120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8"/>
    </row>
    <row r="31" spans="1:120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39"/>
      <c r="M31" s="112" t="s">
        <v>104</v>
      </c>
      <c r="N31" s="112"/>
      <c r="O31" s="112"/>
      <c r="P31" s="40">
        <v>954</v>
      </c>
    </row>
    <row r="32" spans="1:120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1"/>
    </row>
    <row r="33" spans="1:16" ht="15.75" customHeight="1" thickBot="1">
      <c r="A33" s="114" t="s">
        <v>50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4"/>
    </row>
  </sheetData>
  <mergeCells count="10">
    <mergeCell ref="M31:O31"/>
    <mergeCell ref="A32:P32"/>
    <mergeCell ref="A33:P3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89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266538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266538</v>
      </c>
      <c r="O5" s="31">
        <f t="shared" ref="O5:O32" si="2">(N5/O$34)</f>
        <v>292.25657894736844</v>
      </c>
      <c r="P5" s="6"/>
    </row>
    <row r="6" spans="1:133">
      <c r="A6" s="12"/>
      <c r="B6" s="23">
        <v>311</v>
      </c>
      <c r="C6" s="19" t="s">
        <v>2</v>
      </c>
      <c r="D6" s="43">
        <v>143922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143922</v>
      </c>
      <c r="O6" s="44">
        <f t="shared" si="2"/>
        <v>157.80921052631578</v>
      </c>
      <c r="P6" s="9"/>
    </row>
    <row r="7" spans="1:133">
      <c r="A7" s="12"/>
      <c r="B7" s="23">
        <v>312.41000000000003</v>
      </c>
      <c r="C7" s="19" t="s">
        <v>10</v>
      </c>
      <c r="D7" s="43">
        <v>46368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46368</v>
      </c>
      <c r="O7" s="44">
        <f t="shared" si="2"/>
        <v>50.842105263157897</v>
      </c>
      <c r="P7" s="9"/>
    </row>
    <row r="8" spans="1:133">
      <c r="A8" s="12"/>
      <c r="B8" s="23">
        <v>312.60000000000002</v>
      </c>
      <c r="C8" s="19" t="s">
        <v>11</v>
      </c>
      <c r="D8" s="43">
        <v>50201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50201</v>
      </c>
      <c r="O8" s="44">
        <f t="shared" si="2"/>
        <v>55.044956140350877</v>
      </c>
      <c r="P8" s="9"/>
    </row>
    <row r="9" spans="1:133">
      <c r="A9" s="12"/>
      <c r="B9" s="23">
        <v>315</v>
      </c>
      <c r="C9" s="19" t="s">
        <v>59</v>
      </c>
      <c r="D9" s="43">
        <v>26047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26047</v>
      </c>
      <c r="O9" s="44">
        <f t="shared" si="2"/>
        <v>28.56030701754386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50384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50384</v>
      </c>
      <c r="O10" s="42">
        <f t="shared" si="2"/>
        <v>55.245614035087719</v>
      </c>
      <c r="P10" s="10"/>
    </row>
    <row r="11" spans="1:133">
      <c r="A11" s="12"/>
      <c r="B11" s="23">
        <v>322</v>
      </c>
      <c r="C11" s="19" t="s">
        <v>0</v>
      </c>
      <c r="D11" s="43">
        <v>5871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5871</v>
      </c>
      <c r="O11" s="44">
        <f t="shared" si="2"/>
        <v>6.4375</v>
      </c>
      <c r="P11" s="9"/>
    </row>
    <row r="12" spans="1:133">
      <c r="A12" s="12"/>
      <c r="B12" s="23">
        <v>323.10000000000002</v>
      </c>
      <c r="C12" s="19" t="s">
        <v>14</v>
      </c>
      <c r="D12" s="43">
        <v>44513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44513</v>
      </c>
      <c r="O12" s="44">
        <f t="shared" si="2"/>
        <v>48.808114035087719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SUM(D14:D20)</f>
        <v>623223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327808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951031</v>
      </c>
      <c r="O13" s="42">
        <f t="shared" si="2"/>
        <v>1042.797149122807</v>
      </c>
      <c r="P13" s="10"/>
    </row>
    <row r="14" spans="1:133">
      <c r="A14" s="12"/>
      <c r="B14" s="23">
        <v>334.35</v>
      </c>
      <c r="C14" s="19" t="s">
        <v>72</v>
      </c>
      <c r="D14" s="43">
        <v>84525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84525</v>
      </c>
      <c r="O14" s="44">
        <f t="shared" si="2"/>
        <v>92.680921052631575</v>
      </c>
      <c r="P14" s="9"/>
    </row>
    <row r="15" spans="1:133">
      <c r="A15" s="12"/>
      <c r="B15" s="23">
        <v>334.49</v>
      </c>
      <c r="C15" s="19" t="s">
        <v>78</v>
      </c>
      <c r="D15" s="43">
        <v>433242</v>
      </c>
      <c r="E15" s="43">
        <v>0</v>
      </c>
      <c r="F15" s="43">
        <v>0</v>
      </c>
      <c r="G15" s="43">
        <v>0</v>
      </c>
      <c r="H15" s="43">
        <v>0</v>
      </c>
      <c r="I15" s="43">
        <v>269183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702425</v>
      </c>
      <c r="O15" s="44">
        <f t="shared" si="2"/>
        <v>770.20285087719299</v>
      </c>
      <c r="P15" s="9"/>
    </row>
    <row r="16" spans="1:133">
      <c r="A16" s="12"/>
      <c r="B16" s="23">
        <v>335.12</v>
      </c>
      <c r="C16" s="19" t="s">
        <v>60</v>
      </c>
      <c r="D16" s="43">
        <v>49793</v>
      </c>
      <c r="E16" s="43">
        <v>0</v>
      </c>
      <c r="F16" s="43">
        <v>0</v>
      </c>
      <c r="G16" s="43">
        <v>0</v>
      </c>
      <c r="H16" s="43">
        <v>0</v>
      </c>
      <c r="I16" s="43">
        <v>58625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108418</v>
      </c>
      <c r="O16" s="44">
        <f t="shared" si="2"/>
        <v>118.87938596491227</v>
      </c>
      <c r="P16" s="9"/>
    </row>
    <row r="17" spans="1:119">
      <c r="A17" s="12"/>
      <c r="B17" s="23">
        <v>335.14</v>
      </c>
      <c r="C17" s="19" t="s">
        <v>61</v>
      </c>
      <c r="D17" s="43">
        <v>433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433</v>
      </c>
      <c r="O17" s="44">
        <f t="shared" si="2"/>
        <v>0.47478070175438597</v>
      </c>
      <c r="P17" s="9"/>
    </row>
    <row r="18" spans="1:119">
      <c r="A18" s="12"/>
      <c r="B18" s="23">
        <v>335.15</v>
      </c>
      <c r="C18" s="19" t="s">
        <v>62</v>
      </c>
      <c r="D18" s="43">
        <v>119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119</v>
      </c>
      <c r="O18" s="44">
        <f t="shared" si="2"/>
        <v>0.13048245614035087</v>
      </c>
      <c r="P18" s="9"/>
    </row>
    <row r="19" spans="1:119">
      <c r="A19" s="12"/>
      <c r="B19" s="23">
        <v>335.18</v>
      </c>
      <c r="C19" s="19" t="s">
        <v>63</v>
      </c>
      <c r="D19" s="43">
        <v>20227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20227</v>
      </c>
      <c r="O19" s="44">
        <f t="shared" si="2"/>
        <v>22.178728070175438</v>
      </c>
      <c r="P19" s="9"/>
    </row>
    <row r="20" spans="1:119">
      <c r="A20" s="12"/>
      <c r="B20" s="23">
        <v>338</v>
      </c>
      <c r="C20" s="19" t="s">
        <v>83</v>
      </c>
      <c r="D20" s="43">
        <v>34884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34884</v>
      </c>
      <c r="O20" s="44">
        <f t="shared" si="2"/>
        <v>38.25</v>
      </c>
      <c r="P20" s="9"/>
    </row>
    <row r="21" spans="1:119" ht="15.75">
      <c r="A21" s="27" t="s">
        <v>26</v>
      </c>
      <c r="B21" s="28"/>
      <c r="C21" s="29"/>
      <c r="D21" s="30">
        <f t="shared" ref="D21:M21" si="5">SUM(D22:D25)</f>
        <v>16199</v>
      </c>
      <c r="E21" s="30">
        <f t="shared" si="5"/>
        <v>0</v>
      </c>
      <c r="F21" s="30">
        <f t="shared" si="5"/>
        <v>0</v>
      </c>
      <c r="G21" s="30">
        <f t="shared" si="5"/>
        <v>0</v>
      </c>
      <c r="H21" s="30">
        <f t="shared" si="5"/>
        <v>0</v>
      </c>
      <c r="I21" s="30">
        <f t="shared" si="5"/>
        <v>699047</v>
      </c>
      <c r="J21" s="30">
        <f t="shared" si="5"/>
        <v>0</v>
      </c>
      <c r="K21" s="30">
        <f t="shared" si="5"/>
        <v>0</v>
      </c>
      <c r="L21" s="30">
        <f t="shared" si="5"/>
        <v>0</v>
      </c>
      <c r="M21" s="30">
        <f t="shared" si="5"/>
        <v>0</v>
      </c>
      <c r="N21" s="30">
        <f t="shared" si="1"/>
        <v>715246</v>
      </c>
      <c r="O21" s="42">
        <f t="shared" si="2"/>
        <v>784.26096491228066</v>
      </c>
      <c r="P21" s="10"/>
    </row>
    <row r="22" spans="1:119">
      <c r="A22" s="12"/>
      <c r="B22" s="23">
        <v>343.3</v>
      </c>
      <c r="C22" s="19" t="s">
        <v>27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265941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265941</v>
      </c>
      <c r="O22" s="44">
        <f t="shared" si="2"/>
        <v>291.60197368421052</v>
      </c>
      <c r="P22" s="9"/>
    </row>
    <row r="23" spans="1:119">
      <c r="A23" s="12"/>
      <c r="B23" s="23">
        <v>343.4</v>
      </c>
      <c r="C23" s="19" t="s">
        <v>28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146877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146877</v>
      </c>
      <c r="O23" s="44">
        <f t="shared" si="2"/>
        <v>161.04934210526315</v>
      </c>
      <c r="P23" s="9"/>
    </row>
    <row r="24" spans="1:119">
      <c r="A24" s="12"/>
      <c r="B24" s="23">
        <v>343.5</v>
      </c>
      <c r="C24" s="19" t="s">
        <v>29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286229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286229</v>
      </c>
      <c r="O24" s="44">
        <f t="shared" si="2"/>
        <v>313.84758771929825</v>
      </c>
      <c r="P24" s="9"/>
    </row>
    <row r="25" spans="1:119">
      <c r="A25" s="12"/>
      <c r="B25" s="23">
        <v>344.9</v>
      </c>
      <c r="C25" s="19" t="s">
        <v>79</v>
      </c>
      <c r="D25" s="43">
        <v>16199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16199</v>
      </c>
      <c r="O25" s="44">
        <f t="shared" si="2"/>
        <v>17.76206140350877</v>
      </c>
      <c r="P25" s="9"/>
    </row>
    <row r="26" spans="1:119" ht="15.75">
      <c r="A26" s="27" t="s">
        <v>3</v>
      </c>
      <c r="B26" s="28"/>
      <c r="C26" s="29"/>
      <c r="D26" s="30">
        <f t="shared" ref="D26:M26" si="6">SUM(D27:D28)</f>
        <v>170697</v>
      </c>
      <c r="E26" s="30">
        <f t="shared" si="6"/>
        <v>0</v>
      </c>
      <c r="F26" s="30">
        <f t="shared" si="6"/>
        <v>0</v>
      </c>
      <c r="G26" s="30">
        <f t="shared" si="6"/>
        <v>0</v>
      </c>
      <c r="H26" s="30">
        <f t="shared" si="6"/>
        <v>0</v>
      </c>
      <c r="I26" s="30">
        <f t="shared" si="6"/>
        <v>5396</v>
      </c>
      <c r="J26" s="30">
        <f t="shared" si="6"/>
        <v>0</v>
      </c>
      <c r="K26" s="30">
        <f t="shared" si="6"/>
        <v>0</v>
      </c>
      <c r="L26" s="30">
        <f t="shared" si="6"/>
        <v>0</v>
      </c>
      <c r="M26" s="30">
        <f t="shared" si="6"/>
        <v>0</v>
      </c>
      <c r="N26" s="30">
        <f t="shared" si="1"/>
        <v>176093</v>
      </c>
      <c r="O26" s="42">
        <f t="shared" si="2"/>
        <v>193.0844298245614</v>
      </c>
      <c r="P26" s="10"/>
    </row>
    <row r="27" spans="1:119">
      <c r="A27" s="12"/>
      <c r="B27" s="23">
        <v>361.1</v>
      </c>
      <c r="C27" s="19" t="s">
        <v>33</v>
      </c>
      <c r="D27" s="43">
        <v>2977</v>
      </c>
      <c r="E27" s="43">
        <v>0</v>
      </c>
      <c r="F27" s="43">
        <v>0</v>
      </c>
      <c r="G27" s="43">
        <v>0</v>
      </c>
      <c r="H27" s="43">
        <v>0</v>
      </c>
      <c r="I27" s="43">
        <v>5396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8373</v>
      </c>
      <c r="O27" s="44">
        <f t="shared" si="2"/>
        <v>9.1809210526315788</v>
      </c>
      <c r="P27" s="9"/>
    </row>
    <row r="28" spans="1:119">
      <c r="A28" s="12"/>
      <c r="B28" s="23">
        <v>369.9</v>
      </c>
      <c r="C28" s="19" t="s">
        <v>34</v>
      </c>
      <c r="D28" s="43">
        <v>167720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167720</v>
      </c>
      <c r="O28" s="44">
        <f t="shared" si="2"/>
        <v>183.90350877192984</v>
      </c>
      <c r="P28" s="9"/>
    </row>
    <row r="29" spans="1:119" ht="15.75">
      <c r="A29" s="27" t="s">
        <v>46</v>
      </c>
      <c r="B29" s="28"/>
      <c r="C29" s="29"/>
      <c r="D29" s="30">
        <f t="shared" ref="D29:M29" si="7">SUM(D30:D31)</f>
        <v>834868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0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834868</v>
      </c>
      <c r="O29" s="42">
        <f t="shared" si="2"/>
        <v>915.42543859649118</v>
      </c>
      <c r="P29" s="9"/>
    </row>
    <row r="30" spans="1:119">
      <c r="A30" s="12"/>
      <c r="B30" s="23">
        <v>381</v>
      </c>
      <c r="C30" s="19" t="s">
        <v>47</v>
      </c>
      <c r="D30" s="43">
        <v>10000</v>
      </c>
      <c r="E30" s="43">
        <v>0</v>
      </c>
      <c r="F30" s="43">
        <v>0</v>
      </c>
      <c r="G30" s="43">
        <v>0</v>
      </c>
      <c r="H30" s="43">
        <v>0</v>
      </c>
      <c r="I30" s="43">
        <v>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10000</v>
      </c>
      <c r="O30" s="44">
        <f t="shared" si="2"/>
        <v>10.964912280701755</v>
      </c>
      <c r="P30" s="9"/>
    </row>
    <row r="31" spans="1:119" ht="15.75" thickBot="1">
      <c r="A31" s="12"/>
      <c r="B31" s="23">
        <v>384</v>
      </c>
      <c r="C31" s="19" t="s">
        <v>55</v>
      </c>
      <c r="D31" s="43">
        <v>824868</v>
      </c>
      <c r="E31" s="43">
        <v>0</v>
      </c>
      <c r="F31" s="43">
        <v>0</v>
      </c>
      <c r="G31" s="43">
        <v>0</v>
      </c>
      <c r="H31" s="43">
        <v>0</v>
      </c>
      <c r="I31" s="43">
        <v>0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824868</v>
      </c>
      <c r="O31" s="44">
        <f t="shared" si="2"/>
        <v>904.46052631578948</v>
      </c>
      <c r="P31" s="9"/>
    </row>
    <row r="32" spans="1:119" ht="16.5" thickBot="1">
      <c r="A32" s="13" t="s">
        <v>31</v>
      </c>
      <c r="B32" s="21"/>
      <c r="C32" s="20"/>
      <c r="D32" s="14">
        <f>SUM(D5,D10,D13,D21,D26,D29)</f>
        <v>1961909</v>
      </c>
      <c r="E32" s="14">
        <f t="shared" ref="E32:M32" si="8">SUM(E5,E10,E13,E21,E26,E29)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1032251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2994160</v>
      </c>
      <c r="O32" s="36">
        <f t="shared" si="2"/>
        <v>3283.0701754385964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90</v>
      </c>
      <c r="M34" s="112"/>
      <c r="N34" s="112"/>
      <c r="O34" s="40">
        <v>912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50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257405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257405</v>
      </c>
      <c r="O5" s="31">
        <f t="shared" ref="O5:O30" si="2">(N5/O$32)</f>
        <v>273.83510638297872</v>
      </c>
      <c r="P5" s="6"/>
    </row>
    <row r="6" spans="1:133">
      <c r="A6" s="12"/>
      <c r="B6" s="23">
        <v>311</v>
      </c>
      <c r="C6" s="19" t="s">
        <v>2</v>
      </c>
      <c r="D6" s="43">
        <v>131467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131467</v>
      </c>
      <c r="O6" s="44">
        <f t="shared" si="2"/>
        <v>139.85851063829787</v>
      </c>
      <c r="P6" s="9"/>
    </row>
    <row r="7" spans="1:133">
      <c r="A7" s="12"/>
      <c r="B7" s="23">
        <v>312.41000000000003</v>
      </c>
      <c r="C7" s="19" t="s">
        <v>10</v>
      </c>
      <c r="D7" s="43">
        <v>49218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49218</v>
      </c>
      <c r="O7" s="44">
        <f t="shared" si="2"/>
        <v>52.359574468085107</v>
      </c>
      <c r="P7" s="9"/>
    </row>
    <row r="8" spans="1:133">
      <c r="A8" s="12"/>
      <c r="B8" s="23">
        <v>312.60000000000002</v>
      </c>
      <c r="C8" s="19" t="s">
        <v>11</v>
      </c>
      <c r="D8" s="43">
        <v>48939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48939</v>
      </c>
      <c r="O8" s="44">
        <f t="shared" si="2"/>
        <v>52.062765957446807</v>
      </c>
      <c r="P8" s="9"/>
    </row>
    <row r="9" spans="1:133">
      <c r="A9" s="12"/>
      <c r="B9" s="23">
        <v>315</v>
      </c>
      <c r="C9" s="19" t="s">
        <v>59</v>
      </c>
      <c r="D9" s="43">
        <v>27781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27781</v>
      </c>
      <c r="O9" s="44">
        <f t="shared" si="2"/>
        <v>29.554255319148936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46025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46025</v>
      </c>
      <c r="O10" s="42">
        <f t="shared" si="2"/>
        <v>48.962765957446805</v>
      </c>
      <c r="P10" s="10"/>
    </row>
    <row r="11" spans="1:133">
      <c r="A11" s="12"/>
      <c r="B11" s="23">
        <v>322</v>
      </c>
      <c r="C11" s="19" t="s">
        <v>0</v>
      </c>
      <c r="D11" s="43">
        <v>4929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4929</v>
      </c>
      <c r="O11" s="44">
        <f t="shared" si="2"/>
        <v>5.243617021276596</v>
      </c>
      <c r="P11" s="9"/>
    </row>
    <row r="12" spans="1:133">
      <c r="A12" s="12"/>
      <c r="B12" s="23">
        <v>323.10000000000002</v>
      </c>
      <c r="C12" s="19" t="s">
        <v>14</v>
      </c>
      <c r="D12" s="43">
        <v>41096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41096</v>
      </c>
      <c r="O12" s="44">
        <f t="shared" si="2"/>
        <v>43.719148936170214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359007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5000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364007</v>
      </c>
      <c r="O13" s="42">
        <f t="shared" si="2"/>
        <v>387.24148936170212</v>
      </c>
      <c r="P13" s="10"/>
    </row>
    <row r="14" spans="1:133">
      <c r="A14" s="12"/>
      <c r="B14" s="23">
        <v>334.49</v>
      </c>
      <c r="C14" s="19" t="s">
        <v>78</v>
      </c>
      <c r="D14" s="43">
        <v>248559</v>
      </c>
      <c r="E14" s="43">
        <v>0</v>
      </c>
      <c r="F14" s="43">
        <v>0</v>
      </c>
      <c r="G14" s="43">
        <v>0</v>
      </c>
      <c r="H14" s="43">
        <v>0</v>
      </c>
      <c r="I14" s="43">
        <v>5000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253559</v>
      </c>
      <c r="O14" s="44">
        <f t="shared" si="2"/>
        <v>269.74361702127658</v>
      </c>
      <c r="P14" s="9"/>
    </row>
    <row r="15" spans="1:133">
      <c r="A15" s="12"/>
      <c r="B15" s="23">
        <v>335.12</v>
      </c>
      <c r="C15" s="19" t="s">
        <v>60</v>
      </c>
      <c r="D15" s="43">
        <v>49741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49741</v>
      </c>
      <c r="O15" s="44">
        <f t="shared" si="2"/>
        <v>52.915957446808513</v>
      </c>
      <c r="P15" s="9"/>
    </row>
    <row r="16" spans="1:133">
      <c r="A16" s="12"/>
      <c r="B16" s="23">
        <v>335.14</v>
      </c>
      <c r="C16" s="19" t="s">
        <v>61</v>
      </c>
      <c r="D16" s="43">
        <v>379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379</v>
      </c>
      <c r="O16" s="44">
        <f t="shared" si="2"/>
        <v>0.40319148936170213</v>
      </c>
      <c r="P16" s="9"/>
    </row>
    <row r="17" spans="1:119">
      <c r="A17" s="12"/>
      <c r="B17" s="23">
        <v>335.15</v>
      </c>
      <c r="C17" s="19" t="s">
        <v>62</v>
      </c>
      <c r="D17" s="43">
        <v>122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122</v>
      </c>
      <c r="O17" s="44">
        <f t="shared" si="2"/>
        <v>0.12978723404255318</v>
      </c>
      <c r="P17" s="9"/>
    </row>
    <row r="18" spans="1:119">
      <c r="A18" s="12"/>
      <c r="B18" s="23">
        <v>335.18</v>
      </c>
      <c r="C18" s="19" t="s">
        <v>63</v>
      </c>
      <c r="D18" s="43">
        <v>20059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20059</v>
      </c>
      <c r="O18" s="44">
        <f t="shared" si="2"/>
        <v>21.339361702127661</v>
      </c>
      <c r="P18" s="9"/>
    </row>
    <row r="19" spans="1:119">
      <c r="A19" s="12"/>
      <c r="B19" s="23">
        <v>338</v>
      </c>
      <c r="C19" s="19" t="s">
        <v>83</v>
      </c>
      <c r="D19" s="43">
        <v>40147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40147</v>
      </c>
      <c r="O19" s="44">
        <f t="shared" si="2"/>
        <v>42.709574468085108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15744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747578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763322</v>
      </c>
      <c r="O20" s="42">
        <f t="shared" si="2"/>
        <v>812.04468085106384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321021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321021</v>
      </c>
      <c r="O21" s="44">
        <f t="shared" si="2"/>
        <v>341.51170212765959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144844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144844</v>
      </c>
      <c r="O22" s="44">
        <f t="shared" si="2"/>
        <v>154.08936170212766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281713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281713</v>
      </c>
      <c r="O23" s="44">
        <f t="shared" si="2"/>
        <v>299.69468085106382</v>
      </c>
      <c r="P23" s="9"/>
    </row>
    <row r="24" spans="1:119">
      <c r="A24" s="12"/>
      <c r="B24" s="23">
        <v>344.9</v>
      </c>
      <c r="C24" s="19" t="s">
        <v>79</v>
      </c>
      <c r="D24" s="43">
        <v>15744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15744</v>
      </c>
      <c r="O24" s="44">
        <f t="shared" si="2"/>
        <v>16.748936170212765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67372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6135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73507</v>
      </c>
      <c r="O25" s="42">
        <f t="shared" si="2"/>
        <v>78.198936170212761</v>
      </c>
      <c r="P25" s="10"/>
    </row>
    <row r="26" spans="1:119">
      <c r="A26" s="12"/>
      <c r="B26" s="23">
        <v>361.1</v>
      </c>
      <c r="C26" s="19" t="s">
        <v>33</v>
      </c>
      <c r="D26" s="43">
        <v>3704</v>
      </c>
      <c r="E26" s="43">
        <v>0</v>
      </c>
      <c r="F26" s="43">
        <v>0</v>
      </c>
      <c r="G26" s="43">
        <v>0</v>
      </c>
      <c r="H26" s="43">
        <v>0</v>
      </c>
      <c r="I26" s="43">
        <v>6135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9839</v>
      </c>
      <c r="O26" s="44">
        <f t="shared" si="2"/>
        <v>10.467021276595744</v>
      </c>
      <c r="P26" s="9"/>
    </row>
    <row r="27" spans="1:119">
      <c r="A27" s="12"/>
      <c r="B27" s="23">
        <v>369.9</v>
      </c>
      <c r="C27" s="19" t="s">
        <v>34</v>
      </c>
      <c r="D27" s="43">
        <v>63668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63668</v>
      </c>
      <c r="O27" s="44">
        <f t="shared" si="2"/>
        <v>67.731914893617017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SUM(D29:D29)</f>
        <v>308804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308804</v>
      </c>
      <c r="O28" s="42">
        <f t="shared" si="2"/>
        <v>328.5148936170213</v>
      </c>
      <c r="P28" s="9"/>
    </row>
    <row r="29" spans="1:119" ht="15.75" thickBot="1">
      <c r="A29" s="12"/>
      <c r="B29" s="23">
        <v>384</v>
      </c>
      <c r="C29" s="19" t="s">
        <v>55</v>
      </c>
      <c r="D29" s="43">
        <v>308804</v>
      </c>
      <c r="E29" s="43">
        <v>0</v>
      </c>
      <c r="F29" s="43">
        <v>0</v>
      </c>
      <c r="G29" s="43">
        <v>0</v>
      </c>
      <c r="H29" s="43">
        <v>0</v>
      </c>
      <c r="I29" s="43">
        <v>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308804</v>
      </c>
      <c r="O29" s="44">
        <f t="shared" si="2"/>
        <v>328.5148936170213</v>
      </c>
      <c r="P29" s="9"/>
    </row>
    <row r="30" spans="1:119" ht="16.5" thickBot="1">
      <c r="A30" s="13" t="s">
        <v>31</v>
      </c>
      <c r="B30" s="21"/>
      <c r="C30" s="20"/>
      <c r="D30" s="14">
        <f>SUM(D5,D10,D13,D20,D25,D28)</f>
        <v>1054357</v>
      </c>
      <c r="E30" s="14">
        <f t="shared" ref="E30:M30" si="8">SUM(E5,E10,E13,E20,E25,E28)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758713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1813070</v>
      </c>
      <c r="O30" s="36">
        <f t="shared" si="2"/>
        <v>1928.7978723404256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88</v>
      </c>
      <c r="M32" s="112"/>
      <c r="N32" s="112"/>
      <c r="O32" s="40">
        <v>940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50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85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253874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253874</v>
      </c>
      <c r="O5" s="31">
        <f t="shared" ref="O5:O29" si="2">(N5/O$31)</f>
        <v>267.23578947368424</v>
      </c>
      <c r="P5" s="6"/>
    </row>
    <row r="6" spans="1:133">
      <c r="A6" s="12"/>
      <c r="B6" s="23">
        <v>311</v>
      </c>
      <c r="C6" s="19" t="s">
        <v>2</v>
      </c>
      <c r="D6" s="43">
        <v>135267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135267</v>
      </c>
      <c r="O6" s="44">
        <f t="shared" si="2"/>
        <v>142.38631578947368</v>
      </c>
      <c r="P6" s="9"/>
    </row>
    <row r="7" spans="1:133">
      <c r="A7" s="12"/>
      <c r="B7" s="23">
        <v>312.41000000000003</v>
      </c>
      <c r="C7" s="19" t="s">
        <v>10</v>
      </c>
      <c r="D7" s="43">
        <v>46276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46276</v>
      </c>
      <c r="O7" s="44">
        <f t="shared" si="2"/>
        <v>48.711578947368423</v>
      </c>
      <c r="P7" s="9"/>
    </row>
    <row r="8" spans="1:133">
      <c r="A8" s="12"/>
      <c r="B8" s="23">
        <v>312.60000000000002</v>
      </c>
      <c r="C8" s="19" t="s">
        <v>11</v>
      </c>
      <c r="D8" s="43">
        <v>44824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44824</v>
      </c>
      <c r="O8" s="44">
        <f t="shared" si="2"/>
        <v>47.183157894736844</v>
      </c>
      <c r="P8" s="9"/>
    </row>
    <row r="9" spans="1:133">
      <c r="A9" s="12"/>
      <c r="B9" s="23">
        <v>315</v>
      </c>
      <c r="C9" s="19" t="s">
        <v>59</v>
      </c>
      <c r="D9" s="43">
        <v>27507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27507</v>
      </c>
      <c r="O9" s="44">
        <f t="shared" si="2"/>
        <v>28.954736842105262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52392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52392</v>
      </c>
      <c r="O10" s="42">
        <f t="shared" si="2"/>
        <v>55.149473684210527</v>
      </c>
      <c r="P10" s="10"/>
    </row>
    <row r="11" spans="1:133">
      <c r="A11" s="12"/>
      <c r="B11" s="23">
        <v>322</v>
      </c>
      <c r="C11" s="19" t="s">
        <v>0</v>
      </c>
      <c r="D11" s="43">
        <v>1551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1551</v>
      </c>
      <c r="O11" s="44">
        <f t="shared" si="2"/>
        <v>1.6326315789473684</v>
      </c>
      <c r="P11" s="9"/>
    </row>
    <row r="12" spans="1:133">
      <c r="A12" s="12"/>
      <c r="B12" s="23">
        <v>323.10000000000002</v>
      </c>
      <c r="C12" s="19" t="s">
        <v>14</v>
      </c>
      <c r="D12" s="43">
        <v>50841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50841</v>
      </c>
      <c r="O12" s="44">
        <f t="shared" si="2"/>
        <v>53.516842105263159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106303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106303</v>
      </c>
      <c r="O13" s="42">
        <f t="shared" si="2"/>
        <v>111.8978947368421</v>
      </c>
      <c r="P13" s="10"/>
    </row>
    <row r="14" spans="1:133">
      <c r="A14" s="12"/>
      <c r="B14" s="23">
        <v>335.12</v>
      </c>
      <c r="C14" s="19" t="s">
        <v>60</v>
      </c>
      <c r="D14" s="43">
        <v>49733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49733</v>
      </c>
      <c r="O14" s="44">
        <f t="shared" si="2"/>
        <v>52.350526315789473</v>
      </c>
      <c r="P14" s="9"/>
    </row>
    <row r="15" spans="1:133">
      <c r="A15" s="12"/>
      <c r="B15" s="23">
        <v>335.14</v>
      </c>
      <c r="C15" s="19" t="s">
        <v>61</v>
      </c>
      <c r="D15" s="43">
        <v>322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322</v>
      </c>
      <c r="O15" s="44">
        <f t="shared" si="2"/>
        <v>0.33894736842105261</v>
      </c>
      <c r="P15" s="9"/>
    </row>
    <row r="16" spans="1:133">
      <c r="A16" s="12"/>
      <c r="B16" s="23">
        <v>335.15</v>
      </c>
      <c r="C16" s="19" t="s">
        <v>62</v>
      </c>
      <c r="D16" s="43">
        <v>154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154</v>
      </c>
      <c r="O16" s="44">
        <f t="shared" si="2"/>
        <v>0.16210526315789472</v>
      </c>
      <c r="P16" s="9"/>
    </row>
    <row r="17" spans="1:119">
      <c r="A17" s="12"/>
      <c r="B17" s="23">
        <v>335.18</v>
      </c>
      <c r="C17" s="19" t="s">
        <v>63</v>
      </c>
      <c r="D17" s="43">
        <v>18791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18791</v>
      </c>
      <c r="O17" s="44">
        <f t="shared" si="2"/>
        <v>19.78</v>
      </c>
      <c r="P17" s="9"/>
    </row>
    <row r="18" spans="1:119">
      <c r="A18" s="12"/>
      <c r="B18" s="23">
        <v>338</v>
      </c>
      <c r="C18" s="19" t="s">
        <v>83</v>
      </c>
      <c r="D18" s="43">
        <v>37303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37303</v>
      </c>
      <c r="O18" s="44">
        <f t="shared" si="2"/>
        <v>39.266315789473687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SUM(D20:D23)</f>
        <v>15282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690026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705308</v>
      </c>
      <c r="O19" s="42">
        <f t="shared" si="2"/>
        <v>742.42947368421051</v>
      </c>
      <c r="P19" s="10"/>
    </row>
    <row r="20" spans="1:119">
      <c r="A20" s="12"/>
      <c r="B20" s="23">
        <v>343.3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264077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264077</v>
      </c>
      <c r="O20" s="44">
        <f t="shared" si="2"/>
        <v>277.97578947368419</v>
      </c>
      <c r="P20" s="9"/>
    </row>
    <row r="21" spans="1:119">
      <c r="A21" s="12"/>
      <c r="B21" s="23">
        <v>343.4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144848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144848</v>
      </c>
      <c r="O21" s="44">
        <f t="shared" si="2"/>
        <v>152.47157894736841</v>
      </c>
      <c r="P21" s="9"/>
    </row>
    <row r="22" spans="1:119">
      <c r="A22" s="12"/>
      <c r="B22" s="23">
        <v>343.5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281101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281101</v>
      </c>
      <c r="O22" s="44">
        <f t="shared" si="2"/>
        <v>295.8957894736842</v>
      </c>
      <c r="P22" s="9"/>
    </row>
    <row r="23" spans="1:119">
      <c r="A23" s="12"/>
      <c r="B23" s="23">
        <v>344.9</v>
      </c>
      <c r="C23" s="19" t="s">
        <v>79</v>
      </c>
      <c r="D23" s="43">
        <v>15282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15282</v>
      </c>
      <c r="O23" s="44">
        <f t="shared" si="2"/>
        <v>16.086315789473684</v>
      </c>
      <c r="P23" s="9"/>
    </row>
    <row r="24" spans="1:119" ht="15.75">
      <c r="A24" s="27" t="s">
        <v>3</v>
      </c>
      <c r="B24" s="28"/>
      <c r="C24" s="29"/>
      <c r="D24" s="30">
        <f t="shared" ref="D24:M24" si="6">SUM(D25:D26)</f>
        <v>36817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664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37481</v>
      </c>
      <c r="O24" s="42">
        <f t="shared" si="2"/>
        <v>39.453684210526319</v>
      </c>
      <c r="P24" s="10"/>
    </row>
    <row r="25" spans="1:119">
      <c r="A25" s="12"/>
      <c r="B25" s="23">
        <v>361.1</v>
      </c>
      <c r="C25" s="19" t="s">
        <v>33</v>
      </c>
      <c r="D25" s="43">
        <v>1184</v>
      </c>
      <c r="E25" s="43">
        <v>0</v>
      </c>
      <c r="F25" s="43">
        <v>0</v>
      </c>
      <c r="G25" s="43">
        <v>0</v>
      </c>
      <c r="H25" s="43">
        <v>0</v>
      </c>
      <c r="I25" s="43">
        <v>664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1848</v>
      </c>
      <c r="O25" s="44">
        <f t="shared" si="2"/>
        <v>1.9452631578947368</v>
      </c>
      <c r="P25" s="9"/>
    </row>
    <row r="26" spans="1:119">
      <c r="A26" s="12"/>
      <c r="B26" s="23">
        <v>369.9</v>
      </c>
      <c r="C26" s="19" t="s">
        <v>34</v>
      </c>
      <c r="D26" s="43">
        <v>35633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35633</v>
      </c>
      <c r="O26" s="44">
        <f t="shared" si="2"/>
        <v>37.508421052631576</v>
      </c>
      <c r="P26" s="9"/>
    </row>
    <row r="27" spans="1:119" ht="15.75">
      <c r="A27" s="27" t="s">
        <v>46</v>
      </c>
      <c r="B27" s="28"/>
      <c r="C27" s="29"/>
      <c r="D27" s="30">
        <f t="shared" ref="D27:M27" si="7">SUM(D28:D28)</f>
        <v>37198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0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37198</v>
      </c>
      <c r="O27" s="42">
        <f t="shared" si="2"/>
        <v>39.155789473684209</v>
      </c>
      <c r="P27" s="9"/>
    </row>
    <row r="28" spans="1:119" ht="15.75" thickBot="1">
      <c r="A28" s="12"/>
      <c r="B28" s="23">
        <v>384</v>
      </c>
      <c r="C28" s="19" t="s">
        <v>55</v>
      </c>
      <c r="D28" s="43">
        <v>37198</v>
      </c>
      <c r="E28" s="43">
        <v>0</v>
      </c>
      <c r="F28" s="43">
        <v>0</v>
      </c>
      <c r="G28" s="43">
        <v>0</v>
      </c>
      <c r="H28" s="43">
        <v>0</v>
      </c>
      <c r="I28" s="43">
        <v>0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37198</v>
      </c>
      <c r="O28" s="44">
        <f t="shared" si="2"/>
        <v>39.155789473684209</v>
      </c>
      <c r="P28" s="9"/>
    </row>
    <row r="29" spans="1:119" ht="16.5" thickBot="1">
      <c r="A29" s="13" t="s">
        <v>31</v>
      </c>
      <c r="B29" s="21"/>
      <c r="C29" s="20"/>
      <c r="D29" s="14">
        <f>SUM(D5,D10,D13,D19,D24,D27)</f>
        <v>501866</v>
      </c>
      <c r="E29" s="14">
        <f t="shared" ref="E29:M29" si="8">SUM(E5,E10,E13,E19,E24,E27)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690690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1192556</v>
      </c>
      <c r="O29" s="36">
        <f t="shared" si="2"/>
        <v>1255.3221052631579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86</v>
      </c>
      <c r="M31" s="112"/>
      <c r="N31" s="112"/>
      <c r="O31" s="40">
        <v>950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50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82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207578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0" si="1">SUM(D5:M5)</f>
        <v>207578</v>
      </c>
      <c r="O5" s="31">
        <f t="shared" ref="O5:O30" si="2">(N5/O$32)</f>
        <v>217.58700209643607</v>
      </c>
      <c r="P5" s="6"/>
    </row>
    <row r="6" spans="1:133">
      <c r="A6" s="12"/>
      <c r="B6" s="23">
        <v>311</v>
      </c>
      <c r="C6" s="19" t="s">
        <v>2</v>
      </c>
      <c r="D6" s="43">
        <v>105980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105980</v>
      </c>
      <c r="O6" s="44">
        <f t="shared" si="2"/>
        <v>111.09014675052411</v>
      </c>
      <c r="P6" s="9"/>
    </row>
    <row r="7" spans="1:133">
      <c r="A7" s="12"/>
      <c r="B7" s="23">
        <v>312.41000000000003</v>
      </c>
      <c r="C7" s="19" t="s">
        <v>10</v>
      </c>
      <c r="D7" s="43">
        <v>29897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29897</v>
      </c>
      <c r="O7" s="44">
        <f t="shared" si="2"/>
        <v>31.338574423480082</v>
      </c>
      <c r="P7" s="9"/>
    </row>
    <row r="8" spans="1:133">
      <c r="A8" s="12"/>
      <c r="B8" s="23">
        <v>312.60000000000002</v>
      </c>
      <c r="C8" s="19" t="s">
        <v>11</v>
      </c>
      <c r="D8" s="43">
        <v>44731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44731</v>
      </c>
      <c r="O8" s="44">
        <f t="shared" si="2"/>
        <v>46.887840670859539</v>
      </c>
      <c r="P8" s="9"/>
    </row>
    <row r="9" spans="1:133">
      <c r="A9" s="12"/>
      <c r="B9" s="23">
        <v>315</v>
      </c>
      <c r="C9" s="19" t="s">
        <v>59</v>
      </c>
      <c r="D9" s="43">
        <v>26970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26970</v>
      </c>
      <c r="O9" s="44">
        <f t="shared" si="2"/>
        <v>28.270440251572328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64483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64483</v>
      </c>
      <c r="O10" s="42">
        <f t="shared" si="2"/>
        <v>67.592243186582806</v>
      </c>
      <c r="P10" s="10"/>
    </row>
    <row r="11" spans="1:133">
      <c r="A11" s="12"/>
      <c r="B11" s="23">
        <v>322</v>
      </c>
      <c r="C11" s="19" t="s">
        <v>0</v>
      </c>
      <c r="D11" s="43">
        <v>1755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1755</v>
      </c>
      <c r="O11" s="44">
        <f t="shared" si="2"/>
        <v>1.8396226415094339</v>
      </c>
      <c r="P11" s="9"/>
    </row>
    <row r="12" spans="1:133">
      <c r="A12" s="12"/>
      <c r="B12" s="23">
        <v>323.10000000000002</v>
      </c>
      <c r="C12" s="19" t="s">
        <v>14</v>
      </c>
      <c r="D12" s="43">
        <v>62728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62728</v>
      </c>
      <c r="O12" s="44">
        <f t="shared" si="2"/>
        <v>65.75262054507337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SUM(D14:D19)</f>
        <v>434982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434982</v>
      </c>
      <c r="O13" s="42">
        <f t="shared" si="2"/>
        <v>455.95597484276732</v>
      </c>
      <c r="P13" s="10"/>
    </row>
    <row r="14" spans="1:133">
      <c r="A14" s="12"/>
      <c r="B14" s="23">
        <v>334.49</v>
      </c>
      <c r="C14" s="19" t="s">
        <v>78</v>
      </c>
      <c r="D14" s="43">
        <v>339003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339003</v>
      </c>
      <c r="O14" s="44">
        <f t="shared" si="2"/>
        <v>355.34905660377359</v>
      </c>
      <c r="P14" s="9"/>
    </row>
    <row r="15" spans="1:133">
      <c r="A15" s="12"/>
      <c r="B15" s="23">
        <v>335.12</v>
      </c>
      <c r="C15" s="19" t="s">
        <v>60</v>
      </c>
      <c r="D15" s="43">
        <v>49707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49707</v>
      </c>
      <c r="O15" s="44">
        <f t="shared" si="2"/>
        <v>52.10377358490566</v>
      </c>
      <c r="P15" s="9"/>
    </row>
    <row r="16" spans="1:133">
      <c r="A16" s="12"/>
      <c r="B16" s="23">
        <v>335.14</v>
      </c>
      <c r="C16" s="19" t="s">
        <v>61</v>
      </c>
      <c r="D16" s="43">
        <v>255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255</v>
      </c>
      <c r="O16" s="44">
        <f t="shared" si="2"/>
        <v>0.26729559748427673</v>
      </c>
      <c r="P16" s="9"/>
    </row>
    <row r="17" spans="1:119">
      <c r="A17" s="12"/>
      <c r="B17" s="23">
        <v>335.15</v>
      </c>
      <c r="C17" s="19" t="s">
        <v>62</v>
      </c>
      <c r="D17" s="43">
        <v>112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112</v>
      </c>
      <c r="O17" s="44">
        <f t="shared" si="2"/>
        <v>0.11740041928721175</v>
      </c>
      <c r="P17" s="9"/>
    </row>
    <row r="18" spans="1:119">
      <c r="A18" s="12"/>
      <c r="B18" s="23">
        <v>335.18</v>
      </c>
      <c r="C18" s="19" t="s">
        <v>63</v>
      </c>
      <c r="D18" s="43">
        <v>18321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18321</v>
      </c>
      <c r="O18" s="44">
        <f t="shared" si="2"/>
        <v>19.20440251572327</v>
      </c>
      <c r="P18" s="9"/>
    </row>
    <row r="19" spans="1:119">
      <c r="A19" s="12"/>
      <c r="B19" s="23">
        <v>338</v>
      </c>
      <c r="C19" s="19" t="s">
        <v>83</v>
      </c>
      <c r="D19" s="43">
        <v>27584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27584</v>
      </c>
      <c r="O19" s="44">
        <f t="shared" si="2"/>
        <v>28.914046121593291</v>
      </c>
      <c r="P19" s="9"/>
    </row>
    <row r="20" spans="1:119" ht="15.75">
      <c r="A20" s="27" t="s">
        <v>26</v>
      </c>
      <c r="B20" s="28"/>
      <c r="C20" s="29"/>
      <c r="D20" s="30">
        <f t="shared" ref="D20:M20" si="5">SUM(D21:D24)</f>
        <v>13739</v>
      </c>
      <c r="E20" s="30">
        <f t="shared" si="5"/>
        <v>0</v>
      </c>
      <c r="F20" s="30">
        <f t="shared" si="5"/>
        <v>0</v>
      </c>
      <c r="G20" s="30">
        <f t="shared" si="5"/>
        <v>0</v>
      </c>
      <c r="H20" s="30">
        <f t="shared" si="5"/>
        <v>0</v>
      </c>
      <c r="I20" s="30">
        <f t="shared" si="5"/>
        <v>696134</v>
      </c>
      <c r="J20" s="30">
        <f t="shared" si="5"/>
        <v>0</v>
      </c>
      <c r="K20" s="30">
        <f t="shared" si="5"/>
        <v>0</v>
      </c>
      <c r="L20" s="30">
        <f t="shared" si="5"/>
        <v>0</v>
      </c>
      <c r="M20" s="30">
        <f t="shared" si="5"/>
        <v>0</v>
      </c>
      <c r="N20" s="30">
        <f t="shared" si="1"/>
        <v>709873</v>
      </c>
      <c r="O20" s="42">
        <f t="shared" si="2"/>
        <v>744.10167714884699</v>
      </c>
      <c r="P20" s="10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269558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269558</v>
      </c>
      <c r="O21" s="44">
        <f t="shared" si="2"/>
        <v>282.55555555555554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151070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151070</v>
      </c>
      <c r="O22" s="44">
        <f t="shared" si="2"/>
        <v>158.35429769392033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275506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275506</v>
      </c>
      <c r="O23" s="44">
        <f t="shared" si="2"/>
        <v>288.79035639412996</v>
      </c>
      <c r="P23" s="9"/>
    </row>
    <row r="24" spans="1:119">
      <c r="A24" s="12"/>
      <c r="B24" s="23">
        <v>344.9</v>
      </c>
      <c r="C24" s="19" t="s">
        <v>79</v>
      </c>
      <c r="D24" s="43">
        <v>13739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13739</v>
      </c>
      <c r="O24" s="44">
        <f t="shared" si="2"/>
        <v>14.40146750524109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SUM(D26:D27)</f>
        <v>33913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430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34343</v>
      </c>
      <c r="O25" s="42">
        <f t="shared" si="2"/>
        <v>35.998951781970646</v>
      </c>
      <c r="P25" s="10"/>
    </row>
    <row r="26" spans="1:119">
      <c r="A26" s="12"/>
      <c r="B26" s="23">
        <v>361.1</v>
      </c>
      <c r="C26" s="19" t="s">
        <v>33</v>
      </c>
      <c r="D26" s="43">
        <v>848</v>
      </c>
      <c r="E26" s="43">
        <v>0</v>
      </c>
      <c r="F26" s="43">
        <v>0</v>
      </c>
      <c r="G26" s="43">
        <v>0</v>
      </c>
      <c r="H26" s="43">
        <v>0</v>
      </c>
      <c r="I26" s="43">
        <v>430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1278</v>
      </c>
      <c r="O26" s="44">
        <f t="shared" si="2"/>
        <v>1.3396226415094339</v>
      </c>
      <c r="P26" s="9"/>
    </row>
    <row r="27" spans="1:119">
      <c r="A27" s="12"/>
      <c r="B27" s="23">
        <v>369.9</v>
      </c>
      <c r="C27" s="19" t="s">
        <v>34</v>
      </c>
      <c r="D27" s="43">
        <v>33065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33065</v>
      </c>
      <c r="O27" s="44">
        <f t="shared" si="2"/>
        <v>34.659329140461217</v>
      </c>
      <c r="P27" s="9"/>
    </row>
    <row r="28" spans="1:119" ht="15.75">
      <c r="A28" s="27" t="s">
        <v>46</v>
      </c>
      <c r="B28" s="28"/>
      <c r="C28" s="29"/>
      <c r="D28" s="30">
        <f t="shared" ref="D28:M28" si="7">SUM(D29:D29)</f>
        <v>0</v>
      </c>
      <c r="E28" s="30">
        <f t="shared" si="7"/>
        <v>0</v>
      </c>
      <c r="F28" s="30">
        <f t="shared" si="7"/>
        <v>0</v>
      </c>
      <c r="G28" s="30">
        <f t="shared" si="7"/>
        <v>0</v>
      </c>
      <c r="H28" s="30">
        <f t="shared" si="7"/>
        <v>0</v>
      </c>
      <c r="I28" s="30">
        <f t="shared" si="7"/>
        <v>4980</v>
      </c>
      <c r="J28" s="30">
        <f t="shared" si="7"/>
        <v>0</v>
      </c>
      <c r="K28" s="30">
        <f t="shared" si="7"/>
        <v>0</v>
      </c>
      <c r="L28" s="30">
        <f t="shared" si="7"/>
        <v>0</v>
      </c>
      <c r="M28" s="30">
        <f t="shared" si="7"/>
        <v>0</v>
      </c>
      <c r="N28" s="30">
        <f t="shared" si="1"/>
        <v>4980</v>
      </c>
      <c r="O28" s="42">
        <f t="shared" si="2"/>
        <v>5.2201257861635222</v>
      </c>
      <c r="P28" s="9"/>
    </row>
    <row r="29" spans="1:119" ht="15.75" thickBot="1">
      <c r="A29" s="12"/>
      <c r="B29" s="23">
        <v>389.3</v>
      </c>
      <c r="C29" s="19" t="s">
        <v>80</v>
      </c>
      <c r="D29" s="43">
        <v>0</v>
      </c>
      <c r="E29" s="43">
        <v>0</v>
      </c>
      <c r="F29" s="43">
        <v>0</v>
      </c>
      <c r="G29" s="43">
        <v>0</v>
      </c>
      <c r="H29" s="43">
        <v>0</v>
      </c>
      <c r="I29" s="43">
        <v>4980</v>
      </c>
      <c r="J29" s="43">
        <v>0</v>
      </c>
      <c r="K29" s="43">
        <v>0</v>
      </c>
      <c r="L29" s="43">
        <v>0</v>
      </c>
      <c r="M29" s="43">
        <v>0</v>
      </c>
      <c r="N29" s="43">
        <f t="shared" si="1"/>
        <v>4980</v>
      </c>
      <c r="O29" s="44">
        <f t="shared" si="2"/>
        <v>5.2201257861635222</v>
      </c>
      <c r="P29" s="9"/>
    </row>
    <row r="30" spans="1:119" ht="16.5" thickBot="1">
      <c r="A30" s="13" t="s">
        <v>31</v>
      </c>
      <c r="B30" s="21"/>
      <c r="C30" s="20"/>
      <c r="D30" s="14">
        <f>SUM(D5,D10,D13,D20,D25,D28)</f>
        <v>754695</v>
      </c>
      <c r="E30" s="14">
        <f t="shared" ref="E30:M30" si="8">SUM(E5,E10,E13,E20,E25,E28)</f>
        <v>0</v>
      </c>
      <c r="F30" s="14">
        <f t="shared" si="8"/>
        <v>0</v>
      </c>
      <c r="G30" s="14">
        <f t="shared" si="8"/>
        <v>0</v>
      </c>
      <c r="H30" s="14">
        <f t="shared" si="8"/>
        <v>0</v>
      </c>
      <c r="I30" s="14">
        <f t="shared" si="8"/>
        <v>701544</v>
      </c>
      <c r="J30" s="14">
        <f t="shared" si="8"/>
        <v>0</v>
      </c>
      <c r="K30" s="14">
        <f t="shared" si="8"/>
        <v>0</v>
      </c>
      <c r="L30" s="14">
        <f t="shared" si="8"/>
        <v>0</v>
      </c>
      <c r="M30" s="14">
        <f t="shared" si="8"/>
        <v>0</v>
      </c>
      <c r="N30" s="14">
        <f t="shared" si="1"/>
        <v>1456239</v>
      </c>
      <c r="O30" s="36">
        <f t="shared" si="2"/>
        <v>1526.4559748427673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5"/>
      <c r="B31" s="17"/>
      <c r="C31" s="17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/>
    </row>
    <row r="32" spans="1:119">
      <c r="A32" s="37"/>
      <c r="B32" s="38"/>
      <c r="C32" s="38"/>
      <c r="D32" s="39"/>
      <c r="E32" s="39"/>
      <c r="F32" s="39"/>
      <c r="G32" s="39"/>
      <c r="H32" s="39"/>
      <c r="I32" s="39"/>
      <c r="J32" s="39"/>
      <c r="K32" s="39"/>
      <c r="L32" s="112" t="s">
        <v>84</v>
      </c>
      <c r="M32" s="112"/>
      <c r="N32" s="112"/>
      <c r="O32" s="40">
        <v>954</v>
      </c>
    </row>
    <row r="33" spans="1:15">
      <c r="A33" s="113"/>
      <c r="B33" s="90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1"/>
    </row>
    <row r="34" spans="1:15" ht="15.75" customHeight="1" thickBot="1">
      <c r="A34" s="114" t="s">
        <v>50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4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77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192488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29" si="1">SUM(D5:M5)</f>
        <v>192488</v>
      </c>
      <c r="O5" s="31">
        <f t="shared" ref="O5:O29" si="2">(N5/O$31)</f>
        <v>209.91057797164666</v>
      </c>
      <c r="P5" s="6"/>
    </row>
    <row r="6" spans="1:133">
      <c r="A6" s="12"/>
      <c r="B6" s="23">
        <v>311</v>
      </c>
      <c r="C6" s="19" t="s">
        <v>2</v>
      </c>
      <c r="D6" s="43">
        <v>97971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97971</v>
      </c>
      <c r="O6" s="44">
        <f t="shared" si="2"/>
        <v>106.83860414394765</v>
      </c>
      <c r="P6" s="9"/>
    </row>
    <row r="7" spans="1:133">
      <c r="A7" s="12"/>
      <c r="B7" s="23">
        <v>312.41000000000003</v>
      </c>
      <c r="C7" s="19" t="s">
        <v>10</v>
      </c>
      <c r="D7" s="43">
        <v>27968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27968</v>
      </c>
      <c r="O7" s="44">
        <f t="shared" si="2"/>
        <v>30.499454743729554</v>
      </c>
      <c r="P7" s="9"/>
    </row>
    <row r="8" spans="1:133">
      <c r="A8" s="12"/>
      <c r="B8" s="23">
        <v>312.60000000000002</v>
      </c>
      <c r="C8" s="19" t="s">
        <v>11</v>
      </c>
      <c r="D8" s="43">
        <v>41367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41367</v>
      </c>
      <c r="O8" s="44">
        <f t="shared" si="2"/>
        <v>45.111232279171212</v>
      </c>
      <c r="P8" s="9"/>
    </row>
    <row r="9" spans="1:133">
      <c r="A9" s="12"/>
      <c r="B9" s="23">
        <v>315</v>
      </c>
      <c r="C9" s="19" t="s">
        <v>59</v>
      </c>
      <c r="D9" s="43">
        <v>25182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25182</v>
      </c>
      <c r="O9" s="44">
        <f t="shared" si="2"/>
        <v>27.461286804798256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57826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57826</v>
      </c>
      <c r="O10" s="42">
        <f t="shared" si="2"/>
        <v>63.059978189749181</v>
      </c>
      <c r="P10" s="10"/>
    </row>
    <row r="11" spans="1:133">
      <c r="A11" s="12"/>
      <c r="B11" s="23">
        <v>322</v>
      </c>
      <c r="C11" s="19" t="s">
        <v>0</v>
      </c>
      <c r="D11" s="43">
        <v>6363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6363</v>
      </c>
      <c r="O11" s="44">
        <f t="shared" si="2"/>
        <v>6.9389312977099236</v>
      </c>
      <c r="P11" s="9"/>
    </row>
    <row r="12" spans="1:133">
      <c r="A12" s="12"/>
      <c r="B12" s="23">
        <v>323.10000000000002</v>
      </c>
      <c r="C12" s="19" t="s">
        <v>14</v>
      </c>
      <c r="D12" s="43">
        <v>51463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51463</v>
      </c>
      <c r="O12" s="44">
        <f t="shared" si="2"/>
        <v>56.12104689203926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90999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0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90999</v>
      </c>
      <c r="O13" s="42">
        <f t="shared" si="2"/>
        <v>99.235550708833145</v>
      </c>
      <c r="P13" s="10"/>
    </row>
    <row r="14" spans="1:133">
      <c r="A14" s="12"/>
      <c r="B14" s="23">
        <v>334.49</v>
      </c>
      <c r="C14" s="19" t="s">
        <v>78</v>
      </c>
      <c r="D14" s="43">
        <v>21694</v>
      </c>
      <c r="E14" s="43">
        <v>0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21694</v>
      </c>
      <c r="O14" s="44">
        <f t="shared" si="2"/>
        <v>23.657579062159215</v>
      </c>
      <c r="P14" s="9"/>
    </row>
    <row r="15" spans="1:133">
      <c r="A15" s="12"/>
      <c r="B15" s="23">
        <v>335.12</v>
      </c>
      <c r="C15" s="19" t="s">
        <v>60</v>
      </c>
      <c r="D15" s="43">
        <v>49670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49670</v>
      </c>
      <c r="O15" s="44">
        <f t="shared" si="2"/>
        <v>54.165757906215923</v>
      </c>
      <c r="P15" s="9"/>
    </row>
    <row r="16" spans="1:133">
      <c r="A16" s="12"/>
      <c r="B16" s="23">
        <v>335.14</v>
      </c>
      <c r="C16" s="19" t="s">
        <v>61</v>
      </c>
      <c r="D16" s="43">
        <v>701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701</v>
      </c>
      <c r="O16" s="44">
        <f t="shared" si="2"/>
        <v>0.76444929116684845</v>
      </c>
      <c r="P16" s="9"/>
    </row>
    <row r="17" spans="1:119">
      <c r="A17" s="12"/>
      <c r="B17" s="23">
        <v>335.15</v>
      </c>
      <c r="C17" s="19" t="s">
        <v>62</v>
      </c>
      <c r="D17" s="43">
        <v>133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133</v>
      </c>
      <c r="O17" s="44">
        <f t="shared" si="2"/>
        <v>0.14503816793893129</v>
      </c>
      <c r="P17" s="9"/>
    </row>
    <row r="18" spans="1:119">
      <c r="A18" s="12"/>
      <c r="B18" s="23">
        <v>335.18</v>
      </c>
      <c r="C18" s="19" t="s">
        <v>63</v>
      </c>
      <c r="D18" s="43">
        <v>18801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18801</v>
      </c>
      <c r="O18" s="44">
        <f t="shared" si="2"/>
        <v>20.502726281352235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SUM(D20:D23)</f>
        <v>15546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711374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726920</v>
      </c>
      <c r="O19" s="42">
        <f t="shared" si="2"/>
        <v>792.71537622682661</v>
      </c>
      <c r="P19" s="10"/>
    </row>
    <row r="20" spans="1:119">
      <c r="A20" s="12"/>
      <c r="B20" s="23">
        <v>343.3</v>
      </c>
      <c r="C20" s="19" t="s">
        <v>27</v>
      </c>
      <c r="D20" s="43">
        <v>0</v>
      </c>
      <c r="E20" s="43">
        <v>0</v>
      </c>
      <c r="F20" s="43">
        <v>0</v>
      </c>
      <c r="G20" s="43">
        <v>0</v>
      </c>
      <c r="H20" s="43">
        <v>0</v>
      </c>
      <c r="I20" s="43">
        <v>264984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264984</v>
      </c>
      <c r="O20" s="44">
        <f t="shared" si="2"/>
        <v>288.96837513631408</v>
      </c>
      <c r="P20" s="9"/>
    </row>
    <row r="21" spans="1:119">
      <c r="A21" s="12"/>
      <c r="B21" s="23">
        <v>343.4</v>
      </c>
      <c r="C21" s="19" t="s">
        <v>28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151773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151773</v>
      </c>
      <c r="O21" s="44">
        <f t="shared" si="2"/>
        <v>165.51035986913848</v>
      </c>
      <c r="P21" s="9"/>
    </row>
    <row r="22" spans="1:119">
      <c r="A22" s="12"/>
      <c r="B22" s="23">
        <v>343.5</v>
      </c>
      <c r="C22" s="19" t="s">
        <v>29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294617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294617</v>
      </c>
      <c r="O22" s="44">
        <f t="shared" si="2"/>
        <v>321.28353326063251</v>
      </c>
      <c r="P22" s="9"/>
    </row>
    <row r="23" spans="1:119">
      <c r="A23" s="12"/>
      <c r="B23" s="23">
        <v>344.9</v>
      </c>
      <c r="C23" s="19" t="s">
        <v>79</v>
      </c>
      <c r="D23" s="43">
        <v>15546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15546</v>
      </c>
      <c r="O23" s="44">
        <f t="shared" si="2"/>
        <v>16.953107960741548</v>
      </c>
      <c r="P23" s="9"/>
    </row>
    <row r="24" spans="1:119" ht="15.75">
      <c r="A24" s="27" t="s">
        <v>3</v>
      </c>
      <c r="B24" s="28"/>
      <c r="C24" s="29"/>
      <c r="D24" s="30">
        <f t="shared" ref="D24:M24" si="6">SUM(D25:D26)</f>
        <v>21566</v>
      </c>
      <c r="E24" s="30">
        <f t="shared" si="6"/>
        <v>0</v>
      </c>
      <c r="F24" s="30">
        <f t="shared" si="6"/>
        <v>0</v>
      </c>
      <c r="G24" s="30">
        <f t="shared" si="6"/>
        <v>0</v>
      </c>
      <c r="H24" s="30">
        <f t="shared" si="6"/>
        <v>0</v>
      </c>
      <c r="I24" s="30">
        <f t="shared" si="6"/>
        <v>408</v>
      </c>
      <c r="J24" s="30">
        <f t="shared" si="6"/>
        <v>0</v>
      </c>
      <c r="K24" s="30">
        <f t="shared" si="6"/>
        <v>0</v>
      </c>
      <c r="L24" s="30">
        <f t="shared" si="6"/>
        <v>0</v>
      </c>
      <c r="M24" s="30">
        <f t="shared" si="6"/>
        <v>0</v>
      </c>
      <c r="N24" s="30">
        <f t="shared" si="1"/>
        <v>21974</v>
      </c>
      <c r="O24" s="42">
        <f t="shared" si="2"/>
        <v>23.962922573609596</v>
      </c>
      <c r="P24" s="10"/>
    </row>
    <row r="25" spans="1:119">
      <c r="A25" s="12"/>
      <c r="B25" s="23">
        <v>361.1</v>
      </c>
      <c r="C25" s="19" t="s">
        <v>33</v>
      </c>
      <c r="D25" s="43">
        <v>383</v>
      </c>
      <c r="E25" s="43">
        <v>0</v>
      </c>
      <c r="F25" s="43">
        <v>0</v>
      </c>
      <c r="G25" s="43">
        <v>0</v>
      </c>
      <c r="H25" s="43">
        <v>0</v>
      </c>
      <c r="I25" s="43">
        <v>408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791</v>
      </c>
      <c r="O25" s="44">
        <f t="shared" si="2"/>
        <v>0.86259541984732824</v>
      </c>
      <c r="P25" s="9"/>
    </row>
    <row r="26" spans="1:119">
      <c r="A26" s="12"/>
      <c r="B26" s="23">
        <v>369.9</v>
      </c>
      <c r="C26" s="19" t="s">
        <v>34</v>
      </c>
      <c r="D26" s="43">
        <v>21183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21183</v>
      </c>
      <c r="O26" s="44">
        <f t="shared" si="2"/>
        <v>23.100327153762269</v>
      </c>
      <c r="P26" s="9"/>
    </row>
    <row r="27" spans="1:119" ht="15.75">
      <c r="A27" s="27" t="s">
        <v>46</v>
      </c>
      <c r="B27" s="28"/>
      <c r="C27" s="29"/>
      <c r="D27" s="30">
        <f t="shared" ref="D27:M27" si="7">SUM(D28:D28)</f>
        <v>0</v>
      </c>
      <c r="E27" s="30">
        <f t="shared" si="7"/>
        <v>0</v>
      </c>
      <c r="F27" s="30">
        <f t="shared" si="7"/>
        <v>0</v>
      </c>
      <c r="G27" s="30">
        <f t="shared" si="7"/>
        <v>0</v>
      </c>
      <c r="H27" s="30">
        <f t="shared" si="7"/>
        <v>0</v>
      </c>
      <c r="I27" s="30">
        <f t="shared" si="7"/>
        <v>781518</v>
      </c>
      <c r="J27" s="30">
        <f t="shared" si="7"/>
        <v>0</v>
      </c>
      <c r="K27" s="30">
        <f t="shared" si="7"/>
        <v>0</v>
      </c>
      <c r="L27" s="30">
        <f t="shared" si="7"/>
        <v>0</v>
      </c>
      <c r="M27" s="30">
        <f t="shared" si="7"/>
        <v>0</v>
      </c>
      <c r="N27" s="30">
        <f t="shared" si="1"/>
        <v>781518</v>
      </c>
      <c r="O27" s="42">
        <f t="shared" si="2"/>
        <v>852.25517993456924</v>
      </c>
      <c r="P27" s="9"/>
    </row>
    <row r="28" spans="1:119" ht="15.75" thickBot="1">
      <c r="A28" s="12"/>
      <c r="B28" s="23">
        <v>389.3</v>
      </c>
      <c r="C28" s="19" t="s">
        <v>80</v>
      </c>
      <c r="D28" s="43">
        <v>0</v>
      </c>
      <c r="E28" s="43">
        <v>0</v>
      </c>
      <c r="F28" s="43">
        <v>0</v>
      </c>
      <c r="G28" s="43">
        <v>0</v>
      </c>
      <c r="H28" s="43">
        <v>0</v>
      </c>
      <c r="I28" s="43">
        <v>781518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781518</v>
      </c>
      <c r="O28" s="44">
        <f t="shared" si="2"/>
        <v>852.25517993456924</v>
      </c>
      <c r="P28" s="9"/>
    </row>
    <row r="29" spans="1:119" ht="16.5" thickBot="1">
      <c r="A29" s="13" t="s">
        <v>31</v>
      </c>
      <c r="B29" s="21"/>
      <c r="C29" s="20"/>
      <c r="D29" s="14">
        <f>SUM(D5,D10,D13,D19,D24,D27)</f>
        <v>378425</v>
      </c>
      <c r="E29" s="14">
        <f t="shared" ref="E29:M29" si="8">SUM(E5,E10,E13,E19,E24,E27)</f>
        <v>0</v>
      </c>
      <c r="F29" s="14">
        <f t="shared" si="8"/>
        <v>0</v>
      </c>
      <c r="G29" s="14">
        <f t="shared" si="8"/>
        <v>0</v>
      </c>
      <c r="H29" s="14">
        <f t="shared" si="8"/>
        <v>0</v>
      </c>
      <c r="I29" s="14">
        <f t="shared" si="8"/>
        <v>1493300</v>
      </c>
      <c r="J29" s="14">
        <f t="shared" si="8"/>
        <v>0</v>
      </c>
      <c r="K29" s="14">
        <f t="shared" si="8"/>
        <v>0</v>
      </c>
      <c r="L29" s="14">
        <f t="shared" si="8"/>
        <v>0</v>
      </c>
      <c r="M29" s="14">
        <f t="shared" si="8"/>
        <v>0</v>
      </c>
      <c r="N29" s="14">
        <f t="shared" si="1"/>
        <v>1871725</v>
      </c>
      <c r="O29" s="36">
        <f t="shared" si="2"/>
        <v>2041.1395856052345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5"/>
      <c r="B30" s="17"/>
      <c r="C30" s="17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/>
    </row>
    <row r="31" spans="1:119">
      <c r="A31" s="37"/>
      <c r="B31" s="38"/>
      <c r="C31" s="38"/>
      <c r="D31" s="39"/>
      <c r="E31" s="39"/>
      <c r="F31" s="39"/>
      <c r="G31" s="39"/>
      <c r="H31" s="39"/>
      <c r="I31" s="39"/>
      <c r="J31" s="39"/>
      <c r="K31" s="39"/>
      <c r="L31" s="112" t="s">
        <v>81</v>
      </c>
      <c r="M31" s="112"/>
      <c r="N31" s="112"/>
      <c r="O31" s="40">
        <v>917</v>
      </c>
    </row>
    <row r="32" spans="1:119">
      <c r="A32" s="113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1"/>
    </row>
    <row r="33" spans="1:15" ht="15.75" customHeight="1" thickBot="1">
      <c r="A33" s="114" t="s">
        <v>50</v>
      </c>
      <c r="B33" s="93"/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4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15" t="s">
        <v>42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7"/>
      <c r="P1" s="7"/>
      <c r="Q1"/>
    </row>
    <row r="2" spans="1:133" ht="24" thickBot="1">
      <c r="A2" s="118" t="s">
        <v>74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/>
      <c r="P2" s="7"/>
      <c r="Q2"/>
    </row>
    <row r="3" spans="1:133" ht="18" customHeight="1">
      <c r="A3" s="121" t="s">
        <v>35</v>
      </c>
      <c r="B3" s="102"/>
      <c r="C3" s="103"/>
      <c r="D3" s="122" t="s">
        <v>22</v>
      </c>
      <c r="E3" s="123"/>
      <c r="F3" s="123"/>
      <c r="G3" s="123"/>
      <c r="H3" s="124"/>
      <c r="I3" s="122" t="s">
        <v>23</v>
      </c>
      <c r="J3" s="124"/>
      <c r="K3" s="122" t="s">
        <v>25</v>
      </c>
      <c r="L3" s="124"/>
      <c r="M3" s="34"/>
      <c r="N3" s="35"/>
      <c r="O3" s="125" t="s">
        <v>40</v>
      </c>
      <c r="P3" s="11"/>
      <c r="Q3"/>
    </row>
    <row r="4" spans="1:133" ht="32.25" customHeight="1" thickBot="1">
      <c r="A4" s="104"/>
      <c r="B4" s="105"/>
      <c r="C4" s="106"/>
      <c r="D4" s="32" t="s">
        <v>4</v>
      </c>
      <c r="E4" s="32" t="s">
        <v>36</v>
      </c>
      <c r="F4" s="32" t="s">
        <v>37</v>
      </c>
      <c r="G4" s="32" t="s">
        <v>38</v>
      </c>
      <c r="H4" s="32" t="s">
        <v>5</v>
      </c>
      <c r="I4" s="32" t="s">
        <v>6</v>
      </c>
      <c r="J4" s="33" t="s">
        <v>39</v>
      </c>
      <c r="K4" s="33" t="s">
        <v>7</v>
      </c>
      <c r="L4" s="33" t="s">
        <v>8</v>
      </c>
      <c r="M4" s="33" t="s">
        <v>9</v>
      </c>
      <c r="N4" s="33" t="s">
        <v>24</v>
      </c>
      <c r="O4" s="11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</v>
      </c>
      <c r="B5" s="24"/>
      <c r="C5" s="24"/>
      <c r="D5" s="25">
        <f t="shared" ref="D5:M5" si="0">SUM(D6:D9)</f>
        <v>186682</v>
      </c>
      <c r="E5" s="25">
        <f t="shared" si="0"/>
        <v>0</v>
      </c>
      <c r="F5" s="25">
        <f t="shared" si="0"/>
        <v>0</v>
      </c>
      <c r="G5" s="25">
        <f t="shared" si="0"/>
        <v>0</v>
      </c>
      <c r="H5" s="25">
        <f t="shared" si="0"/>
        <v>0</v>
      </c>
      <c r="I5" s="25">
        <f t="shared" si="0"/>
        <v>0</v>
      </c>
      <c r="J5" s="25">
        <f t="shared" si="0"/>
        <v>0</v>
      </c>
      <c r="K5" s="25">
        <f t="shared" si="0"/>
        <v>0</v>
      </c>
      <c r="L5" s="25">
        <f t="shared" si="0"/>
        <v>0</v>
      </c>
      <c r="M5" s="25">
        <f t="shared" si="0"/>
        <v>0</v>
      </c>
      <c r="N5" s="26">
        <f t="shared" ref="N5:N32" si="1">SUM(D5:M5)</f>
        <v>186682</v>
      </c>
      <c r="O5" s="31">
        <f t="shared" ref="O5:O32" si="2">(N5/O$34)</f>
        <v>194.86638830897704</v>
      </c>
      <c r="P5" s="6"/>
    </row>
    <row r="6" spans="1:133">
      <c r="A6" s="12"/>
      <c r="B6" s="23">
        <v>311</v>
      </c>
      <c r="C6" s="19" t="s">
        <v>2</v>
      </c>
      <c r="D6" s="43">
        <v>85789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85789</v>
      </c>
      <c r="O6" s="44">
        <f t="shared" si="2"/>
        <v>89.550104384133618</v>
      </c>
      <c r="P6" s="9"/>
    </row>
    <row r="7" spans="1:133">
      <c r="A7" s="12"/>
      <c r="B7" s="23">
        <v>312.3</v>
      </c>
      <c r="C7" s="19" t="s">
        <v>58</v>
      </c>
      <c r="D7" s="43">
        <v>28500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28500</v>
      </c>
      <c r="O7" s="44">
        <f t="shared" si="2"/>
        <v>29.74947807933194</v>
      </c>
      <c r="P7" s="9"/>
    </row>
    <row r="8" spans="1:133">
      <c r="A8" s="12"/>
      <c r="B8" s="23">
        <v>312.60000000000002</v>
      </c>
      <c r="C8" s="19" t="s">
        <v>11</v>
      </c>
      <c r="D8" s="43">
        <v>44983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44983</v>
      </c>
      <c r="O8" s="44">
        <f t="shared" si="2"/>
        <v>46.955114822546975</v>
      </c>
      <c r="P8" s="9"/>
    </row>
    <row r="9" spans="1:133">
      <c r="A9" s="12"/>
      <c r="B9" s="23">
        <v>315</v>
      </c>
      <c r="C9" s="19" t="s">
        <v>59</v>
      </c>
      <c r="D9" s="43">
        <v>27410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27410</v>
      </c>
      <c r="O9" s="44">
        <f t="shared" si="2"/>
        <v>28.611691022964511</v>
      </c>
      <c r="P9" s="9"/>
    </row>
    <row r="10" spans="1:133" ht="15.75">
      <c r="A10" s="27" t="s">
        <v>13</v>
      </c>
      <c r="B10" s="28"/>
      <c r="C10" s="29"/>
      <c r="D10" s="30">
        <f t="shared" ref="D10:M10" si="3">SUM(D11:D12)</f>
        <v>56991</v>
      </c>
      <c r="E10" s="30">
        <f t="shared" si="3"/>
        <v>0</v>
      </c>
      <c r="F10" s="30">
        <f t="shared" si="3"/>
        <v>0</v>
      </c>
      <c r="G10" s="30">
        <f t="shared" si="3"/>
        <v>0</v>
      </c>
      <c r="H10" s="30">
        <f t="shared" si="3"/>
        <v>0</v>
      </c>
      <c r="I10" s="30">
        <f t="shared" si="3"/>
        <v>0</v>
      </c>
      <c r="J10" s="30">
        <f t="shared" si="3"/>
        <v>0</v>
      </c>
      <c r="K10" s="30">
        <f t="shared" si="3"/>
        <v>0</v>
      </c>
      <c r="L10" s="30">
        <f t="shared" si="3"/>
        <v>0</v>
      </c>
      <c r="M10" s="30">
        <f t="shared" si="3"/>
        <v>0</v>
      </c>
      <c r="N10" s="41">
        <f t="shared" si="1"/>
        <v>56991</v>
      </c>
      <c r="O10" s="42">
        <f t="shared" si="2"/>
        <v>59.489561586638828</v>
      </c>
      <c r="P10" s="10"/>
    </row>
    <row r="11" spans="1:133">
      <c r="A11" s="12"/>
      <c r="B11" s="23">
        <v>322</v>
      </c>
      <c r="C11" s="19" t="s">
        <v>0</v>
      </c>
      <c r="D11" s="43">
        <v>5021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5021</v>
      </c>
      <c r="O11" s="44">
        <f t="shared" si="2"/>
        <v>5.2411273486430066</v>
      </c>
      <c r="P11" s="9"/>
    </row>
    <row r="12" spans="1:133">
      <c r="A12" s="12"/>
      <c r="B12" s="23">
        <v>323.10000000000002</v>
      </c>
      <c r="C12" s="19" t="s">
        <v>14</v>
      </c>
      <c r="D12" s="43">
        <v>51970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51970</v>
      </c>
      <c r="O12" s="44">
        <f t="shared" si="2"/>
        <v>54.248434237995824</v>
      </c>
      <c r="P12" s="9"/>
    </row>
    <row r="13" spans="1:133" ht="15.75">
      <c r="A13" s="27" t="s">
        <v>15</v>
      </c>
      <c r="B13" s="28"/>
      <c r="C13" s="29"/>
      <c r="D13" s="30">
        <f t="shared" ref="D13:M13" si="4">SUM(D14:D18)</f>
        <v>68657</v>
      </c>
      <c r="E13" s="30">
        <f t="shared" si="4"/>
        <v>0</v>
      </c>
      <c r="F13" s="30">
        <f t="shared" si="4"/>
        <v>0</v>
      </c>
      <c r="G13" s="30">
        <f t="shared" si="4"/>
        <v>0</v>
      </c>
      <c r="H13" s="30">
        <f t="shared" si="4"/>
        <v>0</v>
      </c>
      <c r="I13" s="30">
        <f t="shared" si="4"/>
        <v>22125</v>
      </c>
      <c r="J13" s="30">
        <f t="shared" si="4"/>
        <v>0</v>
      </c>
      <c r="K13" s="30">
        <f t="shared" si="4"/>
        <v>0</v>
      </c>
      <c r="L13" s="30">
        <f t="shared" si="4"/>
        <v>0</v>
      </c>
      <c r="M13" s="30">
        <f t="shared" si="4"/>
        <v>0</v>
      </c>
      <c r="N13" s="41">
        <f t="shared" si="1"/>
        <v>90782</v>
      </c>
      <c r="O13" s="42">
        <f t="shared" si="2"/>
        <v>94.762004175365348</v>
      </c>
      <c r="P13" s="10"/>
    </row>
    <row r="14" spans="1:133">
      <c r="A14" s="12"/>
      <c r="B14" s="23">
        <v>334.35</v>
      </c>
      <c r="C14" s="19" t="s">
        <v>72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22125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22125</v>
      </c>
      <c r="O14" s="44">
        <f t="shared" si="2"/>
        <v>23.09498956158664</v>
      </c>
      <c r="P14" s="9"/>
    </row>
    <row r="15" spans="1:133">
      <c r="A15" s="12"/>
      <c r="B15" s="23">
        <v>335.12</v>
      </c>
      <c r="C15" s="19" t="s">
        <v>60</v>
      </c>
      <c r="D15" s="43">
        <v>49836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49836</v>
      </c>
      <c r="O15" s="44">
        <f t="shared" si="2"/>
        <v>52.020876826722336</v>
      </c>
      <c r="P15" s="9"/>
    </row>
    <row r="16" spans="1:133">
      <c r="A16" s="12"/>
      <c r="B16" s="23">
        <v>335.14</v>
      </c>
      <c r="C16" s="19" t="s">
        <v>61</v>
      </c>
      <c r="D16" s="43">
        <v>524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524</v>
      </c>
      <c r="O16" s="44">
        <f t="shared" si="2"/>
        <v>0.54697286012526092</v>
      </c>
      <c r="P16" s="9"/>
    </row>
    <row r="17" spans="1:119">
      <c r="A17" s="12"/>
      <c r="B17" s="23">
        <v>335.15</v>
      </c>
      <c r="C17" s="19" t="s">
        <v>62</v>
      </c>
      <c r="D17" s="43">
        <v>154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154</v>
      </c>
      <c r="O17" s="44">
        <f t="shared" si="2"/>
        <v>0.16075156576200417</v>
      </c>
      <c r="P17" s="9"/>
    </row>
    <row r="18" spans="1:119">
      <c r="A18" s="12"/>
      <c r="B18" s="23">
        <v>335.18</v>
      </c>
      <c r="C18" s="19" t="s">
        <v>63</v>
      </c>
      <c r="D18" s="43">
        <v>18143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18143</v>
      </c>
      <c r="O18" s="44">
        <f t="shared" si="2"/>
        <v>18.938413361169101</v>
      </c>
      <c r="P18" s="9"/>
    </row>
    <row r="19" spans="1:119" ht="15.75">
      <c r="A19" s="27" t="s">
        <v>26</v>
      </c>
      <c r="B19" s="28"/>
      <c r="C19" s="29"/>
      <c r="D19" s="30">
        <f t="shared" ref="D19:M19" si="5">SUM(D20:D24)</f>
        <v>12097</v>
      </c>
      <c r="E19" s="30">
        <f t="shared" si="5"/>
        <v>0</v>
      </c>
      <c r="F19" s="30">
        <f t="shared" si="5"/>
        <v>0</v>
      </c>
      <c r="G19" s="30">
        <f t="shared" si="5"/>
        <v>0</v>
      </c>
      <c r="H19" s="30">
        <f t="shared" si="5"/>
        <v>0</v>
      </c>
      <c r="I19" s="30">
        <f t="shared" si="5"/>
        <v>667826</v>
      </c>
      <c r="J19" s="30">
        <f t="shared" si="5"/>
        <v>0</v>
      </c>
      <c r="K19" s="30">
        <f t="shared" si="5"/>
        <v>0</v>
      </c>
      <c r="L19" s="30">
        <f t="shared" si="5"/>
        <v>0</v>
      </c>
      <c r="M19" s="30">
        <f t="shared" si="5"/>
        <v>0</v>
      </c>
      <c r="N19" s="30">
        <f t="shared" si="1"/>
        <v>679923</v>
      </c>
      <c r="O19" s="42">
        <f t="shared" si="2"/>
        <v>709.73173277661795</v>
      </c>
      <c r="P19" s="10"/>
    </row>
    <row r="20" spans="1:119">
      <c r="A20" s="12"/>
      <c r="B20" s="23">
        <v>342.2</v>
      </c>
      <c r="C20" s="19" t="s">
        <v>64</v>
      </c>
      <c r="D20" s="43">
        <v>600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600</v>
      </c>
      <c r="O20" s="44">
        <f t="shared" si="2"/>
        <v>0.62630480167014613</v>
      </c>
      <c r="P20" s="9"/>
    </row>
    <row r="21" spans="1:119">
      <c r="A21" s="12"/>
      <c r="B21" s="23">
        <v>343.3</v>
      </c>
      <c r="C21" s="19" t="s">
        <v>27</v>
      </c>
      <c r="D21" s="43">
        <v>0</v>
      </c>
      <c r="E21" s="43">
        <v>0</v>
      </c>
      <c r="F21" s="43">
        <v>0</v>
      </c>
      <c r="G21" s="43">
        <v>0</v>
      </c>
      <c r="H21" s="43">
        <v>0</v>
      </c>
      <c r="I21" s="43">
        <v>234972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234972</v>
      </c>
      <c r="O21" s="44">
        <f t="shared" si="2"/>
        <v>245.27348643006263</v>
      </c>
      <c r="P21" s="9"/>
    </row>
    <row r="22" spans="1:119">
      <c r="A22" s="12"/>
      <c r="B22" s="23">
        <v>343.4</v>
      </c>
      <c r="C22" s="19" t="s">
        <v>28</v>
      </c>
      <c r="D22" s="43">
        <v>0</v>
      </c>
      <c r="E22" s="43">
        <v>0</v>
      </c>
      <c r="F22" s="43">
        <v>0</v>
      </c>
      <c r="G22" s="43">
        <v>0</v>
      </c>
      <c r="H22" s="43">
        <v>0</v>
      </c>
      <c r="I22" s="43">
        <v>150119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150119</v>
      </c>
      <c r="O22" s="44">
        <f t="shared" si="2"/>
        <v>156.70041753653445</v>
      </c>
      <c r="P22" s="9"/>
    </row>
    <row r="23" spans="1:119">
      <c r="A23" s="12"/>
      <c r="B23" s="23">
        <v>343.5</v>
      </c>
      <c r="C23" s="19" t="s">
        <v>29</v>
      </c>
      <c r="D23" s="43">
        <v>0</v>
      </c>
      <c r="E23" s="43">
        <v>0</v>
      </c>
      <c r="F23" s="43">
        <v>0</v>
      </c>
      <c r="G23" s="43">
        <v>0</v>
      </c>
      <c r="H23" s="43">
        <v>0</v>
      </c>
      <c r="I23" s="43">
        <v>282735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282735</v>
      </c>
      <c r="O23" s="44">
        <f t="shared" si="2"/>
        <v>295.13048016701464</v>
      </c>
      <c r="P23" s="9"/>
    </row>
    <row r="24" spans="1:119">
      <c r="A24" s="12"/>
      <c r="B24" s="23">
        <v>346.9</v>
      </c>
      <c r="C24" s="19" t="s">
        <v>65</v>
      </c>
      <c r="D24" s="43">
        <v>11497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11497</v>
      </c>
      <c r="O24" s="44">
        <f t="shared" si="2"/>
        <v>12.001043841336116</v>
      </c>
      <c r="P24" s="9"/>
    </row>
    <row r="25" spans="1:119" ht="15.75">
      <c r="A25" s="27" t="s">
        <v>3</v>
      </c>
      <c r="B25" s="28"/>
      <c r="C25" s="29"/>
      <c r="D25" s="30">
        <f t="shared" ref="D25:M25" si="6">SUM(D26:D28)</f>
        <v>46374</v>
      </c>
      <c r="E25" s="30">
        <f t="shared" si="6"/>
        <v>0</v>
      </c>
      <c r="F25" s="30">
        <f t="shared" si="6"/>
        <v>0</v>
      </c>
      <c r="G25" s="30">
        <f t="shared" si="6"/>
        <v>0</v>
      </c>
      <c r="H25" s="30">
        <f t="shared" si="6"/>
        <v>0</v>
      </c>
      <c r="I25" s="30">
        <f t="shared" si="6"/>
        <v>2805</v>
      </c>
      <c r="J25" s="30">
        <f t="shared" si="6"/>
        <v>0</v>
      </c>
      <c r="K25" s="30">
        <f t="shared" si="6"/>
        <v>0</v>
      </c>
      <c r="L25" s="30">
        <f t="shared" si="6"/>
        <v>0</v>
      </c>
      <c r="M25" s="30">
        <f t="shared" si="6"/>
        <v>0</v>
      </c>
      <c r="N25" s="30">
        <f t="shared" si="1"/>
        <v>49179</v>
      </c>
      <c r="O25" s="42">
        <f t="shared" si="2"/>
        <v>51.335073068893529</v>
      </c>
      <c r="P25" s="10"/>
    </row>
    <row r="26" spans="1:119">
      <c r="A26" s="12"/>
      <c r="B26" s="23">
        <v>361.1</v>
      </c>
      <c r="C26" s="19" t="s">
        <v>33</v>
      </c>
      <c r="D26" s="43">
        <v>370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370</v>
      </c>
      <c r="O26" s="44">
        <f t="shared" si="2"/>
        <v>0.38622129436325681</v>
      </c>
      <c r="P26" s="9"/>
    </row>
    <row r="27" spans="1:119">
      <c r="A27" s="12"/>
      <c r="B27" s="23">
        <v>369.3</v>
      </c>
      <c r="C27" s="19" t="s">
        <v>75</v>
      </c>
      <c r="D27" s="43">
        <v>21990</v>
      </c>
      <c r="E27" s="43">
        <v>0</v>
      </c>
      <c r="F27" s="43">
        <v>0</v>
      </c>
      <c r="G27" s="43">
        <v>0</v>
      </c>
      <c r="H27" s="43">
        <v>0</v>
      </c>
      <c r="I27" s="43">
        <v>0</v>
      </c>
      <c r="J27" s="43">
        <v>0</v>
      </c>
      <c r="K27" s="43">
        <v>0</v>
      </c>
      <c r="L27" s="43">
        <v>0</v>
      </c>
      <c r="M27" s="43">
        <v>0</v>
      </c>
      <c r="N27" s="43">
        <f t="shared" si="1"/>
        <v>21990</v>
      </c>
      <c r="O27" s="44">
        <f t="shared" si="2"/>
        <v>22.954070981210855</v>
      </c>
      <c r="P27" s="9"/>
    </row>
    <row r="28" spans="1:119">
      <c r="A28" s="12"/>
      <c r="B28" s="23">
        <v>369.9</v>
      </c>
      <c r="C28" s="19" t="s">
        <v>34</v>
      </c>
      <c r="D28" s="43">
        <v>24014</v>
      </c>
      <c r="E28" s="43">
        <v>0</v>
      </c>
      <c r="F28" s="43">
        <v>0</v>
      </c>
      <c r="G28" s="43">
        <v>0</v>
      </c>
      <c r="H28" s="43">
        <v>0</v>
      </c>
      <c r="I28" s="43">
        <v>2805</v>
      </c>
      <c r="J28" s="43">
        <v>0</v>
      </c>
      <c r="K28" s="43">
        <v>0</v>
      </c>
      <c r="L28" s="43">
        <v>0</v>
      </c>
      <c r="M28" s="43">
        <v>0</v>
      </c>
      <c r="N28" s="43">
        <f t="shared" si="1"/>
        <v>26819</v>
      </c>
      <c r="O28" s="44">
        <f t="shared" si="2"/>
        <v>27.994780793319414</v>
      </c>
      <c r="P28" s="9"/>
    </row>
    <row r="29" spans="1:119" ht="15.75">
      <c r="A29" s="27" t="s">
        <v>46</v>
      </c>
      <c r="B29" s="28"/>
      <c r="C29" s="29"/>
      <c r="D29" s="30">
        <f t="shared" ref="D29:M29" si="7">SUM(D30:D31)</f>
        <v>0</v>
      </c>
      <c r="E29" s="30">
        <f t="shared" si="7"/>
        <v>0</v>
      </c>
      <c r="F29" s="30">
        <f t="shared" si="7"/>
        <v>0</v>
      </c>
      <c r="G29" s="30">
        <f t="shared" si="7"/>
        <v>0</v>
      </c>
      <c r="H29" s="30">
        <f t="shared" si="7"/>
        <v>0</v>
      </c>
      <c r="I29" s="30">
        <f t="shared" si="7"/>
        <v>25376</v>
      </c>
      <c r="J29" s="30">
        <f t="shared" si="7"/>
        <v>0</v>
      </c>
      <c r="K29" s="30">
        <f t="shared" si="7"/>
        <v>0</v>
      </c>
      <c r="L29" s="30">
        <f t="shared" si="7"/>
        <v>0</v>
      </c>
      <c r="M29" s="30">
        <f t="shared" si="7"/>
        <v>0</v>
      </c>
      <c r="N29" s="30">
        <f t="shared" si="1"/>
        <v>25376</v>
      </c>
      <c r="O29" s="42">
        <f t="shared" si="2"/>
        <v>26.488517745302715</v>
      </c>
      <c r="P29" s="9"/>
    </row>
    <row r="30" spans="1:119">
      <c r="A30" s="12"/>
      <c r="B30" s="23">
        <v>381</v>
      </c>
      <c r="C30" s="19" t="s">
        <v>47</v>
      </c>
      <c r="D30" s="43">
        <v>0</v>
      </c>
      <c r="E30" s="43">
        <v>0</v>
      </c>
      <c r="F30" s="43">
        <v>0</v>
      </c>
      <c r="G30" s="43">
        <v>0</v>
      </c>
      <c r="H30" s="43">
        <v>0</v>
      </c>
      <c r="I30" s="43">
        <v>25000</v>
      </c>
      <c r="J30" s="43">
        <v>0</v>
      </c>
      <c r="K30" s="43">
        <v>0</v>
      </c>
      <c r="L30" s="43">
        <v>0</v>
      </c>
      <c r="M30" s="43">
        <v>0</v>
      </c>
      <c r="N30" s="43">
        <f t="shared" si="1"/>
        <v>25000</v>
      </c>
      <c r="O30" s="44">
        <f t="shared" si="2"/>
        <v>26.096033402922757</v>
      </c>
      <c r="P30" s="9"/>
    </row>
    <row r="31" spans="1:119" ht="15.75" thickBot="1">
      <c r="A31" s="12"/>
      <c r="B31" s="23">
        <v>389.1</v>
      </c>
      <c r="C31" s="19" t="s">
        <v>66</v>
      </c>
      <c r="D31" s="43">
        <v>0</v>
      </c>
      <c r="E31" s="43">
        <v>0</v>
      </c>
      <c r="F31" s="43">
        <v>0</v>
      </c>
      <c r="G31" s="43">
        <v>0</v>
      </c>
      <c r="H31" s="43">
        <v>0</v>
      </c>
      <c r="I31" s="43">
        <v>376</v>
      </c>
      <c r="J31" s="43">
        <v>0</v>
      </c>
      <c r="K31" s="43">
        <v>0</v>
      </c>
      <c r="L31" s="43">
        <v>0</v>
      </c>
      <c r="M31" s="43">
        <v>0</v>
      </c>
      <c r="N31" s="43">
        <f t="shared" si="1"/>
        <v>376</v>
      </c>
      <c r="O31" s="44">
        <f t="shared" si="2"/>
        <v>0.39248434237995827</v>
      </c>
      <c r="P31" s="9"/>
    </row>
    <row r="32" spans="1:119" ht="16.5" thickBot="1">
      <c r="A32" s="13" t="s">
        <v>31</v>
      </c>
      <c r="B32" s="21"/>
      <c r="C32" s="20"/>
      <c r="D32" s="14">
        <f>SUM(D5,D10,D13,D19,D25,D29)</f>
        <v>370801</v>
      </c>
      <c r="E32" s="14">
        <f t="shared" ref="E32:M32" si="8">SUM(E5,E10,E13,E19,E25,E29)</f>
        <v>0</v>
      </c>
      <c r="F32" s="14">
        <f t="shared" si="8"/>
        <v>0</v>
      </c>
      <c r="G32" s="14">
        <f t="shared" si="8"/>
        <v>0</v>
      </c>
      <c r="H32" s="14">
        <f t="shared" si="8"/>
        <v>0</v>
      </c>
      <c r="I32" s="14">
        <f t="shared" si="8"/>
        <v>718132</v>
      </c>
      <c r="J32" s="14">
        <f t="shared" si="8"/>
        <v>0</v>
      </c>
      <c r="K32" s="14">
        <f t="shared" si="8"/>
        <v>0</v>
      </c>
      <c r="L32" s="14">
        <f t="shared" si="8"/>
        <v>0</v>
      </c>
      <c r="M32" s="14">
        <f t="shared" si="8"/>
        <v>0</v>
      </c>
      <c r="N32" s="14">
        <f t="shared" si="1"/>
        <v>1088933</v>
      </c>
      <c r="O32" s="36">
        <f t="shared" si="2"/>
        <v>1136.6732776617955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5"/>
      <c r="B33" s="17"/>
      <c r="C33" s="17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8"/>
    </row>
    <row r="34" spans="1:15">
      <c r="A34" s="37"/>
      <c r="B34" s="38"/>
      <c r="C34" s="38"/>
      <c r="D34" s="39"/>
      <c r="E34" s="39"/>
      <c r="F34" s="39"/>
      <c r="G34" s="39"/>
      <c r="H34" s="39"/>
      <c r="I34" s="39"/>
      <c r="J34" s="39"/>
      <c r="K34" s="39"/>
      <c r="L34" s="112" t="s">
        <v>76</v>
      </c>
      <c r="M34" s="112"/>
      <c r="N34" s="112"/>
      <c r="O34" s="40">
        <v>958</v>
      </c>
    </row>
    <row r="35" spans="1:15">
      <c r="A35" s="113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1"/>
    </row>
    <row r="36" spans="1:15" ht="15.75" customHeight="1" thickBot="1">
      <c r="A36" s="114" t="s">
        <v>50</v>
      </c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4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2024-10-17T18:30:30Z</cp:lastPrinted>
  <dcterms:created xsi:type="dcterms:W3CDTF">2000-08-31T21:26:31Z</dcterms:created>
  <dcterms:modified xsi:type="dcterms:W3CDTF">2024-10-17T18:30:34Z</dcterms:modified>
</cp:coreProperties>
</file>