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EC0A1230AF91AA77C206AFAC497EBC5060B1E26B" xr6:coauthVersionLast="47" xr6:coauthVersionMax="47" xr10:uidLastSave="{93E76529-9633-4F2B-B478-7182282FB7D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'2007'!$A$1:$O$27</definedName>
    <definedName name="_xlnm.Print_Area" localSheetId="15">'2008'!$A$1:$O$23</definedName>
    <definedName name="_xlnm.Print_Area" localSheetId="14">'2009'!$A$1:$O$23</definedName>
    <definedName name="_xlnm.Print_Area" localSheetId="13">'2010'!$A$1:$O$25</definedName>
    <definedName name="_xlnm.Print_Area" localSheetId="12">'2011'!$A$1:$O$25</definedName>
    <definedName name="_xlnm.Print_Area" localSheetId="11">'2012'!$A$1:$O$25</definedName>
    <definedName name="_xlnm.Print_Area" localSheetId="10">'2013'!$A$1:$O$25</definedName>
    <definedName name="_xlnm.Print_Area" localSheetId="9">'2014'!$A$1:$O$26</definedName>
    <definedName name="_xlnm.Print_Area" localSheetId="8">'2015'!$A$1:$O$25</definedName>
    <definedName name="_xlnm.Print_Area" localSheetId="7">'2016'!$A$1:$O$26</definedName>
    <definedName name="_xlnm.Print_Area" localSheetId="6">'2017'!$A$1:$O$26</definedName>
    <definedName name="_xlnm.Print_Area" localSheetId="5">'2018'!$A$1:$O$26</definedName>
    <definedName name="_xlnm.Print_Area" localSheetId="4">'2019'!$A$1:$O$26</definedName>
    <definedName name="_xlnm.Print_Area" localSheetId="3">'2020'!$A$1:$O$28</definedName>
    <definedName name="_xlnm.Print_Area" localSheetId="2">'2021'!$A$1:$P$26</definedName>
    <definedName name="_xlnm.Print_Area" localSheetId="1">'2022'!$A$1:$P$26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9" i="49"/>
  <c r="P19" i="49" s="1"/>
  <c r="O17" i="49"/>
  <c r="P17" i="49" s="1"/>
  <c r="O10" i="49"/>
  <c r="P10" i="49" s="1"/>
  <c r="O23" i="49"/>
  <c r="P23" i="49" s="1"/>
  <c r="O13" i="49"/>
  <c r="P13" i="49" s="1"/>
  <c r="O5" i="49"/>
  <c r="P5" i="49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22" i="48" s="1"/>
  <c r="D5" i="48"/>
  <c r="D22" i="48" s="1"/>
  <c r="O25" i="49" l="1"/>
  <c r="P25" i="49" s="1"/>
  <c r="F22" i="48"/>
  <c r="G22" i="48"/>
  <c r="H22" i="48"/>
  <c r="I22" i="48"/>
  <c r="K22" i="48"/>
  <c r="M22" i="48"/>
  <c r="J22" i="48"/>
  <c r="N22" i="48"/>
  <c r="L22" i="48"/>
  <c r="O20" i="48"/>
  <c r="P20" i="48" s="1"/>
  <c r="O18" i="48"/>
  <c r="P18" i="48" s="1"/>
  <c r="O16" i="48"/>
  <c r="P16" i="48" s="1"/>
  <c r="O13" i="48"/>
  <c r="P13" i="48" s="1"/>
  <c r="O10" i="48"/>
  <c r="P10" i="48" s="1"/>
  <c r="O5" i="48"/>
  <c r="P5" i="48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O17" i="47" s="1"/>
  <c r="P17" i="47" s="1"/>
  <c r="D17" i="47"/>
  <c r="O16" i="47"/>
  <c r="P16" i="47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K22" i="47" s="1"/>
  <c r="J5" i="47"/>
  <c r="I5" i="47"/>
  <c r="H5" i="47"/>
  <c r="G5" i="47"/>
  <c r="F5" i="47"/>
  <c r="E5" i="47"/>
  <c r="D5" i="47"/>
  <c r="D22" i="47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N17" i="46" s="1"/>
  <c r="O17" i="46" s="1"/>
  <c r="D17" i="46"/>
  <c r="N16" i="46"/>
  <c r="O16" i="46" s="1"/>
  <c r="N15" i="46"/>
  <c r="O15" i="46" s="1"/>
  <c r="N14" i="46"/>
  <c r="O14" i="46"/>
  <c r="M13" i="46"/>
  <c r="L13" i="46"/>
  <c r="L24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I24" i="46" s="1"/>
  <c r="H5" i="46"/>
  <c r="G5" i="46"/>
  <c r="F5" i="46"/>
  <c r="E5" i="46"/>
  <c r="D5" i="46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M9" i="45"/>
  <c r="L9" i="45"/>
  <c r="L22" i="45" s="1"/>
  <c r="K9" i="45"/>
  <c r="J9" i="45"/>
  <c r="I9" i="45"/>
  <c r="H9" i="45"/>
  <c r="G9" i="45"/>
  <c r="F9" i="45"/>
  <c r="E9" i="45"/>
  <c r="D9" i="45"/>
  <c r="N8" i="45"/>
  <c r="O8" i="45"/>
  <c r="N7" i="45"/>
  <c r="O7" i="45"/>
  <c r="N6" i="45"/>
  <c r="O6" i="45" s="1"/>
  <c r="M5" i="45"/>
  <c r="L5" i="45"/>
  <c r="K5" i="45"/>
  <c r="J5" i="45"/>
  <c r="I5" i="45"/>
  <c r="H5" i="45"/>
  <c r="H22" i="45" s="1"/>
  <c r="G5" i="45"/>
  <c r="G22" i="45" s="1"/>
  <c r="F5" i="45"/>
  <c r="E5" i="45"/>
  <c r="E22" i="45" s="1"/>
  <c r="D5" i="45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N17" i="44" s="1"/>
  <c r="O17" i="44" s="1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H22" i="44" s="1"/>
  <c r="G5" i="44"/>
  <c r="G22" i="44" s="1"/>
  <c r="F5" i="44"/>
  <c r="E5" i="44"/>
  <c r="D5" i="44"/>
  <c r="D22" i="44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N13" i="43"/>
  <c r="O13" i="43"/>
  <c r="M12" i="43"/>
  <c r="L12" i="43"/>
  <c r="K12" i="43"/>
  <c r="K22" i="43" s="1"/>
  <c r="J12" i="43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9" i="43" s="1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22" i="43" s="1"/>
  <c r="H5" i="43"/>
  <c r="G5" i="43"/>
  <c r="F5" i="43"/>
  <c r="E5" i="43"/>
  <c r="D5" i="43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M9" i="42"/>
  <c r="L9" i="42"/>
  <c r="K9" i="42"/>
  <c r="J9" i="42"/>
  <c r="I9" i="42"/>
  <c r="H9" i="42"/>
  <c r="G9" i="42"/>
  <c r="G22" i="42" s="1"/>
  <c r="F9" i="42"/>
  <c r="E9" i="42"/>
  <c r="N9" i="42" s="1"/>
  <c r="O9" i="42" s="1"/>
  <c r="D9" i="42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H23" i="41" s="1"/>
  <c r="G10" i="41"/>
  <c r="F10" i="41"/>
  <c r="E10" i="41"/>
  <c r="D10" i="41"/>
  <c r="N9" i="41"/>
  <c r="O9" i="41" s="1"/>
  <c r="N8" i="41"/>
  <c r="O8" i="41" s="1"/>
  <c r="N7" i="41"/>
  <c r="O7" i="41"/>
  <c r="N6" i="41"/>
  <c r="O6" i="41"/>
  <c r="M5" i="41"/>
  <c r="L5" i="41"/>
  <c r="K5" i="41"/>
  <c r="K23" i="41" s="1"/>
  <c r="J5" i="41"/>
  <c r="I5" i="41"/>
  <c r="H5" i="41"/>
  <c r="G5" i="41"/>
  <c r="F5" i="41"/>
  <c r="E5" i="41"/>
  <c r="D5" i="4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M10" i="40"/>
  <c r="M21" i="40" s="1"/>
  <c r="L10" i="40"/>
  <c r="K10" i="40"/>
  <c r="J10" i="40"/>
  <c r="I10" i="40"/>
  <c r="H10" i="40"/>
  <c r="G10" i="40"/>
  <c r="F10" i="40"/>
  <c r="E10" i="40"/>
  <c r="D10" i="40"/>
  <c r="N9" i="40"/>
  <c r="O9" i="40"/>
  <c r="M8" i="40"/>
  <c r="L8" i="40"/>
  <c r="K8" i="40"/>
  <c r="J8" i="40"/>
  <c r="J21" i="40" s="1"/>
  <c r="I8" i="40"/>
  <c r="H8" i="40"/>
  <c r="G8" i="40"/>
  <c r="F8" i="40"/>
  <c r="E8" i="40"/>
  <c r="N8" i="40" s="1"/>
  <c r="O8" i="40" s="1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/>
  <c r="M8" i="39"/>
  <c r="L8" i="39"/>
  <c r="K8" i="39"/>
  <c r="J8" i="39"/>
  <c r="I8" i="39"/>
  <c r="H8" i="39"/>
  <c r="G8" i="39"/>
  <c r="N8" i="39" s="1"/>
  <c r="O8" i="39" s="1"/>
  <c r="F8" i="39"/>
  <c r="E8" i="39"/>
  <c r="D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/>
  <c r="N6" i="38"/>
  <c r="O6" i="38" s="1"/>
  <c r="M5" i="38"/>
  <c r="M19" i="38" s="1"/>
  <c r="L5" i="38"/>
  <c r="K5" i="38"/>
  <c r="J5" i="38"/>
  <c r="J19" i="38" s="1"/>
  <c r="I5" i="38"/>
  <c r="H5" i="38"/>
  <c r="G5" i="38"/>
  <c r="F5" i="38"/>
  <c r="E5" i="38"/>
  <c r="D5" i="38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M8" i="37"/>
  <c r="L8" i="37"/>
  <c r="L21" i="37" s="1"/>
  <c r="K8" i="37"/>
  <c r="J8" i="37"/>
  <c r="I8" i="37"/>
  <c r="H8" i="37"/>
  <c r="G8" i="37"/>
  <c r="F8" i="37"/>
  <c r="E8" i="37"/>
  <c r="D8" i="37"/>
  <c r="N7" i="37"/>
  <c r="O7" i="37"/>
  <c r="N6" i="37"/>
  <c r="O6" i="37" s="1"/>
  <c r="M5" i="37"/>
  <c r="M21" i="37" s="1"/>
  <c r="L5" i="37"/>
  <c r="K5" i="37"/>
  <c r="J5" i="37"/>
  <c r="I5" i="37"/>
  <c r="H5" i="37"/>
  <c r="G5" i="37"/>
  <c r="F5" i="37"/>
  <c r="F21" i="37"/>
  <c r="E5" i="37"/>
  <c r="D5" i="37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N17" i="36" s="1"/>
  <c r="O17" i="36" s="1"/>
  <c r="H17" i="36"/>
  <c r="G17" i="36"/>
  <c r="F17" i="36"/>
  <c r="E17" i="36"/>
  <c r="D17" i="36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M9" i="36"/>
  <c r="L9" i="36"/>
  <c r="K9" i="36"/>
  <c r="J9" i="36"/>
  <c r="I9" i="36"/>
  <c r="H9" i="36"/>
  <c r="G9" i="36"/>
  <c r="F9" i="36"/>
  <c r="E9" i="36"/>
  <c r="D9" i="36"/>
  <c r="N8" i="36"/>
  <c r="O8" i="36" s="1"/>
  <c r="N7" i="36"/>
  <c r="O7" i="36"/>
  <c r="N6" i="36"/>
  <c r="O6" i="36" s="1"/>
  <c r="M5" i="36"/>
  <c r="M21" i="36" s="1"/>
  <c r="L5" i="36"/>
  <c r="K5" i="36"/>
  <c r="J5" i="36"/>
  <c r="I5" i="36"/>
  <c r="H5" i="36"/>
  <c r="G5" i="36"/>
  <c r="F5" i="36"/>
  <c r="F21" i="36" s="1"/>
  <c r="E5" i="36"/>
  <c r="D5" i="36"/>
  <c r="N5" i="36" s="1"/>
  <c r="O5" i="36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/>
  <c r="N6" i="35"/>
  <c r="O6" i="35" s="1"/>
  <c r="M5" i="35"/>
  <c r="L5" i="35"/>
  <c r="K5" i="35"/>
  <c r="J5" i="35"/>
  <c r="J21" i="35" s="1"/>
  <c r="I5" i="35"/>
  <c r="I21" i="35"/>
  <c r="H5" i="35"/>
  <c r="G5" i="35"/>
  <c r="F5" i="35"/>
  <c r="E5" i="35"/>
  <c r="D5" i="35"/>
  <c r="N5" i="35"/>
  <c r="O5" i="35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N11" i="34" s="1"/>
  <c r="O11" i="34" s="1"/>
  <c r="G11" i="34"/>
  <c r="F11" i="34"/>
  <c r="E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9" i="34" s="1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21" i="34" s="1"/>
  <c r="G5" i="34"/>
  <c r="F5" i="34"/>
  <c r="F21" i="34" s="1"/>
  <c r="E5" i="34"/>
  <c r="E21" i="34" s="1"/>
  <c r="D5" i="34"/>
  <c r="E17" i="33"/>
  <c r="F17" i="33"/>
  <c r="G17" i="33"/>
  <c r="G19" i="33" s="1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M19" i="33" s="1"/>
  <c r="E9" i="33"/>
  <c r="F9" i="33"/>
  <c r="G9" i="33"/>
  <c r="H9" i="33"/>
  <c r="I9" i="33"/>
  <c r="J9" i="33"/>
  <c r="K9" i="33"/>
  <c r="L9" i="33"/>
  <c r="M9" i="33"/>
  <c r="E5" i="33"/>
  <c r="E19" i="33" s="1"/>
  <c r="F5" i="33"/>
  <c r="G5" i="33"/>
  <c r="H5" i="33"/>
  <c r="I5" i="33"/>
  <c r="J5" i="33"/>
  <c r="J19" i="33" s="1"/>
  <c r="K5" i="33"/>
  <c r="L5" i="33"/>
  <c r="M5" i="33"/>
  <c r="D17" i="33"/>
  <c r="D15" i="33"/>
  <c r="D11" i="33"/>
  <c r="D9" i="33"/>
  <c r="D5" i="33"/>
  <c r="D19" i="33" s="1"/>
  <c r="N18" i="33"/>
  <c r="O18" i="33" s="1"/>
  <c r="N16" i="33"/>
  <c r="O16" i="33"/>
  <c r="N10" i="33"/>
  <c r="O10" i="33"/>
  <c r="N7" i="33"/>
  <c r="O7" i="33"/>
  <c r="N8" i="33"/>
  <c r="O8" i="33" s="1"/>
  <c r="N6" i="33"/>
  <c r="O6" i="33" s="1"/>
  <c r="N12" i="33"/>
  <c r="O12" i="33" s="1"/>
  <c r="N13" i="33"/>
  <c r="O13" i="33" s="1"/>
  <c r="N14" i="33"/>
  <c r="O14" i="33"/>
  <c r="N17" i="39"/>
  <c r="O17" i="39" s="1"/>
  <c r="N5" i="33"/>
  <c r="O5" i="33" s="1"/>
  <c r="N19" i="40" l="1"/>
  <c r="O19" i="40" s="1"/>
  <c r="L23" i="41"/>
  <c r="N5" i="45"/>
  <c r="O5" i="45" s="1"/>
  <c r="M22" i="47"/>
  <c r="N19" i="42"/>
  <c r="O19" i="42" s="1"/>
  <c r="N5" i="46"/>
  <c r="O5" i="46" s="1"/>
  <c r="L22" i="47"/>
  <c r="L19" i="33"/>
  <c r="E21" i="36"/>
  <c r="G21" i="37"/>
  <c r="D19" i="38"/>
  <c r="N15" i="38"/>
  <c r="O15" i="38" s="1"/>
  <c r="M22" i="42"/>
  <c r="K19" i="33"/>
  <c r="N9" i="35"/>
  <c r="O9" i="35" s="1"/>
  <c r="N15" i="36"/>
  <c r="O15" i="36" s="1"/>
  <c r="E19" i="38"/>
  <c r="N19" i="38" s="1"/>
  <c r="O19" i="38" s="1"/>
  <c r="M23" i="41"/>
  <c r="F22" i="43"/>
  <c r="M24" i="46"/>
  <c r="G21" i="36"/>
  <c r="L21" i="36"/>
  <c r="J21" i="37"/>
  <c r="N10" i="37"/>
  <c r="O10" i="37" s="1"/>
  <c r="N17" i="43"/>
  <c r="O17" i="43" s="1"/>
  <c r="F19" i="38"/>
  <c r="G19" i="38"/>
  <c r="E21" i="35"/>
  <c r="D21" i="35"/>
  <c r="H21" i="36"/>
  <c r="K21" i="37"/>
  <c r="H19" i="38"/>
  <c r="F22" i="39"/>
  <c r="D21" i="40"/>
  <c r="N13" i="40"/>
  <c r="O13" i="40" s="1"/>
  <c r="N5" i="44"/>
  <c r="O5" i="44" s="1"/>
  <c r="J21" i="34"/>
  <c r="F21" i="35"/>
  <c r="N21" i="35" s="1"/>
  <c r="O21" i="35" s="1"/>
  <c r="I21" i="36"/>
  <c r="N19" i="36"/>
  <c r="O19" i="36" s="1"/>
  <c r="I19" i="38"/>
  <c r="G22" i="39"/>
  <c r="N13" i="39"/>
  <c r="O13" i="39" s="1"/>
  <c r="E21" i="40"/>
  <c r="F22" i="44"/>
  <c r="N19" i="44"/>
  <c r="O19" i="44" s="1"/>
  <c r="N5" i="39"/>
  <c r="O5" i="39" s="1"/>
  <c r="H22" i="39"/>
  <c r="N14" i="41"/>
  <c r="O14" i="41" s="1"/>
  <c r="N9" i="44"/>
  <c r="O9" i="44" s="1"/>
  <c r="N15" i="44"/>
  <c r="O15" i="44" s="1"/>
  <c r="I22" i="45"/>
  <c r="N15" i="45"/>
  <c r="O15" i="45" s="1"/>
  <c r="N13" i="46"/>
  <c r="O13" i="46" s="1"/>
  <c r="N22" i="46"/>
  <c r="O22" i="46" s="1"/>
  <c r="F19" i="33"/>
  <c r="G21" i="35"/>
  <c r="J21" i="36"/>
  <c r="N15" i="37"/>
  <c r="O15" i="37" s="1"/>
  <c r="F21" i="40"/>
  <c r="N21" i="40" s="1"/>
  <c r="O21" i="40" s="1"/>
  <c r="N19" i="41"/>
  <c r="O19" i="41" s="1"/>
  <c r="K22" i="42"/>
  <c r="D22" i="43"/>
  <c r="I22" i="39"/>
  <c r="N12" i="42"/>
  <c r="O12" i="42" s="1"/>
  <c r="E22" i="43"/>
  <c r="L22" i="43"/>
  <c r="M22" i="45"/>
  <c r="K21" i="36"/>
  <c r="N17" i="42"/>
  <c r="O17" i="42" s="1"/>
  <c r="I22" i="44"/>
  <c r="N19" i="37"/>
  <c r="O19" i="37" s="1"/>
  <c r="L19" i="38"/>
  <c r="I21" i="40"/>
  <c r="N10" i="40"/>
  <c r="O10" i="40" s="1"/>
  <c r="J22" i="44"/>
  <c r="N10" i="46"/>
  <c r="O10" i="46" s="1"/>
  <c r="F22" i="47"/>
  <c r="O13" i="47"/>
  <c r="P13" i="47" s="1"/>
  <c r="N17" i="34"/>
  <c r="O17" i="34" s="1"/>
  <c r="G21" i="40"/>
  <c r="N11" i="36"/>
  <c r="O11" i="36" s="1"/>
  <c r="N10" i="39"/>
  <c r="O10" i="39" s="1"/>
  <c r="G21" i="34"/>
  <c r="N9" i="33"/>
  <c r="O9" i="33" s="1"/>
  <c r="H22" i="43"/>
  <c r="J22" i="39"/>
  <c r="N11" i="35"/>
  <c r="O11" i="35" s="1"/>
  <c r="F22" i="42"/>
  <c r="K21" i="34"/>
  <c r="M21" i="35"/>
  <c r="N13" i="37"/>
  <c r="O13" i="37" s="1"/>
  <c r="D22" i="39"/>
  <c r="K22" i="39"/>
  <c r="F23" i="41"/>
  <c r="N10" i="41"/>
  <c r="O10" i="41" s="1"/>
  <c r="N17" i="41"/>
  <c r="O17" i="41" s="1"/>
  <c r="L22" i="42"/>
  <c r="N9" i="45"/>
  <c r="O9" i="45" s="1"/>
  <c r="N12" i="45"/>
  <c r="O12" i="45" s="1"/>
  <c r="E24" i="46"/>
  <c r="N19" i="46"/>
  <c r="O19" i="46" s="1"/>
  <c r="G22" i="47"/>
  <c r="N12" i="43"/>
  <c r="O12" i="43" s="1"/>
  <c r="O19" i="47"/>
  <c r="P19" i="47" s="1"/>
  <c r="I21" i="34"/>
  <c r="L21" i="35"/>
  <c r="K22" i="45"/>
  <c r="D24" i="46"/>
  <c r="L21" i="34"/>
  <c r="H21" i="35"/>
  <c r="N9" i="36"/>
  <c r="O9" i="36" s="1"/>
  <c r="H21" i="37"/>
  <c r="L22" i="39"/>
  <c r="N20" i="39"/>
  <c r="O20" i="39" s="1"/>
  <c r="G23" i="41"/>
  <c r="H22" i="42"/>
  <c r="M22" i="43"/>
  <c r="G22" i="43"/>
  <c r="N22" i="43" s="1"/>
  <c r="O22" i="43" s="1"/>
  <c r="N17" i="45"/>
  <c r="O17" i="45" s="1"/>
  <c r="F24" i="46"/>
  <c r="H22" i="47"/>
  <c r="I22" i="47"/>
  <c r="J23" i="41"/>
  <c r="D22" i="45"/>
  <c r="N17" i="33"/>
  <c r="O17" i="33" s="1"/>
  <c r="O5" i="47"/>
  <c r="P5" i="47" s="1"/>
  <c r="K19" i="38"/>
  <c r="M22" i="39"/>
  <c r="H21" i="40"/>
  <c r="N17" i="40"/>
  <c r="O17" i="40" s="1"/>
  <c r="I21" i="37"/>
  <c r="K21" i="40"/>
  <c r="D22" i="42"/>
  <c r="N22" i="42" s="1"/>
  <c r="O22" i="42" s="1"/>
  <c r="N19" i="43"/>
  <c r="O19" i="43" s="1"/>
  <c r="L22" i="44"/>
  <c r="I19" i="33"/>
  <c r="N19" i="34"/>
  <c r="O19" i="34" s="1"/>
  <c r="K21" i="35"/>
  <c r="N17" i="38"/>
  <c r="O17" i="38" s="1"/>
  <c r="E23" i="41"/>
  <c r="N12" i="44"/>
  <c r="O12" i="44" s="1"/>
  <c r="N11" i="33"/>
  <c r="O11" i="33" s="1"/>
  <c r="M21" i="34"/>
  <c r="N17" i="35"/>
  <c r="O17" i="35" s="1"/>
  <c r="D21" i="37"/>
  <c r="N15" i="39"/>
  <c r="O15" i="39" s="1"/>
  <c r="N15" i="40"/>
  <c r="O15" i="40" s="1"/>
  <c r="I22" i="42"/>
  <c r="K22" i="44"/>
  <c r="K24" i="46"/>
  <c r="N8" i="37"/>
  <c r="O8" i="37" s="1"/>
  <c r="L21" i="40"/>
  <c r="D23" i="41"/>
  <c r="E22" i="42"/>
  <c r="J22" i="43"/>
  <c r="M22" i="44"/>
  <c r="G24" i="46"/>
  <c r="N24" i="46" s="1"/>
  <c r="O24" i="46" s="1"/>
  <c r="E22" i="47"/>
  <c r="O22" i="47" s="1"/>
  <c r="P22" i="47" s="1"/>
  <c r="N5" i="41"/>
  <c r="O5" i="41" s="1"/>
  <c r="N15" i="33"/>
  <c r="O15" i="33" s="1"/>
  <c r="E21" i="37"/>
  <c r="N17" i="37"/>
  <c r="O17" i="37" s="1"/>
  <c r="N9" i="38"/>
  <c r="O9" i="38" s="1"/>
  <c r="I23" i="41"/>
  <c r="N15" i="42"/>
  <c r="O15" i="42" s="1"/>
  <c r="H24" i="46"/>
  <c r="J22" i="47"/>
  <c r="N22" i="47"/>
  <c r="O22" i="48"/>
  <c r="P22" i="48" s="1"/>
  <c r="N21" i="37"/>
  <c r="O21" i="37" s="1"/>
  <c r="N23" i="41"/>
  <c r="O23" i="41" s="1"/>
  <c r="J22" i="42"/>
  <c r="J24" i="46"/>
  <c r="N5" i="43"/>
  <c r="O5" i="43" s="1"/>
  <c r="N5" i="34"/>
  <c r="O5" i="34" s="1"/>
  <c r="N15" i="35"/>
  <c r="O15" i="35" s="1"/>
  <c r="J22" i="45"/>
  <c r="E22" i="39"/>
  <c r="D21" i="36"/>
  <c r="F22" i="45"/>
  <c r="D21" i="34"/>
  <c r="N5" i="40"/>
  <c r="O5" i="40" s="1"/>
  <c r="H19" i="33"/>
  <c r="N5" i="37"/>
  <c r="O5" i="37" s="1"/>
  <c r="O10" i="47"/>
  <c r="P10" i="47" s="1"/>
  <c r="E22" i="44"/>
  <c r="N5" i="38"/>
  <c r="O5" i="38" s="1"/>
  <c r="N22" i="44" l="1"/>
  <c r="O22" i="44" s="1"/>
  <c r="N21" i="34"/>
  <c r="O21" i="34" s="1"/>
  <c r="N22" i="45"/>
  <c r="O22" i="45" s="1"/>
  <c r="N19" i="33"/>
  <c r="O19" i="33" s="1"/>
  <c r="N21" i="36"/>
  <c r="O21" i="36" s="1"/>
  <c r="N22" i="39"/>
  <c r="O22" i="39" s="1"/>
</calcChain>
</file>

<file path=xl/sharedStrings.xml><?xml version="1.0" encoding="utf-8"?>
<sst xmlns="http://schemas.openxmlformats.org/spreadsheetml/2006/main" count="644" uniqueCount="92">
  <si>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</si>
  <si>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</si>
  <si>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</si>
  <si>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</si>
  <si>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</si>
  <si>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</si>
  <si>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</si>
  <si>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</si>
  <si>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</si>
  <si>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</si>
  <si>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</si>
  <si>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</si>
  <si>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</si>
  <si>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</si>
  <si>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</si>
  <si>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</si>
  <si>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</si>
  <si>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</si>
  <si>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</si>
  <si>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</si>
  <si>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</si>
  <si>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</si>
  <si>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Public Safety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</si>
  <si>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</si>
  <si>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</si>
  <si>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</si>
  <si>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</si>
  <si>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</si>
  <si>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</si>
  <si>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</si>
  <si>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</si>
  <si>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Parks and Recreation</t>
  </si>
  <si>
    <t>2009 Municipal Population:</t>
  </si>
  <si>
    <t>Bristol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</si>
  <si>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</si>
  <si>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</si>
  <si>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</si>
  <si>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</si>
  <si>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</si>
  <si>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</si>
  <si>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</si>
  <si>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</si>
  <si>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</si>
  <si>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</si>
  <si>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Water-Sewer Combination Services</t>
  </si>
  <si>
    <t>Human Services</t>
  </si>
  <si>
    <t>Health Services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</si>
  <si>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</si>
  <si>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</si>
  <si>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</si>
  <si>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</si>
  <si>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</si>
  <si>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</si>
  <si>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</si>
  <si>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Health</t>
  </si>
  <si>
    <t>Parks / Recreation</t>
  </si>
  <si>
    <t>Special Events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</si>
  <si>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</si>
  <si>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</si>
  <si>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</si>
  <si>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</si>
  <si>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</si>
  <si>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</si>
  <si>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Executive</t>
  </si>
  <si>
    <t>Legal Counsel</t>
  </si>
  <si>
    <t>Law Enforcement</t>
  </si>
  <si>
    <t>Protective Inspections</t>
  </si>
  <si>
    <t>Other Human Services</t>
  </si>
  <si>
    <t>2007 Municipal Population:</t>
  </si>
  <si>
    <t>Local Fiscal Year Ended September 30, 2016</t>
  </si>
  <si>
    <t>Other Public Safety</t>
  </si>
  <si>
    <t>Libraries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</si>
  <si>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</si>
  <si>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</si>
  <si>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</si>
  <si>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</si>
  <si>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</si>
  <si>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</si>
  <si>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</si>
  <si>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</si>
  <si>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</si>
  <si>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</si>
  <si>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</si>
  <si>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</si>
  <si>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</si>
  <si>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</si>
  <si>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</si>
  <si>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Cultural Services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</si>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</sst>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C49C-E73C-421C-B4E5-00269708DC59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83</v>
      </c>
      <c r="N4" s="95" t="s">
        <v>5</v>
      </c>
      <c r="O4" s="95" t="s">
        <v>84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442757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56222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498979</v>
      </c>
      <c r="P5" s="102">
        <f>(O5/P$27)</f>
        <v>521.94456066945611</v>
      </c>
      <c r="Q5" s="103"/>
    </row>
    <row r="6" spans="1:134">
      <c r="A6" s="105"/>
      <c r="B6" s="106">
        <v>511</v>
      </c>
      <c r="C6" s="107" t="s">
        <v>19</v>
      </c>
      <c r="D6" s="108">
        <v>2700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2700</v>
      </c>
      <c r="P6" s="109">
        <f>(O6/P$27)</f>
        <v>2.8242677824267783</v>
      </c>
      <c r="Q6" s="110"/>
    </row>
    <row r="7" spans="1:134">
      <c r="A7" s="105"/>
      <c r="B7" s="106">
        <v>513</v>
      </c>
      <c r="C7" s="107" t="s">
        <v>20</v>
      </c>
      <c r="D7" s="108">
        <v>415282</v>
      </c>
      <c r="E7" s="108">
        <v>0</v>
      </c>
      <c r="F7" s="108">
        <v>0</v>
      </c>
      <c r="G7" s="108">
        <v>0</v>
      </c>
      <c r="H7" s="108">
        <v>0</v>
      </c>
      <c r="I7" s="108">
        <v>56222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471504</v>
      </c>
      <c r="P7" s="109">
        <f>(O7/P$27)</f>
        <v>493.20502092050208</v>
      </c>
      <c r="Q7" s="110"/>
    </row>
    <row r="8" spans="1:134">
      <c r="A8" s="105"/>
      <c r="B8" s="106">
        <v>514</v>
      </c>
      <c r="C8" s="107" t="s">
        <v>64</v>
      </c>
      <c r="D8" s="108">
        <v>8775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8775</v>
      </c>
      <c r="P8" s="109">
        <f>(O8/P$27)</f>
        <v>9.17887029288703</v>
      </c>
      <c r="Q8" s="110"/>
    </row>
    <row r="9" spans="1:134">
      <c r="A9" s="105"/>
      <c r="B9" s="106">
        <v>515</v>
      </c>
      <c r="C9" s="107" t="s">
        <v>21</v>
      </c>
      <c r="D9" s="108">
        <v>16000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16000</v>
      </c>
      <c r="P9" s="109">
        <f>(O9/P$27)</f>
        <v>16.736401673640167</v>
      </c>
      <c r="Q9" s="110"/>
    </row>
    <row r="10" spans="1:134" ht="15.75">
      <c r="A10" s="111" t="s">
        <v>22</v>
      </c>
      <c r="B10" s="112"/>
      <c r="C10" s="113"/>
      <c r="D10" s="114">
        <f>SUM(D11:D12)</f>
        <v>129743</v>
      </c>
      <c r="E10" s="114">
        <f>SUM(E11:E12)</f>
        <v>0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129743</v>
      </c>
      <c r="P10" s="116">
        <f>(O10/P$27)</f>
        <v>135.71443514644352</v>
      </c>
      <c r="Q10" s="117"/>
    </row>
    <row r="11" spans="1:134">
      <c r="A11" s="105"/>
      <c r="B11" s="106">
        <v>522</v>
      </c>
      <c r="C11" s="107" t="s">
        <v>23</v>
      </c>
      <c r="D11" s="108">
        <v>123753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2" si="1">SUM(D11:N11)</f>
        <v>123753</v>
      </c>
      <c r="P11" s="109">
        <f>(O11/P$27)</f>
        <v>129.44874476987448</v>
      </c>
      <c r="Q11" s="110"/>
    </row>
    <row r="12" spans="1:134">
      <c r="A12" s="105"/>
      <c r="B12" s="106">
        <v>529</v>
      </c>
      <c r="C12" s="107" t="s">
        <v>70</v>
      </c>
      <c r="D12" s="108">
        <v>5990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5990</v>
      </c>
      <c r="P12" s="109">
        <f>(O12/P$27)</f>
        <v>6.2656903765690375</v>
      </c>
      <c r="Q12" s="110"/>
    </row>
    <row r="13" spans="1:134" ht="15.75">
      <c r="A13" s="111" t="s">
        <v>24</v>
      </c>
      <c r="B13" s="112"/>
      <c r="C13" s="113"/>
      <c r="D13" s="114">
        <f>SUM(D14:D16)</f>
        <v>9182</v>
      </c>
      <c r="E13" s="114">
        <f>SUM(E14:E16)</f>
        <v>0</v>
      </c>
      <c r="F13" s="114">
        <f>SUM(F14:F16)</f>
        <v>0</v>
      </c>
      <c r="G13" s="114">
        <f>SUM(G14:G16)</f>
        <v>0</v>
      </c>
      <c r="H13" s="114">
        <f>SUM(H14:H16)</f>
        <v>0</v>
      </c>
      <c r="I13" s="114">
        <f>SUM(I14:I16)</f>
        <v>1258358</v>
      </c>
      <c r="J13" s="114">
        <f>SUM(J14:J16)</f>
        <v>0</v>
      </c>
      <c r="K13" s="114">
        <f>SUM(K14:K16)</f>
        <v>0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1267540</v>
      </c>
      <c r="P13" s="116">
        <f>(O13/P$27)</f>
        <v>1325.878661087866</v>
      </c>
      <c r="Q13" s="117"/>
    </row>
    <row r="14" spans="1:134">
      <c r="A14" s="105"/>
      <c r="B14" s="106">
        <v>533</v>
      </c>
      <c r="C14" s="107" t="s">
        <v>25</v>
      </c>
      <c r="D14" s="108">
        <v>9182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22" si="2">SUM(D14:N14)</f>
        <v>9182</v>
      </c>
      <c r="P14" s="109">
        <f>(O14/P$27)</f>
        <v>9.6046025104602517</v>
      </c>
      <c r="Q14" s="110"/>
    </row>
    <row r="15" spans="1:134">
      <c r="A15" s="105"/>
      <c r="B15" s="106">
        <v>534</v>
      </c>
      <c r="C15" s="107" t="s">
        <v>26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198625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198625</v>
      </c>
      <c r="P15" s="109">
        <f>(O15/P$27)</f>
        <v>207.76673640167365</v>
      </c>
      <c r="Q15" s="110"/>
    </row>
    <row r="16" spans="1:134">
      <c r="A16" s="105"/>
      <c r="B16" s="106">
        <v>536</v>
      </c>
      <c r="C16" s="107" t="s">
        <v>44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1059733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1059733</v>
      </c>
      <c r="P16" s="109">
        <f>(O16/P$27)</f>
        <v>1108.5073221757323</v>
      </c>
      <c r="Q16" s="110"/>
    </row>
    <row r="17" spans="1:120" ht="15.75">
      <c r="A17" s="111" t="s">
        <v>28</v>
      </c>
      <c r="B17" s="112"/>
      <c r="C17" s="113"/>
      <c r="D17" s="114">
        <f>SUM(D18:D18)</f>
        <v>94429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94429</v>
      </c>
      <c r="P17" s="116">
        <f>(O17/P$27)</f>
        <v>98.775104602510467</v>
      </c>
      <c r="Q17" s="117"/>
    </row>
    <row r="18" spans="1:120">
      <c r="A18" s="105"/>
      <c r="B18" s="106">
        <v>541</v>
      </c>
      <c r="C18" s="107" t="s">
        <v>29</v>
      </c>
      <c r="D18" s="108">
        <v>94429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94429</v>
      </c>
      <c r="P18" s="109">
        <f>(O18/P$27)</f>
        <v>98.775104602510467</v>
      </c>
      <c r="Q18" s="110"/>
    </row>
    <row r="19" spans="1:120" ht="15.75">
      <c r="A19" s="111" t="s">
        <v>45</v>
      </c>
      <c r="B19" s="112"/>
      <c r="C19" s="113"/>
      <c r="D19" s="114">
        <f>SUM(D20:D20)</f>
        <v>5000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5000</v>
      </c>
      <c r="P19" s="116">
        <f>(O19/P$27)</f>
        <v>5.2301255230125525</v>
      </c>
      <c r="Q19" s="117"/>
    </row>
    <row r="20" spans="1:120">
      <c r="A20" s="105"/>
      <c r="B20" s="106">
        <v>562</v>
      </c>
      <c r="C20" s="107" t="s">
        <v>46</v>
      </c>
      <c r="D20" s="108">
        <v>5000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5000</v>
      </c>
      <c r="P20" s="109">
        <f>(O20/P$27)</f>
        <v>5.2301255230125525</v>
      </c>
      <c r="Q20" s="110"/>
    </row>
    <row r="21" spans="1:120" ht="15.75">
      <c r="A21" s="111" t="s">
        <v>30</v>
      </c>
      <c r="B21" s="112"/>
      <c r="C21" s="113"/>
      <c r="D21" s="114">
        <f>SUM(D22:D22)</f>
        <v>1291</v>
      </c>
      <c r="E21" s="114">
        <f>SUM(E22:E22)</f>
        <v>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1291</v>
      </c>
      <c r="P21" s="116">
        <f>(O21/P$27)</f>
        <v>1.350418410041841</v>
      </c>
      <c r="Q21" s="110"/>
    </row>
    <row r="22" spans="1:120">
      <c r="A22" s="105"/>
      <c r="B22" s="106">
        <v>573</v>
      </c>
      <c r="C22" s="107" t="s">
        <v>87</v>
      </c>
      <c r="D22" s="108">
        <v>1291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1291</v>
      </c>
      <c r="P22" s="109">
        <f>(O22/P$27)</f>
        <v>1.350418410041841</v>
      </c>
      <c r="Q22" s="110"/>
    </row>
    <row r="23" spans="1:120" ht="15.75">
      <c r="A23" s="111" t="s">
        <v>35</v>
      </c>
      <c r="B23" s="112"/>
      <c r="C23" s="113"/>
      <c r="D23" s="114">
        <f>SUM(D24:D24)</f>
        <v>200000</v>
      </c>
      <c r="E23" s="114">
        <f>SUM(E24:E24)</f>
        <v>0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12000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212000</v>
      </c>
      <c r="P23" s="116">
        <f>(O23/P$27)</f>
        <v>221.75732217573221</v>
      </c>
      <c r="Q23" s="110"/>
    </row>
    <row r="24" spans="1:120" ht="15.75" thickBot="1">
      <c r="A24" s="105"/>
      <c r="B24" s="106">
        <v>581</v>
      </c>
      <c r="C24" s="107" t="s">
        <v>88</v>
      </c>
      <c r="D24" s="108">
        <v>200000</v>
      </c>
      <c r="E24" s="108">
        <v>0</v>
      </c>
      <c r="F24" s="108">
        <v>0</v>
      </c>
      <c r="G24" s="108">
        <v>0</v>
      </c>
      <c r="H24" s="108">
        <v>0</v>
      </c>
      <c r="I24" s="108">
        <v>12000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>SUM(D24:N24)</f>
        <v>212000</v>
      </c>
      <c r="P24" s="109">
        <f>(O24/P$27)</f>
        <v>221.75732217573221</v>
      </c>
      <c r="Q24" s="110"/>
    </row>
    <row r="25" spans="1:120" ht="16.5" thickBot="1">
      <c r="A25" s="118" t="s">
        <v>10</v>
      </c>
      <c r="B25" s="119"/>
      <c r="C25" s="120"/>
      <c r="D25" s="121">
        <f>SUM(D5,D10,D13,D17,D19,D21,D23)</f>
        <v>882402</v>
      </c>
      <c r="E25" s="121">
        <f t="shared" ref="E25:N25" si="3">SUM(E5,E10,E13,E17,E19,E21,E23)</f>
        <v>0</v>
      </c>
      <c r="F25" s="121">
        <f t="shared" si="3"/>
        <v>0</v>
      </c>
      <c r="G25" s="121">
        <f t="shared" si="3"/>
        <v>0</v>
      </c>
      <c r="H25" s="121">
        <f t="shared" si="3"/>
        <v>0</v>
      </c>
      <c r="I25" s="121">
        <f t="shared" si="3"/>
        <v>1326580</v>
      </c>
      <c r="J25" s="121">
        <f t="shared" si="3"/>
        <v>0</v>
      </c>
      <c r="K25" s="121">
        <f t="shared" si="3"/>
        <v>0</v>
      </c>
      <c r="L25" s="121">
        <f t="shared" si="3"/>
        <v>0</v>
      </c>
      <c r="M25" s="121">
        <f t="shared" si="3"/>
        <v>0</v>
      </c>
      <c r="N25" s="121">
        <f t="shared" si="3"/>
        <v>0</v>
      </c>
      <c r="O25" s="121">
        <f>SUM(D25:N25)</f>
        <v>2208982</v>
      </c>
      <c r="P25" s="122">
        <f>(O25/P$27)</f>
        <v>2310.6506276150626</v>
      </c>
      <c r="Q25" s="103"/>
      <c r="R25" s="12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124"/>
      <c r="B26" s="1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120">
      <c r="A27" s="128"/>
      <c r="B27" s="129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3" t="s">
        <v>91</v>
      </c>
      <c r="N27" s="133"/>
      <c r="O27" s="133"/>
      <c r="P27" s="131">
        <v>956</v>
      </c>
    </row>
    <row r="28" spans="1:120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37" t="s">
        <v>38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259387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259387</v>
      </c>
      <c r="O5" s="58">
        <f t="shared" ref="O5:O22" si="2">(N5/O$24)</f>
        <v>270.75887265135697</v>
      </c>
      <c r="P5" s="59"/>
    </row>
    <row r="6" spans="1:133">
      <c r="A6" s="61"/>
      <c r="B6" s="62">
        <v>513</v>
      </c>
      <c r="C6" s="63" t="s">
        <v>20</v>
      </c>
      <c r="D6" s="64">
        <v>247387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247387</v>
      </c>
      <c r="O6" s="65">
        <f t="shared" si="2"/>
        <v>258.23277661795407</v>
      </c>
      <c r="P6" s="66"/>
    </row>
    <row r="7" spans="1:133">
      <c r="A7" s="61"/>
      <c r="B7" s="62">
        <v>515</v>
      </c>
      <c r="C7" s="63" t="s">
        <v>21</v>
      </c>
      <c r="D7" s="64">
        <v>12000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12000</v>
      </c>
      <c r="O7" s="65">
        <f t="shared" si="2"/>
        <v>12.526096033402922</v>
      </c>
      <c r="P7" s="66"/>
    </row>
    <row r="8" spans="1:133" ht="15.75">
      <c r="A8" s="67" t="s">
        <v>22</v>
      </c>
      <c r="B8" s="68"/>
      <c r="C8" s="69"/>
      <c r="D8" s="70">
        <f t="shared" ref="D8:M8" si="3">SUM(D9:D9)</f>
        <v>16608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16608</v>
      </c>
      <c r="O8" s="72">
        <f t="shared" si="2"/>
        <v>17.336116910229645</v>
      </c>
      <c r="P8" s="73"/>
    </row>
    <row r="9" spans="1:133">
      <c r="A9" s="61"/>
      <c r="B9" s="62">
        <v>522</v>
      </c>
      <c r="C9" s="63" t="s">
        <v>23</v>
      </c>
      <c r="D9" s="64">
        <v>16608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16608</v>
      </c>
      <c r="O9" s="65">
        <f t="shared" si="2"/>
        <v>17.336116910229645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SUM(D11:D12)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811921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811921</v>
      </c>
      <c r="O10" s="72">
        <f t="shared" si="2"/>
        <v>847.51670146137792</v>
      </c>
      <c r="P10" s="73"/>
    </row>
    <row r="11" spans="1:133">
      <c r="A11" s="61"/>
      <c r="B11" s="62">
        <v>534</v>
      </c>
      <c r="C11" s="63" t="s">
        <v>51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137126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137126</v>
      </c>
      <c r="O11" s="65">
        <f t="shared" si="2"/>
        <v>143.13778705636744</v>
      </c>
      <c r="P11" s="66"/>
    </row>
    <row r="12" spans="1:133">
      <c r="A12" s="61"/>
      <c r="B12" s="62">
        <v>536</v>
      </c>
      <c r="C12" s="63" t="s">
        <v>52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674795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674795</v>
      </c>
      <c r="O12" s="65">
        <f t="shared" si="2"/>
        <v>704.37891440501039</v>
      </c>
      <c r="P12" s="66"/>
    </row>
    <row r="13" spans="1:133" ht="15.75">
      <c r="A13" s="67" t="s">
        <v>28</v>
      </c>
      <c r="B13" s="68"/>
      <c r="C13" s="69"/>
      <c r="D13" s="70">
        <f t="shared" ref="D13:M13" si="5">SUM(D14:D14)</f>
        <v>71622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71622</v>
      </c>
      <c r="O13" s="72">
        <f t="shared" si="2"/>
        <v>74.762004175365348</v>
      </c>
      <c r="P13" s="73"/>
    </row>
    <row r="14" spans="1:133">
      <c r="A14" s="61"/>
      <c r="B14" s="62">
        <v>541</v>
      </c>
      <c r="C14" s="63" t="s">
        <v>53</v>
      </c>
      <c r="D14" s="64">
        <v>71622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71622</v>
      </c>
      <c r="O14" s="65">
        <f t="shared" si="2"/>
        <v>74.762004175365348</v>
      </c>
      <c r="P14" s="66"/>
    </row>
    <row r="15" spans="1:133" ht="15.75">
      <c r="A15" s="67" t="s">
        <v>45</v>
      </c>
      <c r="B15" s="68"/>
      <c r="C15" s="69"/>
      <c r="D15" s="70">
        <f t="shared" ref="D15:M15" si="6">SUM(D16:D16)</f>
        <v>4300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4300</v>
      </c>
      <c r="O15" s="72">
        <f t="shared" si="2"/>
        <v>4.4885177453027136</v>
      </c>
      <c r="P15" s="73"/>
    </row>
    <row r="16" spans="1:133">
      <c r="A16" s="61"/>
      <c r="B16" s="62">
        <v>562</v>
      </c>
      <c r="C16" s="63" t="s">
        <v>54</v>
      </c>
      <c r="D16" s="64">
        <v>4300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4300</v>
      </c>
      <c r="O16" s="65">
        <f t="shared" si="2"/>
        <v>4.4885177453027136</v>
      </c>
      <c r="P16" s="66"/>
    </row>
    <row r="17" spans="1:119" ht="15.75">
      <c r="A17" s="67" t="s">
        <v>30</v>
      </c>
      <c r="B17" s="68"/>
      <c r="C17" s="69"/>
      <c r="D17" s="70">
        <f t="shared" ref="D17:M17" si="7">SUM(D18:D19)</f>
        <v>816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0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816</v>
      </c>
      <c r="O17" s="72">
        <f t="shared" si="2"/>
        <v>0.85177453027139871</v>
      </c>
      <c r="P17" s="66"/>
    </row>
    <row r="18" spans="1:119">
      <c r="A18" s="61"/>
      <c r="B18" s="62">
        <v>572</v>
      </c>
      <c r="C18" s="63" t="s">
        <v>55</v>
      </c>
      <c r="D18" s="64">
        <v>707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707</v>
      </c>
      <c r="O18" s="65">
        <f t="shared" si="2"/>
        <v>0.73799582463465552</v>
      </c>
      <c r="P18" s="66"/>
    </row>
    <row r="19" spans="1:119">
      <c r="A19" s="61"/>
      <c r="B19" s="62">
        <v>574</v>
      </c>
      <c r="C19" s="63" t="s">
        <v>56</v>
      </c>
      <c r="D19" s="64">
        <v>109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109</v>
      </c>
      <c r="O19" s="65">
        <f t="shared" si="2"/>
        <v>0.11377870563674322</v>
      </c>
      <c r="P19" s="66"/>
    </row>
    <row r="20" spans="1:119" ht="15.75">
      <c r="A20" s="67" t="s">
        <v>57</v>
      </c>
      <c r="B20" s="68"/>
      <c r="C20" s="69"/>
      <c r="D20" s="70">
        <f t="shared" ref="D20:M20" si="8">SUM(D21:D21)</f>
        <v>25000</v>
      </c>
      <c r="E20" s="70">
        <f t="shared" si="8"/>
        <v>0</v>
      </c>
      <c r="F20" s="70">
        <f t="shared" si="8"/>
        <v>0</v>
      </c>
      <c r="G20" s="70">
        <f t="shared" si="8"/>
        <v>0</v>
      </c>
      <c r="H20" s="70">
        <f t="shared" si="8"/>
        <v>0</v>
      </c>
      <c r="I20" s="70">
        <f t="shared" si="8"/>
        <v>0</v>
      </c>
      <c r="J20" s="70">
        <f t="shared" si="8"/>
        <v>0</v>
      </c>
      <c r="K20" s="70">
        <f t="shared" si="8"/>
        <v>0</v>
      </c>
      <c r="L20" s="70">
        <f t="shared" si="8"/>
        <v>0</v>
      </c>
      <c r="M20" s="70">
        <f t="shared" si="8"/>
        <v>0</v>
      </c>
      <c r="N20" s="70">
        <f t="shared" si="1"/>
        <v>25000</v>
      </c>
      <c r="O20" s="72">
        <f t="shared" si="2"/>
        <v>26.096033402922757</v>
      </c>
      <c r="P20" s="66"/>
    </row>
    <row r="21" spans="1:119" ht="15.75" thickBot="1">
      <c r="A21" s="61"/>
      <c r="B21" s="62">
        <v>581</v>
      </c>
      <c r="C21" s="63" t="s">
        <v>58</v>
      </c>
      <c r="D21" s="64">
        <v>25000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25000</v>
      </c>
      <c r="O21" s="65">
        <f t="shared" si="2"/>
        <v>26.096033402922757</v>
      </c>
      <c r="P21" s="66"/>
    </row>
    <row r="22" spans="1:119" ht="16.5" thickBot="1">
      <c r="A22" s="74" t="s">
        <v>10</v>
      </c>
      <c r="B22" s="75"/>
      <c r="C22" s="76"/>
      <c r="D22" s="77">
        <f>SUM(D5,D8,D10,D13,D15,D17,D20)</f>
        <v>377733</v>
      </c>
      <c r="E22" s="77">
        <f t="shared" ref="E22:M22" si="9">SUM(E5,E8,E10,E13,E15,E17,E20)</f>
        <v>0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811921</v>
      </c>
      <c r="J22" s="77">
        <f t="shared" si="9"/>
        <v>0</v>
      </c>
      <c r="K22" s="77">
        <f t="shared" si="9"/>
        <v>0</v>
      </c>
      <c r="L22" s="77">
        <f t="shared" si="9"/>
        <v>0</v>
      </c>
      <c r="M22" s="77">
        <f t="shared" si="9"/>
        <v>0</v>
      </c>
      <c r="N22" s="77">
        <f t="shared" si="1"/>
        <v>1189654</v>
      </c>
      <c r="O22" s="78">
        <f t="shared" si="2"/>
        <v>1241.8100208768267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59</v>
      </c>
      <c r="M24" s="171"/>
      <c r="N24" s="171"/>
      <c r="O24" s="88">
        <v>958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38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265411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265411</v>
      </c>
      <c r="O5" s="30">
        <f t="shared" ref="O5:O21" si="2">(N5/O$23)</f>
        <v>267.01307847082495</v>
      </c>
      <c r="P5" s="6"/>
    </row>
    <row r="6" spans="1:133">
      <c r="A6" s="12"/>
      <c r="B6" s="42">
        <v>513</v>
      </c>
      <c r="C6" s="19" t="s">
        <v>20</v>
      </c>
      <c r="D6" s="43">
        <v>253411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253411</v>
      </c>
      <c r="O6" s="44">
        <f t="shared" si="2"/>
        <v>254.94064386317908</v>
      </c>
      <c r="P6" s="9"/>
    </row>
    <row r="7" spans="1:133">
      <c r="A7" s="12"/>
      <c r="B7" s="42">
        <v>515</v>
      </c>
      <c r="C7" s="19" t="s">
        <v>21</v>
      </c>
      <c r="D7" s="43">
        <v>12000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12000</v>
      </c>
      <c r="O7" s="44">
        <f t="shared" si="2"/>
        <v>12.072434607645874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15338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15338</v>
      </c>
      <c r="O8" s="41">
        <f t="shared" si="2"/>
        <v>15.430583501006037</v>
      </c>
      <c r="P8" s="10"/>
    </row>
    <row r="9" spans="1:133">
      <c r="A9" s="12"/>
      <c r="B9" s="42">
        <v>522</v>
      </c>
      <c r="C9" s="19" t="s">
        <v>23</v>
      </c>
      <c r="D9" s="43">
        <v>15338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15338</v>
      </c>
      <c r="O9" s="44">
        <f t="shared" si="2"/>
        <v>15.430583501006037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818612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818612</v>
      </c>
      <c r="O10" s="41">
        <f t="shared" si="2"/>
        <v>823.55331991951709</v>
      </c>
      <c r="P10" s="10"/>
    </row>
    <row r="11" spans="1:133">
      <c r="A11" s="12"/>
      <c r="B11" s="42">
        <v>534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136782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136782</v>
      </c>
      <c r="O11" s="44">
        <f t="shared" si="2"/>
        <v>137.60764587525151</v>
      </c>
      <c r="P11" s="9"/>
    </row>
    <row r="12" spans="1:133">
      <c r="A12" s="12"/>
      <c r="B12" s="42">
        <v>536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681830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681830</v>
      </c>
      <c r="O12" s="44">
        <f t="shared" si="2"/>
        <v>685.94567404426562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87014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87014</v>
      </c>
      <c r="O13" s="41">
        <f t="shared" si="2"/>
        <v>87.539235412474852</v>
      </c>
      <c r="P13" s="10"/>
    </row>
    <row r="14" spans="1:133">
      <c r="A14" s="12"/>
      <c r="B14" s="42">
        <v>541</v>
      </c>
      <c r="C14" s="19" t="s">
        <v>29</v>
      </c>
      <c r="D14" s="43">
        <v>87014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87014</v>
      </c>
      <c r="O14" s="44">
        <f t="shared" si="2"/>
        <v>87.539235412474852</v>
      </c>
      <c r="P14" s="9"/>
    </row>
    <row r="15" spans="1:133" ht="15.75">
      <c r="A15" s="26" t="s">
        <v>45</v>
      </c>
      <c r="B15" s="27"/>
      <c r="C15" s="28"/>
      <c r="D15" s="29">
        <f t="shared" ref="D15:M15" si="6">SUM(D16:D16)</f>
        <v>5000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5000</v>
      </c>
      <c r="O15" s="41">
        <f t="shared" si="2"/>
        <v>5.0301810865191143</v>
      </c>
      <c r="P15" s="10"/>
    </row>
    <row r="16" spans="1:133">
      <c r="A16" s="12"/>
      <c r="B16" s="42">
        <v>562</v>
      </c>
      <c r="C16" s="19" t="s">
        <v>46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5000</v>
      </c>
      <c r="O16" s="44">
        <f t="shared" si="2"/>
        <v>5.0301810865191143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1769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1769</v>
      </c>
      <c r="O17" s="41">
        <f t="shared" si="2"/>
        <v>1.7796780684104627</v>
      </c>
      <c r="P17" s="9"/>
    </row>
    <row r="18" spans="1:119">
      <c r="A18" s="12"/>
      <c r="B18" s="42">
        <v>572</v>
      </c>
      <c r="C18" s="19" t="s">
        <v>31</v>
      </c>
      <c r="D18" s="43">
        <v>1769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1769</v>
      </c>
      <c r="O18" s="44">
        <f t="shared" si="2"/>
        <v>1.7796780684104627</v>
      </c>
      <c r="P18" s="9"/>
    </row>
    <row r="19" spans="1:119" ht="15.75">
      <c r="A19" s="26" t="s">
        <v>35</v>
      </c>
      <c r="B19" s="27"/>
      <c r="C19" s="28"/>
      <c r="D19" s="29">
        <f t="shared" ref="D19:M19" si="8">SUM(D20:D20)</f>
        <v>25000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1"/>
        <v>25000</v>
      </c>
      <c r="O19" s="41">
        <f t="shared" si="2"/>
        <v>25.150905432595575</v>
      </c>
      <c r="P19" s="9"/>
    </row>
    <row r="20" spans="1:119" ht="15.75" thickBot="1">
      <c r="A20" s="12"/>
      <c r="B20" s="42">
        <v>581</v>
      </c>
      <c r="C20" s="19" t="s">
        <v>36</v>
      </c>
      <c r="D20" s="43">
        <v>25000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25000</v>
      </c>
      <c r="O20" s="44">
        <f t="shared" si="2"/>
        <v>25.150905432595575</v>
      </c>
      <c r="P20" s="9"/>
    </row>
    <row r="21" spans="1:119" ht="16.5" thickBot="1">
      <c r="A21" s="13" t="s">
        <v>10</v>
      </c>
      <c r="B21" s="21"/>
      <c r="C21" s="20"/>
      <c r="D21" s="14">
        <f>SUM(D5,D8,D10,D13,D15,D17,D19)</f>
        <v>399532</v>
      </c>
      <c r="E21" s="14">
        <f t="shared" ref="E21:M21" si="9">SUM(E5,E8,E10,E13,E15,E17,E19)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818612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1"/>
        <v>1218144</v>
      </c>
      <c r="O21" s="35">
        <f t="shared" si="2"/>
        <v>1225.496981891348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47</v>
      </c>
      <c r="M23" s="157"/>
      <c r="N23" s="157"/>
      <c r="O23" s="39">
        <v>994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263110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263110</v>
      </c>
      <c r="O5" s="30">
        <f t="shared" ref="O5:O21" si="2">(N5/O$23)</f>
        <v>264.4321608040201</v>
      </c>
      <c r="P5" s="6"/>
    </row>
    <row r="6" spans="1:133">
      <c r="A6" s="12"/>
      <c r="B6" s="42">
        <v>511</v>
      </c>
      <c r="C6" s="19" t="s">
        <v>19</v>
      </c>
      <c r="D6" s="43">
        <v>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</v>
      </c>
      <c r="O6" s="44">
        <f t="shared" si="2"/>
        <v>6.030150753768844E-3</v>
      </c>
      <c r="P6" s="9"/>
    </row>
    <row r="7" spans="1:133">
      <c r="A7" s="12"/>
      <c r="B7" s="42">
        <v>513</v>
      </c>
      <c r="C7" s="19" t="s">
        <v>20</v>
      </c>
      <c r="D7" s="43">
        <v>251104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251104</v>
      </c>
      <c r="O7" s="44">
        <f t="shared" si="2"/>
        <v>252.36582914572864</v>
      </c>
      <c r="P7" s="9"/>
    </row>
    <row r="8" spans="1:133">
      <c r="A8" s="12"/>
      <c r="B8" s="42">
        <v>515</v>
      </c>
      <c r="C8" s="19" t="s">
        <v>21</v>
      </c>
      <c r="D8" s="43">
        <v>12000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12000</v>
      </c>
      <c r="O8" s="44">
        <f t="shared" si="2"/>
        <v>12.060301507537689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21126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21126</v>
      </c>
      <c r="O9" s="41">
        <f t="shared" si="2"/>
        <v>21.232160804020101</v>
      </c>
      <c r="P9" s="10"/>
    </row>
    <row r="10" spans="1:133">
      <c r="A10" s="12"/>
      <c r="B10" s="42">
        <v>522</v>
      </c>
      <c r="C10" s="19" t="s">
        <v>23</v>
      </c>
      <c r="D10" s="43">
        <v>21126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21126</v>
      </c>
      <c r="O10" s="44">
        <f t="shared" si="2"/>
        <v>21.232160804020101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776958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776958</v>
      </c>
      <c r="O11" s="41">
        <f t="shared" si="2"/>
        <v>780.86231155778898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168057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168057</v>
      </c>
      <c r="O12" s="44">
        <f t="shared" si="2"/>
        <v>168.90150753768845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138928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138928</v>
      </c>
      <c r="O13" s="44">
        <f t="shared" si="2"/>
        <v>139.62613065326633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469973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469973</v>
      </c>
      <c r="O14" s="44">
        <f t="shared" si="2"/>
        <v>472.33467336683418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900605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900605</v>
      </c>
      <c r="O15" s="41">
        <f t="shared" si="2"/>
        <v>905.13065326633171</v>
      </c>
      <c r="P15" s="10"/>
    </row>
    <row r="16" spans="1:133">
      <c r="A16" s="12"/>
      <c r="B16" s="42">
        <v>541</v>
      </c>
      <c r="C16" s="19" t="s">
        <v>29</v>
      </c>
      <c r="D16" s="43">
        <v>900605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900605</v>
      </c>
      <c r="O16" s="44">
        <f t="shared" si="2"/>
        <v>905.13065326633171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1059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1059</v>
      </c>
      <c r="O17" s="41">
        <f t="shared" si="2"/>
        <v>1.0643216080402009</v>
      </c>
      <c r="P17" s="9"/>
    </row>
    <row r="18" spans="1:119">
      <c r="A18" s="12"/>
      <c r="B18" s="42">
        <v>572</v>
      </c>
      <c r="C18" s="19" t="s">
        <v>31</v>
      </c>
      <c r="D18" s="43">
        <v>1059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1059</v>
      </c>
      <c r="O18" s="44">
        <f t="shared" si="2"/>
        <v>1.0643216080402009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SUM(D20:D20)</f>
        <v>591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591</v>
      </c>
      <c r="O19" s="41">
        <f t="shared" si="2"/>
        <v>0.5939698492462312</v>
      </c>
      <c r="P19" s="9"/>
    </row>
    <row r="20" spans="1:119" ht="15.75" thickBot="1">
      <c r="A20" s="12"/>
      <c r="B20" s="42">
        <v>581</v>
      </c>
      <c r="C20" s="19" t="s">
        <v>36</v>
      </c>
      <c r="D20" s="43">
        <v>591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591</v>
      </c>
      <c r="O20" s="44">
        <f t="shared" si="2"/>
        <v>0.5939698492462312</v>
      </c>
      <c r="P20" s="9"/>
    </row>
    <row r="21" spans="1:119" ht="16.5" thickBot="1">
      <c r="A21" s="13" t="s">
        <v>10</v>
      </c>
      <c r="B21" s="21"/>
      <c r="C21" s="20"/>
      <c r="D21" s="14">
        <f>SUM(D5,D9,D11,D15,D17,D19)</f>
        <v>1186491</v>
      </c>
      <c r="E21" s="14">
        <f t="shared" ref="E21:M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776958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1963449</v>
      </c>
      <c r="O21" s="35">
        <f t="shared" si="2"/>
        <v>1973.3155778894472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42</v>
      </c>
      <c r="M23" s="157"/>
      <c r="N23" s="157"/>
      <c r="O23" s="39">
        <v>995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232461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232461</v>
      </c>
      <c r="O5" s="30">
        <f t="shared" ref="O5:O21" si="2">(N5/O$23)</f>
        <v>232.46100000000001</v>
      </c>
      <c r="P5" s="6"/>
    </row>
    <row r="6" spans="1:133">
      <c r="A6" s="12"/>
      <c r="B6" s="42">
        <v>511</v>
      </c>
      <c r="C6" s="19" t="s">
        <v>19</v>
      </c>
      <c r="D6" s="43">
        <v>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</v>
      </c>
      <c r="O6" s="44">
        <f t="shared" si="2"/>
        <v>6.0000000000000001E-3</v>
      </c>
      <c r="P6" s="9"/>
    </row>
    <row r="7" spans="1:133">
      <c r="A7" s="12"/>
      <c r="B7" s="42">
        <v>513</v>
      </c>
      <c r="C7" s="19" t="s">
        <v>20</v>
      </c>
      <c r="D7" s="43">
        <v>222455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222455</v>
      </c>
      <c r="O7" s="44">
        <f t="shared" si="2"/>
        <v>222.45500000000001</v>
      </c>
      <c r="P7" s="9"/>
    </row>
    <row r="8" spans="1:133">
      <c r="A8" s="12"/>
      <c r="B8" s="42">
        <v>515</v>
      </c>
      <c r="C8" s="19" t="s">
        <v>21</v>
      </c>
      <c r="D8" s="43">
        <v>10000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10000</v>
      </c>
      <c r="O8" s="44">
        <f t="shared" si="2"/>
        <v>10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19528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19528</v>
      </c>
      <c r="O9" s="41">
        <f t="shared" si="2"/>
        <v>19.527999999999999</v>
      </c>
      <c r="P9" s="10"/>
    </row>
    <row r="10" spans="1:133">
      <c r="A10" s="12"/>
      <c r="B10" s="42">
        <v>522</v>
      </c>
      <c r="C10" s="19" t="s">
        <v>23</v>
      </c>
      <c r="D10" s="43">
        <v>19528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19528</v>
      </c>
      <c r="O10" s="44">
        <f t="shared" si="2"/>
        <v>19.527999999999999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802119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802119</v>
      </c>
      <c r="O11" s="41">
        <f t="shared" si="2"/>
        <v>802.11900000000003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168413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168413</v>
      </c>
      <c r="O12" s="44">
        <f t="shared" si="2"/>
        <v>168.41300000000001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127619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127619</v>
      </c>
      <c r="O13" s="44">
        <f t="shared" si="2"/>
        <v>127.619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506087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506087</v>
      </c>
      <c r="O14" s="44">
        <f t="shared" si="2"/>
        <v>506.08699999999999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81679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81679</v>
      </c>
      <c r="O15" s="41">
        <f t="shared" si="2"/>
        <v>81.679000000000002</v>
      </c>
      <c r="P15" s="10"/>
    </row>
    <row r="16" spans="1:133">
      <c r="A16" s="12"/>
      <c r="B16" s="42">
        <v>541</v>
      </c>
      <c r="C16" s="19" t="s">
        <v>29</v>
      </c>
      <c r="D16" s="43">
        <v>81679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81679</v>
      </c>
      <c r="O16" s="44">
        <f t="shared" si="2"/>
        <v>81.679000000000002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1126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1126</v>
      </c>
      <c r="O17" s="41">
        <f t="shared" si="2"/>
        <v>1.1259999999999999</v>
      </c>
      <c r="P17" s="9"/>
    </row>
    <row r="18" spans="1:119">
      <c r="A18" s="12"/>
      <c r="B18" s="42">
        <v>572</v>
      </c>
      <c r="C18" s="19" t="s">
        <v>31</v>
      </c>
      <c r="D18" s="43">
        <v>1126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1126</v>
      </c>
      <c r="O18" s="44">
        <f t="shared" si="2"/>
        <v>1.1259999999999999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43545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43545</v>
      </c>
      <c r="O19" s="41">
        <f t="shared" si="2"/>
        <v>43.545000000000002</v>
      </c>
      <c r="P19" s="9"/>
    </row>
    <row r="20" spans="1:119" ht="15.75" thickBot="1">
      <c r="A20" s="12"/>
      <c r="B20" s="42">
        <v>581</v>
      </c>
      <c r="C20" s="19" t="s">
        <v>36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43545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43545</v>
      </c>
      <c r="O20" s="44">
        <f t="shared" si="2"/>
        <v>43.545000000000002</v>
      </c>
      <c r="P20" s="9"/>
    </row>
    <row r="21" spans="1:119" ht="16.5" thickBot="1">
      <c r="A21" s="13" t="s">
        <v>10</v>
      </c>
      <c r="B21" s="21"/>
      <c r="C21" s="20"/>
      <c r="D21" s="14">
        <f>SUM(D5,D9,D11,D15,D17,D19)</f>
        <v>334794</v>
      </c>
      <c r="E21" s="14">
        <f t="shared" ref="E21:M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845664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1180458</v>
      </c>
      <c r="O21" s="35">
        <f t="shared" si="2"/>
        <v>1180.4580000000001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40</v>
      </c>
      <c r="M23" s="157"/>
      <c r="N23" s="157"/>
      <c r="O23" s="39">
        <v>1000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242442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242442</v>
      </c>
      <c r="O5" s="30">
        <f t="shared" ref="O5:O21" si="2">(N5/O$23)</f>
        <v>243.4156626506024</v>
      </c>
      <c r="P5" s="6"/>
    </row>
    <row r="6" spans="1:133">
      <c r="A6" s="12"/>
      <c r="B6" s="42">
        <v>511</v>
      </c>
      <c r="C6" s="19" t="s">
        <v>19</v>
      </c>
      <c r="D6" s="43">
        <v>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</v>
      </c>
      <c r="O6" s="44">
        <f t="shared" si="2"/>
        <v>6.024096385542169E-3</v>
      </c>
      <c r="P6" s="9"/>
    </row>
    <row r="7" spans="1:133">
      <c r="A7" s="12"/>
      <c r="B7" s="42">
        <v>513</v>
      </c>
      <c r="C7" s="19" t="s">
        <v>20</v>
      </c>
      <c r="D7" s="43">
        <v>232436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232436</v>
      </c>
      <c r="O7" s="44">
        <f t="shared" si="2"/>
        <v>233.36947791164658</v>
      </c>
      <c r="P7" s="9"/>
    </row>
    <row r="8" spans="1:133">
      <c r="A8" s="12"/>
      <c r="B8" s="42">
        <v>515</v>
      </c>
      <c r="C8" s="19" t="s">
        <v>21</v>
      </c>
      <c r="D8" s="43">
        <v>10000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10000</v>
      </c>
      <c r="O8" s="44">
        <f t="shared" si="2"/>
        <v>10.040160642570282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14518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14518</v>
      </c>
      <c r="O9" s="41">
        <f t="shared" si="2"/>
        <v>14.576305220883533</v>
      </c>
      <c r="P9" s="10"/>
    </row>
    <row r="10" spans="1:133">
      <c r="A10" s="12"/>
      <c r="B10" s="42">
        <v>522</v>
      </c>
      <c r="C10" s="19" t="s">
        <v>23</v>
      </c>
      <c r="D10" s="43">
        <v>14518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14518</v>
      </c>
      <c r="O10" s="44">
        <f t="shared" si="2"/>
        <v>14.576305220883533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843646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843646</v>
      </c>
      <c r="O11" s="41">
        <f t="shared" si="2"/>
        <v>847.03413654618475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171840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171840</v>
      </c>
      <c r="O12" s="44">
        <f t="shared" si="2"/>
        <v>172.53012048192772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138600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138600</v>
      </c>
      <c r="O13" s="44">
        <f t="shared" si="2"/>
        <v>139.15662650602408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533206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533206</v>
      </c>
      <c r="O14" s="44">
        <f t="shared" si="2"/>
        <v>535.34738955823298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79503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79503</v>
      </c>
      <c r="O15" s="41">
        <f t="shared" si="2"/>
        <v>79.82228915662651</v>
      </c>
      <c r="P15" s="10"/>
    </row>
    <row r="16" spans="1:133">
      <c r="A16" s="12"/>
      <c r="B16" s="42">
        <v>541</v>
      </c>
      <c r="C16" s="19" t="s">
        <v>29</v>
      </c>
      <c r="D16" s="43">
        <v>79503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79503</v>
      </c>
      <c r="O16" s="44">
        <f t="shared" si="2"/>
        <v>79.82228915662651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4640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4640</v>
      </c>
      <c r="O17" s="41">
        <f t="shared" si="2"/>
        <v>4.6586345381526106</v>
      </c>
      <c r="P17" s="9"/>
    </row>
    <row r="18" spans="1:119">
      <c r="A18" s="12"/>
      <c r="B18" s="42">
        <v>572</v>
      </c>
      <c r="C18" s="19" t="s">
        <v>31</v>
      </c>
      <c r="D18" s="43">
        <v>4640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4640</v>
      </c>
      <c r="O18" s="44">
        <f t="shared" si="2"/>
        <v>4.6586345381526106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SUM(D20:D20)</f>
        <v>58954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58954</v>
      </c>
      <c r="O19" s="41">
        <f t="shared" si="2"/>
        <v>59.190763052208837</v>
      </c>
      <c r="P19" s="9"/>
    </row>
    <row r="20" spans="1:119" ht="15.75" thickBot="1">
      <c r="A20" s="12"/>
      <c r="B20" s="42">
        <v>581</v>
      </c>
      <c r="C20" s="19" t="s">
        <v>36</v>
      </c>
      <c r="D20" s="43">
        <v>58954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58954</v>
      </c>
      <c r="O20" s="44">
        <f t="shared" si="2"/>
        <v>59.190763052208837</v>
      </c>
      <c r="P20" s="9"/>
    </row>
    <row r="21" spans="1:119" ht="16.5" thickBot="1">
      <c r="A21" s="13" t="s">
        <v>10</v>
      </c>
      <c r="B21" s="21"/>
      <c r="C21" s="20"/>
      <c r="D21" s="14">
        <f>SUM(D5,D9,D11,D15,D17,D19)</f>
        <v>400057</v>
      </c>
      <c r="E21" s="14">
        <f t="shared" ref="E21:M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843646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1243703</v>
      </c>
      <c r="O21" s="35">
        <f t="shared" si="2"/>
        <v>1248.6977911646586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37</v>
      </c>
      <c r="M23" s="157"/>
      <c r="N23" s="157"/>
      <c r="O23" s="39">
        <v>996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229857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229857</v>
      </c>
      <c r="O5" s="30">
        <f t="shared" ref="O5:O19" si="2">(N5/O$21)</f>
        <v>232.17878787878789</v>
      </c>
      <c r="P5" s="6"/>
    </row>
    <row r="6" spans="1:133">
      <c r="A6" s="12"/>
      <c r="B6" s="42">
        <v>511</v>
      </c>
      <c r="C6" s="19" t="s">
        <v>19</v>
      </c>
      <c r="D6" s="43">
        <v>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</v>
      </c>
      <c r="O6" s="44">
        <f t="shared" si="2"/>
        <v>6.0606060606060606E-3</v>
      </c>
      <c r="P6" s="9"/>
    </row>
    <row r="7" spans="1:133">
      <c r="A7" s="12"/>
      <c r="B7" s="42">
        <v>513</v>
      </c>
      <c r="C7" s="19" t="s">
        <v>20</v>
      </c>
      <c r="D7" s="43">
        <v>219851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219851</v>
      </c>
      <c r="O7" s="44">
        <f t="shared" si="2"/>
        <v>222.07171717171718</v>
      </c>
      <c r="P7" s="9"/>
    </row>
    <row r="8" spans="1:133">
      <c r="A8" s="12"/>
      <c r="B8" s="42">
        <v>515</v>
      </c>
      <c r="C8" s="19" t="s">
        <v>21</v>
      </c>
      <c r="D8" s="43">
        <v>10000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10000</v>
      </c>
      <c r="O8" s="44">
        <f t="shared" si="2"/>
        <v>10.1010101010101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16415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16415</v>
      </c>
      <c r="O9" s="41">
        <f t="shared" si="2"/>
        <v>16.58080808080808</v>
      </c>
      <c r="P9" s="10"/>
    </row>
    <row r="10" spans="1:133">
      <c r="A10" s="12"/>
      <c r="B10" s="42">
        <v>522</v>
      </c>
      <c r="C10" s="19" t="s">
        <v>23</v>
      </c>
      <c r="D10" s="43">
        <v>16415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16415</v>
      </c>
      <c r="O10" s="44">
        <f t="shared" si="2"/>
        <v>16.58080808080808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784583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784583</v>
      </c>
      <c r="O11" s="41">
        <f t="shared" si="2"/>
        <v>792.50808080808076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179007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179007</v>
      </c>
      <c r="O12" s="44">
        <f t="shared" si="2"/>
        <v>180.81515151515151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138188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138188</v>
      </c>
      <c r="O13" s="44">
        <f t="shared" si="2"/>
        <v>139.58383838383838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467388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467388</v>
      </c>
      <c r="O14" s="44">
        <f t="shared" si="2"/>
        <v>472.10909090909092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63425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63425</v>
      </c>
      <c r="O15" s="41">
        <f t="shared" si="2"/>
        <v>64.065656565656568</v>
      </c>
      <c r="P15" s="10"/>
    </row>
    <row r="16" spans="1:133">
      <c r="A16" s="12"/>
      <c r="B16" s="42">
        <v>541</v>
      </c>
      <c r="C16" s="19" t="s">
        <v>29</v>
      </c>
      <c r="D16" s="43">
        <v>63425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63425</v>
      </c>
      <c r="O16" s="44">
        <f t="shared" si="2"/>
        <v>64.065656565656568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3221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3221</v>
      </c>
      <c r="O17" s="41">
        <f t="shared" si="2"/>
        <v>3.2535353535353537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3221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3221</v>
      </c>
      <c r="O18" s="44">
        <f t="shared" si="2"/>
        <v>3.2535353535353537</v>
      </c>
      <c r="P18" s="9"/>
    </row>
    <row r="19" spans="1:119" ht="16.5" thickBot="1">
      <c r="A19" s="13" t="s">
        <v>10</v>
      </c>
      <c r="B19" s="21"/>
      <c r="C19" s="20"/>
      <c r="D19" s="14">
        <f>SUM(D5,D9,D11,D15,D17)</f>
        <v>312918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784583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1097501</v>
      </c>
      <c r="O19" s="35">
        <f t="shared" si="2"/>
        <v>1108.5868686868687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990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220655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220655</v>
      </c>
      <c r="O5" s="30">
        <f t="shared" ref="O5:O19" si="2">(N5/O$21)</f>
        <v>232.02418506834911</v>
      </c>
      <c r="P5" s="6"/>
    </row>
    <row r="6" spans="1:133">
      <c r="A6" s="12"/>
      <c r="B6" s="42">
        <v>511</v>
      </c>
      <c r="C6" s="19" t="s">
        <v>19</v>
      </c>
      <c r="D6" s="43">
        <v>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</v>
      </c>
      <c r="O6" s="44">
        <f t="shared" si="2"/>
        <v>6.3091482649842269E-3</v>
      </c>
      <c r="P6" s="9"/>
    </row>
    <row r="7" spans="1:133">
      <c r="A7" s="12"/>
      <c r="B7" s="42">
        <v>513</v>
      </c>
      <c r="C7" s="19" t="s">
        <v>20</v>
      </c>
      <c r="D7" s="43">
        <v>210649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210649</v>
      </c>
      <c r="O7" s="44">
        <f t="shared" si="2"/>
        <v>221.50262881177707</v>
      </c>
      <c r="P7" s="9"/>
    </row>
    <row r="8" spans="1:133">
      <c r="A8" s="12"/>
      <c r="B8" s="42">
        <v>515</v>
      </c>
      <c r="C8" s="19" t="s">
        <v>21</v>
      </c>
      <c r="D8" s="43">
        <v>10000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10000</v>
      </c>
      <c r="O8" s="44">
        <f t="shared" si="2"/>
        <v>10.515247108307046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30643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30643</v>
      </c>
      <c r="O9" s="41">
        <f t="shared" si="2"/>
        <v>32.22187171398528</v>
      </c>
      <c r="P9" s="10"/>
    </row>
    <row r="10" spans="1:133">
      <c r="A10" s="12"/>
      <c r="B10" s="42">
        <v>522</v>
      </c>
      <c r="C10" s="19" t="s">
        <v>23</v>
      </c>
      <c r="D10" s="43">
        <v>30643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30643</v>
      </c>
      <c r="O10" s="44">
        <f t="shared" si="2"/>
        <v>32.22187171398528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698843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698843</v>
      </c>
      <c r="O11" s="41">
        <f t="shared" si="2"/>
        <v>734.850683491062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152879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152879</v>
      </c>
      <c r="O12" s="44">
        <f t="shared" si="2"/>
        <v>160.75604626708727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143816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143816</v>
      </c>
      <c r="O13" s="44">
        <f t="shared" si="2"/>
        <v>151.22607781282861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402148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402148</v>
      </c>
      <c r="O14" s="44">
        <f t="shared" si="2"/>
        <v>422.86855941114618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317926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317926</v>
      </c>
      <c r="O15" s="41">
        <f t="shared" si="2"/>
        <v>334.30704521556254</v>
      </c>
      <c r="P15" s="10"/>
    </row>
    <row r="16" spans="1:133">
      <c r="A16" s="12"/>
      <c r="B16" s="42">
        <v>541</v>
      </c>
      <c r="C16" s="19" t="s">
        <v>29</v>
      </c>
      <c r="D16" s="43">
        <v>317926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317926</v>
      </c>
      <c r="O16" s="44">
        <f t="shared" si="2"/>
        <v>334.30704521556254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1141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1141</v>
      </c>
      <c r="O17" s="41">
        <f t="shared" si="2"/>
        <v>1.1997896950578339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1141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1141</v>
      </c>
      <c r="O18" s="44">
        <f t="shared" si="2"/>
        <v>1.1997896950578339</v>
      </c>
      <c r="P18" s="9"/>
    </row>
    <row r="19" spans="1:119" ht="16.5" thickBot="1">
      <c r="A19" s="13" t="s">
        <v>10</v>
      </c>
      <c r="B19" s="21"/>
      <c r="C19" s="20"/>
      <c r="D19" s="14">
        <f>SUM(D5,D9,D11,D15,D17)</f>
        <v>570365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698843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1269208</v>
      </c>
      <c r="O19" s="35">
        <f t="shared" si="2"/>
        <v>1334.6035751840168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49</v>
      </c>
      <c r="M21" s="157"/>
      <c r="N21" s="157"/>
      <c r="O21" s="39">
        <v>951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155052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155052</v>
      </c>
      <c r="O5" s="30">
        <f t="shared" ref="O5:O23" si="2">(N5/O$25)</f>
        <v>163.21263157894737</v>
      </c>
      <c r="P5" s="6"/>
    </row>
    <row r="6" spans="1:133">
      <c r="A6" s="12"/>
      <c r="B6" s="42">
        <v>512</v>
      </c>
      <c r="C6" s="19" t="s">
        <v>63</v>
      </c>
      <c r="D6" s="43">
        <v>39533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39533</v>
      </c>
      <c r="O6" s="44">
        <f t="shared" si="2"/>
        <v>41.613684210526316</v>
      </c>
      <c r="P6" s="9"/>
    </row>
    <row r="7" spans="1:133">
      <c r="A7" s="12"/>
      <c r="B7" s="42">
        <v>513</v>
      </c>
      <c r="C7" s="19" t="s">
        <v>20</v>
      </c>
      <c r="D7" s="43">
        <v>99219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99219</v>
      </c>
      <c r="O7" s="44">
        <f t="shared" si="2"/>
        <v>104.44105263157894</v>
      </c>
      <c r="P7" s="9"/>
    </row>
    <row r="8" spans="1:133">
      <c r="A8" s="12"/>
      <c r="B8" s="42">
        <v>514</v>
      </c>
      <c r="C8" s="19" t="s">
        <v>64</v>
      </c>
      <c r="D8" s="43">
        <v>6300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6300</v>
      </c>
      <c r="O8" s="44">
        <f t="shared" si="2"/>
        <v>6.6315789473684212</v>
      </c>
      <c r="P8" s="9"/>
    </row>
    <row r="9" spans="1:133">
      <c r="A9" s="12"/>
      <c r="B9" s="42">
        <v>515</v>
      </c>
      <c r="C9" s="19" t="s">
        <v>21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10.526315789473685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33983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33983</v>
      </c>
      <c r="O10" s="41">
        <f t="shared" si="2"/>
        <v>35.771578947368418</v>
      </c>
      <c r="P10" s="10"/>
    </row>
    <row r="11" spans="1:133">
      <c r="A11" s="12"/>
      <c r="B11" s="42">
        <v>521</v>
      </c>
      <c r="C11" s="19" t="s">
        <v>65</v>
      </c>
      <c r="D11" s="43">
        <v>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2500</v>
      </c>
      <c r="O11" s="44">
        <f t="shared" si="2"/>
        <v>2.6315789473684212</v>
      </c>
      <c r="P11" s="9"/>
    </row>
    <row r="12" spans="1:133">
      <c r="A12" s="12"/>
      <c r="B12" s="42">
        <v>522</v>
      </c>
      <c r="C12" s="19" t="s">
        <v>23</v>
      </c>
      <c r="D12" s="43">
        <v>25483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25483</v>
      </c>
      <c r="O12" s="44">
        <f t="shared" si="2"/>
        <v>26.824210526315788</v>
      </c>
      <c r="P12" s="9"/>
    </row>
    <row r="13" spans="1:133">
      <c r="A13" s="12"/>
      <c r="B13" s="42">
        <v>524</v>
      </c>
      <c r="C13" s="19" t="s">
        <v>66</v>
      </c>
      <c r="D13" s="43">
        <v>6000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6000</v>
      </c>
      <c r="O13" s="44">
        <f t="shared" si="2"/>
        <v>6.3157894736842106</v>
      </c>
      <c r="P13" s="9"/>
    </row>
    <row r="14" spans="1:133" ht="15.75">
      <c r="A14" s="26" t="s">
        <v>24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607412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607412</v>
      </c>
      <c r="O14" s="41">
        <f t="shared" si="2"/>
        <v>639.381052631579</v>
      </c>
      <c r="P14" s="10"/>
    </row>
    <row r="15" spans="1:133">
      <c r="A15" s="12"/>
      <c r="B15" s="42">
        <v>534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111125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111125</v>
      </c>
      <c r="O15" s="44">
        <f t="shared" si="2"/>
        <v>116.97368421052632</v>
      </c>
      <c r="P15" s="9"/>
    </row>
    <row r="16" spans="1:133">
      <c r="A16" s="12"/>
      <c r="B16" s="42">
        <v>536</v>
      </c>
      <c r="C16" s="19" t="s">
        <v>44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496287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496287</v>
      </c>
      <c r="O16" s="44">
        <f t="shared" si="2"/>
        <v>522.40736842105264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97926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97926</v>
      </c>
      <c r="O17" s="41">
        <f t="shared" si="2"/>
        <v>103.08</v>
      </c>
      <c r="P17" s="10"/>
    </row>
    <row r="18" spans="1:119">
      <c r="A18" s="12"/>
      <c r="B18" s="42">
        <v>541</v>
      </c>
      <c r="C18" s="19" t="s">
        <v>29</v>
      </c>
      <c r="D18" s="43">
        <v>97926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97926</v>
      </c>
      <c r="O18" s="44">
        <f t="shared" si="2"/>
        <v>103.08</v>
      </c>
      <c r="P18" s="9"/>
    </row>
    <row r="19" spans="1:119" ht="15.75">
      <c r="A19" s="26" t="s">
        <v>45</v>
      </c>
      <c r="B19" s="27"/>
      <c r="C19" s="28"/>
      <c r="D19" s="29">
        <f t="shared" ref="D19:M19" si="6">SUM(D20:D20)</f>
        <v>1375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1375</v>
      </c>
      <c r="O19" s="41">
        <f t="shared" si="2"/>
        <v>1.4473684210526316</v>
      </c>
      <c r="P19" s="10"/>
    </row>
    <row r="20" spans="1:119">
      <c r="A20" s="12"/>
      <c r="B20" s="42">
        <v>569</v>
      </c>
      <c r="C20" s="19" t="s">
        <v>67</v>
      </c>
      <c r="D20" s="43">
        <v>1375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1375</v>
      </c>
      <c r="O20" s="44">
        <f t="shared" si="2"/>
        <v>1.4473684210526316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75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75</v>
      </c>
      <c r="O21" s="41">
        <f t="shared" si="2"/>
        <v>7.8947368421052627E-2</v>
      </c>
      <c r="P21" s="9"/>
    </row>
    <row r="22" spans="1:119" ht="15.75" thickBot="1">
      <c r="A22" s="12"/>
      <c r="B22" s="42">
        <v>581</v>
      </c>
      <c r="C22" s="19" t="s">
        <v>36</v>
      </c>
      <c r="D22" s="43">
        <v>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</v>
      </c>
      <c r="O22" s="44">
        <f t="shared" si="2"/>
        <v>7.8947368421052627E-2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288411</v>
      </c>
      <c r="E23" s="14">
        <f t="shared" ref="E23:M23" si="8">SUM(E5,E10,E14,E17,E19,E21)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607412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895823</v>
      </c>
      <c r="O23" s="35">
        <f t="shared" si="2"/>
        <v>942.97157894736847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68</v>
      </c>
      <c r="M25" s="157"/>
      <c r="N25" s="157"/>
      <c r="O25" s="39">
        <v>950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602109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8250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610359</v>
      </c>
      <c r="P5" s="30">
        <f t="shared" ref="P5:P22" si="1">(O5/P$24)</f>
        <v>645.88253968253969</v>
      </c>
      <c r="Q5" s="6"/>
    </row>
    <row r="6" spans="1:134">
      <c r="A6" s="12"/>
      <c r="B6" s="42">
        <v>511</v>
      </c>
      <c r="C6" s="19" t="s">
        <v>19</v>
      </c>
      <c r="D6" s="43">
        <v>3400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3400</v>
      </c>
      <c r="P6" s="44">
        <f t="shared" si="1"/>
        <v>3.5978835978835977</v>
      </c>
      <c r="Q6" s="9"/>
    </row>
    <row r="7" spans="1:134">
      <c r="A7" s="12"/>
      <c r="B7" s="42">
        <v>513</v>
      </c>
      <c r="C7" s="19" t="s">
        <v>20</v>
      </c>
      <c r="D7" s="43">
        <v>537959</v>
      </c>
      <c r="E7" s="43">
        <v>0</v>
      </c>
      <c r="F7" s="43">
        <v>0</v>
      </c>
      <c r="G7" s="43">
        <v>0</v>
      </c>
      <c r="H7" s="43">
        <v>0</v>
      </c>
      <c r="I7" s="43">
        <v>8250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546209</v>
      </c>
      <c r="P7" s="44">
        <f t="shared" si="1"/>
        <v>577.99894179894181</v>
      </c>
      <c r="Q7" s="9"/>
    </row>
    <row r="8" spans="1:134">
      <c r="A8" s="12"/>
      <c r="B8" s="42">
        <v>514</v>
      </c>
      <c r="C8" s="19" t="s">
        <v>64</v>
      </c>
      <c r="D8" s="43">
        <v>9750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9750</v>
      </c>
      <c r="P8" s="44">
        <f t="shared" si="1"/>
        <v>10.317460317460318</v>
      </c>
      <c r="Q8" s="9"/>
    </row>
    <row r="9" spans="1:134">
      <c r="A9" s="12"/>
      <c r="B9" s="42">
        <v>515</v>
      </c>
      <c r="C9" s="19" t="s">
        <v>21</v>
      </c>
      <c r="D9" s="43">
        <v>51000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51000</v>
      </c>
      <c r="P9" s="44">
        <f t="shared" si="1"/>
        <v>53.968253968253968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SUM(D11:D12)</f>
        <v>252601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252601</v>
      </c>
      <c r="P10" s="41">
        <f t="shared" si="1"/>
        <v>267.30264550264548</v>
      </c>
      <c r="Q10" s="10"/>
    </row>
    <row r="11" spans="1:134">
      <c r="A11" s="12"/>
      <c r="B11" s="42">
        <v>522</v>
      </c>
      <c r="C11" s="19" t="s">
        <v>23</v>
      </c>
      <c r="D11" s="43">
        <v>83682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83682</v>
      </c>
      <c r="P11" s="44">
        <f t="shared" si="1"/>
        <v>88.552380952380958</v>
      </c>
      <c r="Q11" s="9"/>
    </row>
    <row r="12" spans="1:134">
      <c r="A12" s="12"/>
      <c r="B12" s="42">
        <v>529</v>
      </c>
      <c r="C12" s="19" t="s">
        <v>70</v>
      </c>
      <c r="D12" s="43">
        <v>168919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168919</v>
      </c>
      <c r="P12" s="44">
        <f t="shared" si="1"/>
        <v>178.75026455026455</v>
      </c>
      <c r="Q12" s="9"/>
    </row>
    <row r="13" spans="1:134" ht="15.75">
      <c r="A13" s="26" t="s">
        <v>24</v>
      </c>
      <c r="B13" s="27"/>
      <c r="C13" s="28"/>
      <c r="D13" s="29">
        <f t="shared" ref="D13:N13" si="5">SUM(D14:D15)</f>
        <v>25880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861585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887465</v>
      </c>
      <c r="P13" s="41">
        <f t="shared" si="1"/>
        <v>939.11640211640213</v>
      </c>
      <c r="Q13" s="10"/>
    </row>
    <row r="14" spans="1:134">
      <c r="A14" s="12"/>
      <c r="B14" s="42">
        <v>533</v>
      </c>
      <c r="C14" s="19" t="s">
        <v>25</v>
      </c>
      <c r="D14" s="43">
        <v>25880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9" si="6">SUM(D14:N14)</f>
        <v>25880</v>
      </c>
      <c r="P14" s="44">
        <f t="shared" si="1"/>
        <v>27.386243386243386</v>
      </c>
      <c r="Q14" s="9"/>
    </row>
    <row r="15" spans="1:134">
      <c r="A15" s="12"/>
      <c r="B15" s="42">
        <v>536</v>
      </c>
      <c r="C15" s="19" t="s">
        <v>44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861585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861585</v>
      </c>
      <c r="P15" s="44">
        <f t="shared" si="1"/>
        <v>911.73015873015868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SUM(D17:D17)</f>
        <v>418964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418964</v>
      </c>
      <c r="P16" s="41">
        <f t="shared" si="1"/>
        <v>443.34814814814814</v>
      </c>
      <c r="Q16" s="10"/>
    </row>
    <row r="17" spans="1:120">
      <c r="A17" s="12"/>
      <c r="B17" s="42">
        <v>541</v>
      </c>
      <c r="C17" s="19" t="s">
        <v>29</v>
      </c>
      <c r="D17" s="43">
        <v>418964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418964</v>
      </c>
      <c r="P17" s="44">
        <f t="shared" si="1"/>
        <v>443.34814814814814</v>
      </c>
      <c r="Q17" s="9"/>
    </row>
    <row r="18" spans="1:120" ht="15.75">
      <c r="A18" s="26" t="s">
        <v>30</v>
      </c>
      <c r="B18" s="27"/>
      <c r="C18" s="28"/>
      <c r="D18" s="29">
        <f t="shared" ref="D18:N18" si="8">SUM(D19:D19)</f>
        <v>1592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1592</v>
      </c>
      <c r="P18" s="41">
        <f t="shared" si="1"/>
        <v>1.6846560846560847</v>
      </c>
      <c r="Q18" s="9"/>
    </row>
    <row r="19" spans="1:120">
      <c r="A19" s="12"/>
      <c r="B19" s="42">
        <v>573</v>
      </c>
      <c r="C19" s="19" t="s">
        <v>87</v>
      </c>
      <c r="D19" s="43">
        <v>1592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1592</v>
      </c>
      <c r="P19" s="44">
        <f t="shared" si="1"/>
        <v>1.6846560846560847</v>
      </c>
      <c r="Q19" s="9"/>
    </row>
    <row r="20" spans="1:120" ht="15.75">
      <c r="A20" s="26" t="s">
        <v>35</v>
      </c>
      <c r="B20" s="27"/>
      <c r="C20" s="28"/>
      <c r="D20" s="29">
        <f t="shared" ref="D20:N20" si="9">SUM(D21:D21)</f>
        <v>0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12940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12940</v>
      </c>
      <c r="P20" s="41">
        <f t="shared" si="1"/>
        <v>13.693121693121693</v>
      </c>
      <c r="Q20" s="9"/>
    </row>
    <row r="21" spans="1:120" ht="15.75" thickBot="1">
      <c r="A21" s="12"/>
      <c r="B21" s="42">
        <v>581</v>
      </c>
      <c r="C21" s="19" t="s">
        <v>88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12940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>SUM(D21:N21)</f>
        <v>12940</v>
      </c>
      <c r="P21" s="44">
        <f t="shared" si="1"/>
        <v>13.693121693121693</v>
      </c>
      <c r="Q21" s="9"/>
    </row>
    <row r="22" spans="1:120" ht="16.5" thickBot="1">
      <c r="A22" s="13" t="s">
        <v>10</v>
      </c>
      <c r="B22" s="21"/>
      <c r="C22" s="20"/>
      <c r="D22" s="14">
        <f>SUM(D5,D10,D13,D16,D18,D20)</f>
        <v>1301146</v>
      </c>
      <c r="E22" s="14">
        <f t="shared" ref="E22:N22" si="10">SUM(E5,E10,E13,E16,E18,E20)</f>
        <v>0</v>
      </c>
      <c r="F22" s="14">
        <f t="shared" si="10"/>
        <v>0</v>
      </c>
      <c r="G22" s="14">
        <f t="shared" si="10"/>
        <v>0</v>
      </c>
      <c r="H22" s="14">
        <f t="shared" si="10"/>
        <v>0</v>
      </c>
      <c r="I22" s="14">
        <f t="shared" si="10"/>
        <v>882775</v>
      </c>
      <c r="J22" s="14">
        <f t="shared" si="10"/>
        <v>0</v>
      </c>
      <c r="K22" s="14">
        <f t="shared" si="10"/>
        <v>0</v>
      </c>
      <c r="L22" s="14">
        <f t="shared" si="10"/>
        <v>0</v>
      </c>
      <c r="M22" s="14">
        <f t="shared" si="10"/>
        <v>0</v>
      </c>
      <c r="N22" s="14">
        <f t="shared" si="10"/>
        <v>0</v>
      </c>
      <c r="O22" s="14">
        <f>SUM(D22:N22)</f>
        <v>2183921</v>
      </c>
      <c r="P22" s="35">
        <f t="shared" si="1"/>
        <v>2311.0275132275133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89</v>
      </c>
      <c r="N24" s="157"/>
      <c r="O24" s="157"/>
      <c r="P24" s="39">
        <v>945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642429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642683</v>
      </c>
      <c r="P5" s="30">
        <f t="shared" ref="P5:P22" si="2">(O5/P$24)</f>
        <v>673.67190775681343</v>
      </c>
      <c r="Q5" s="6"/>
    </row>
    <row r="6" spans="1:134">
      <c r="A6" s="12"/>
      <c r="B6" s="42">
        <v>511</v>
      </c>
      <c r="C6" s="19" t="s">
        <v>19</v>
      </c>
      <c r="D6" s="43">
        <v>3115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3115</v>
      </c>
      <c r="P6" s="44">
        <f t="shared" si="2"/>
        <v>3.2651991614255764</v>
      </c>
      <c r="Q6" s="9"/>
    </row>
    <row r="7" spans="1:134">
      <c r="A7" s="12"/>
      <c r="B7" s="42">
        <v>513</v>
      </c>
      <c r="C7" s="19" t="s">
        <v>20</v>
      </c>
      <c r="D7" s="43">
        <v>614314</v>
      </c>
      <c r="E7" s="43">
        <v>0</v>
      </c>
      <c r="F7" s="43">
        <v>0</v>
      </c>
      <c r="G7" s="43">
        <v>0</v>
      </c>
      <c r="H7" s="43">
        <v>0</v>
      </c>
      <c r="I7" s="43">
        <v>254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614568</v>
      </c>
      <c r="P7" s="44">
        <f t="shared" si="2"/>
        <v>644.20125786163521</v>
      </c>
      <c r="Q7" s="9"/>
    </row>
    <row r="8" spans="1:134">
      <c r="A8" s="12"/>
      <c r="B8" s="42">
        <v>514</v>
      </c>
      <c r="C8" s="19" t="s">
        <v>64</v>
      </c>
      <c r="D8" s="43">
        <v>9000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9000</v>
      </c>
      <c r="P8" s="44">
        <f t="shared" si="2"/>
        <v>9.433962264150944</v>
      </c>
      <c r="Q8" s="9"/>
    </row>
    <row r="9" spans="1:134">
      <c r="A9" s="12"/>
      <c r="B9" s="42">
        <v>515</v>
      </c>
      <c r="C9" s="19" t="s">
        <v>21</v>
      </c>
      <c r="D9" s="43">
        <v>16000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16000</v>
      </c>
      <c r="P9" s="44">
        <f t="shared" si="2"/>
        <v>16.771488469601678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SUM(D11:D12)</f>
        <v>37925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37925</v>
      </c>
      <c r="P10" s="41">
        <f t="shared" si="2"/>
        <v>39.753668763102723</v>
      </c>
      <c r="Q10" s="10"/>
    </row>
    <row r="11" spans="1:134">
      <c r="A11" s="12"/>
      <c r="B11" s="42">
        <v>522</v>
      </c>
      <c r="C11" s="19" t="s">
        <v>23</v>
      </c>
      <c r="D11" s="43">
        <v>35045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35045</v>
      </c>
      <c r="P11" s="44">
        <f t="shared" si="2"/>
        <v>36.734800838574422</v>
      </c>
      <c r="Q11" s="9"/>
    </row>
    <row r="12" spans="1:134">
      <c r="A12" s="12"/>
      <c r="B12" s="42">
        <v>529</v>
      </c>
      <c r="C12" s="19" t="s">
        <v>70</v>
      </c>
      <c r="D12" s="43">
        <v>2880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2880</v>
      </c>
      <c r="P12" s="44">
        <f t="shared" si="2"/>
        <v>3.0188679245283021</v>
      </c>
      <c r="Q12" s="9"/>
    </row>
    <row r="13" spans="1:134" ht="15.75">
      <c r="A13" s="26" t="s">
        <v>24</v>
      </c>
      <c r="B13" s="27"/>
      <c r="C13" s="28"/>
      <c r="D13" s="29">
        <f t="shared" ref="D13:N13" si="4">SUM(D14:D16)</f>
        <v>4639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899830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904469</v>
      </c>
      <c r="P13" s="41">
        <f t="shared" si="2"/>
        <v>948.08071278825992</v>
      </c>
      <c r="Q13" s="10"/>
    </row>
    <row r="14" spans="1:134">
      <c r="A14" s="12"/>
      <c r="B14" s="42">
        <v>533</v>
      </c>
      <c r="C14" s="19" t="s">
        <v>25</v>
      </c>
      <c r="D14" s="43">
        <v>4639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4639</v>
      </c>
      <c r="P14" s="44">
        <f t="shared" si="2"/>
        <v>4.8626834381551367</v>
      </c>
      <c r="Q14" s="9"/>
    </row>
    <row r="15" spans="1:134">
      <c r="A15" s="12"/>
      <c r="B15" s="42">
        <v>534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144456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144456</v>
      </c>
      <c r="P15" s="44">
        <f t="shared" si="2"/>
        <v>151.42138364779873</v>
      </c>
      <c r="Q15" s="9"/>
    </row>
    <row r="16" spans="1:134">
      <c r="A16" s="12"/>
      <c r="B16" s="42">
        <v>536</v>
      </c>
      <c r="C16" s="19" t="s">
        <v>44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755374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755374</v>
      </c>
      <c r="P16" s="44">
        <f t="shared" si="2"/>
        <v>791.79664570230602</v>
      </c>
      <c r="Q16" s="9"/>
    </row>
    <row r="17" spans="1:120" ht="15.75">
      <c r="A17" s="26" t="s">
        <v>28</v>
      </c>
      <c r="B17" s="27"/>
      <c r="C17" s="28"/>
      <c r="D17" s="29">
        <f t="shared" ref="D17:N17" si="5">SUM(D18:D18)</f>
        <v>286630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286630</v>
      </c>
      <c r="P17" s="41">
        <f t="shared" si="2"/>
        <v>300.45073375262052</v>
      </c>
      <c r="Q17" s="10"/>
    </row>
    <row r="18" spans="1:120">
      <c r="A18" s="12"/>
      <c r="B18" s="42">
        <v>541</v>
      </c>
      <c r="C18" s="19" t="s">
        <v>29</v>
      </c>
      <c r="D18" s="43">
        <v>286630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286630</v>
      </c>
      <c r="P18" s="44">
        <f t="shared" si="2"/>
        <v>300.45073375262052</v>
      </c>
      <c r="Q18" s="9"/>
    </row>
    <row r="19" spans="1:120" ht="15.75">
      <c r="A19" s="26" t="s">
        <v>30</v>
      </c>
      <c r="B19" s="27"/>
      <c r="C19" s="28"/>
      <c r="D19" s="29">
        <f t="shared" ref="D19:N19" si="6">SUM(D20:D21)</f>
        <v>901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901</v>
      </c>
      <c r="P19" s="41">
        <f t="shared" si="2"/>
        <v>0.94444444444444442</v>
      </c>
      <c r="Q19" s="9"/>
    </row>
    <row r="20" spans="1:120">
      <c r="A20" s="12"/>
      <c r="B20" s="42">
        <v>571</v>
      </c>
      <c r="C20" s="19" t="s">
        <v>71</v>
      </c>
      <c r="D20" s="43">
        <v>800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800</v>
      </c>
      <c r="P20" s="44">
        <f t="shared" si="2"/>
        <v>0.83857442348008382</v>
      </c>
      <c r="Q20" s="9"/>
    </row>
    <row r="21" spans="1:120" ht="15.75" thickBot="1">
      <c r="A21" s="12"/>
      <c r="B21" s="42">
        <v>574</v>
      </c>
      <c r="C21" s="19" t="s">
        <v>56</v>
      </c>
      <c r="D21" s="43">
        <v>101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101</v>
      </c>
      <c r="P21" s="44">
        <f t="shared" si="2"/>
        <v>0.10587002096436059</v>
      </c>
      <c r="Q21" s="9"/>
    </row>
    <row r="22" spans="1:120" ht="16.5" thickBot="1">
      <c r="A22" s="13" t="s">
        <v>10</v>
      </c>
      <c r="B22" s="21"/>
      <c r="C22" s="20"/>
      <c r="D22" s="14">
        <f>SUM(D5,D10,D13,D17,D19)</f>
        <v>972524</v>
      </c>
      <c r="E22" s="14">
        <f t="shared" ref="E22:N22" si="7">SUM(E5,E10,E13,E17,E19)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900084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1872608</v>
      </c>
      <c r="P22" s="35">
        <f t="shared" si="2"/>
        <v>1962.901467505241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85</v>
      </c>
      <c r="N24" s="157"/>
      <c r="O24" s="157"/>
      <c r="P24" s="39">
        <v>954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849863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2626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852489</v>
      </c>
      <c r="O5" s="30">
        <f t="shared" ref="O5:O24" si="2">(N5/O$26)</f>
        <v>934.74671052631584</v>
      </c>
      <c r="P5" s="6"/>
    </row>
    <row r="6" spans="1:133">
      <c r="A6" s="12"/>
      <c r="B6" s="42">
        <v>511</v>
      </c>
      <c r="C6" s="19" t="s">
        <v>19</v>
      </c>
      <c r="D6" s="43">
        <v>3189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3189</v>
      </c>
      <c r="O6" s="44">
        <f t="shared" si="2"/>
        <v>3.4967105263157894</v>
      </c>
      <c r="P6" s="9"/>
    </row>
    <row r="7" spans="1:133">
      <c r="A7" s="12"/>
      <c r="B7" s="42">
        <v>513</v>
      </c>
      <c r="C7" s="19" t="s">
        <v>20</v>
      </c>
      <c r="D7" s="43">
        <v>811674</v>
      </c>
      <c r="E7" s="43">
        <v>0</v>
      </c>
      <c r="F7" s="43">
        <v>0</v>
      </c>
      <c r="G7" s="43">
        <v>0</v>
      </c>
      <c r="H7" s="43">
        <v>0</v>
      </c>
      <c r="I7" s="43">
        <v>2626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814300</v>
      </c>
      <c r="O7" s="44">
        <f t="shared" si="2"/>
        <v>892.87280701754389</v>
      </c>
      <c r="P7" s="9"/>
    </row>
    <row r="8" spans="1:133">
      <c r="A8" s="12"/>
      <c r="B8" s="42">
        <v>514</v>
      </c>
      <c r="C8" s="19" t="s">
        <v>64</v>
      </c>
      <c r="D8" s="43">
        <v>19000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19000</v>
      </c>
      <c r="O8" s="44">
        <f t="shared" si="2"/>
        <v>20.833333333333332</v>
      </c>
      <c r="P8" s="9"/>
    </row>
    <row r="9" spans="1:133">
      <c r="A9" s="12"/>
      <c r="B9" s="42">
        <v>515</v>
      </c>
      <c r="C9" s="19" t="s">
        <v>21</v>
      </c>
      <c r="D9" s="43">
        <v>16000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16000</v>
      </c>
      <c r="O9" s="44">
        <f t="shared" si="2"/>
        <v>17.543859649122808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340988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340988</v>
      </c>
      <c r="O10" s="41">
        <f t="shared" si="2"/>
        <v>373.89035087719299</v>
      </c>
      <c r="P10" s="10"/>
    </row>
    <row r="11" spans="1:133">
      <c r="A11" s="12"/>
      <c r="B11" s="42">
        <v>522</v>
      </c>
      <c r="C11" s="19" t="s">
        <v>23</v>
      </c>
      <c r="D11" s="43">
        <v>338388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338388</v>
      </c>
      <c r="O11" s="44">
        <f t="shared" si="2"/>
        <v>371.03947368421052</v>
      </c>
      <c r="P11" s="9"/>
    </row>
    <row r="12" spans="1:133">
      <c r="A12" s="12"/>
      <c r="B12" s="42">
        <v>529</v>
      </c>
      <c r="C12" s="19" t="s">
        <v>70</v>
      </c>
      <c r="D12" s="43">
        <v>2600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2600</v>
      </c>
      <c r="O12" s="44">
        <f t="shared" si="2"/>
        <v>2.8508771929824563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SUM(D14:D16)</f>
        <v>6421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929897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936318</v>
      </c>
      <c r="O13" s="41">
        <f t="shared" si="2"/>
        <v>1026.6644736842106</v>
      </c>
      <c r="P13" s="10"/>
    </row>
    <row r="14" spans="1:133">
      <c r="A14" s="12"/>
      <c r="B14" s="42">
        <v>533</v>
      </c>
      <c r="C14" s="19" t="s">
        <v>25</v>
      </c>
      <c r="D14" s="43">
        <v>6421</v>
      </c>
      <c r="E14" s="43">
        <v>0</v>
      </c>
      <c r="F14" s="43">
        <v>0</v>
      </c>
      <c r="G14" s="43">
        <v>0</v>
      </c>
      <c r="H14" s="43">
        <v>0</v>
      </c>
      <c r="I14" s="43">
        <v>457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6878</v>
      </c>
      <c r="O14" s="44">
        <f t="shared" si="2"/>
        <v>7.541666666666667</v>
      </c>
      <c r="P14" s="9"/>
    </row>
    <row r="15" spans="1:133">
      <c r="A15" s="12"/>
      <c r="B15" s="42">
        <v>534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145286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145286</v>
      </c>
      <c r="O15" s="44">
        <f t="shared" si="2"/>
        <v>159.30482456140351</v>
      </c>
      <c r="P15" s="9"/>
    </row>
    <row r="16" spans="1:133">
      <c r="A16" s="12"/>
      <c r="B16" s="42">
        <v>536</v>
      </c>
      <c r="C16" s="19" t="s">
        <v>52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784154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784154</v>
      </c>
      <c r="O16" s="44">
        <f t="shared" si="2"/>
        <v>859.81798245614038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419738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419738</v>
      </c>
      <c r="O17" s="41">
        <f t="shared" si="2"/>
        <v>460.23903508771929</v>
      </c>
      <c r="P17" s="10"/>
    </row>
    <row r="18" spans="1:119">
      <c r="A18" s="12"/>
      <c r="B18" s="42">
        <v>541</v>
      </c>
      <c r="C18" s="19" t="s">
        <v>53</v>
      </c>
      <c r="D18" s="43">
        <v>419738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419738</v>
      </c>
      <c r="O18" s="44">
        <f t="shared" si="2"/>
        <v>460.23903508771929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SUM(D20:D21)</f>
        <v>700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700</v>
      </c>
      <c r="O19" s="41">
        <f t="shared" si="2"/>
        <v>0.76754385964912286</v>
      </c>
      <c r="P19" s="9"/>
    </row>
    <row r="20" spans="1:119">
      <c r="A20" s="12"/>
      <c r="B20" s="42">
        <v>571</v>
      </c>
      <c r="C20" s="19" t="s">
        <v>71</v>
      </c>
      <c r="D20" s="43">
        <v>300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300</v>
      </c>
      <c r="O20" s="44">
        <f t="shared" si="2"/>
        <v>0.32894736842105265</v>
      </c>
      <c r="P20" s="9"/>
    </row>
    <row r="21" spans="1:119">
      <c r="A21" s="12"/>
      <c r="B21" s="42">
        <v>574</v>
      </c>
      <c r="C21" s="19" t="s">
        <v>56</v>
      </c>
      <c r="D21" s="43">
        <v>400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400</v>
      </c>
      <c r="O21" s="44">
        <f t="shared" si="2"/>
        <v>0.43859649122807015</v>
      </c>
      <c r="P21" s="9"/>
    </row>
    <row r="22" spans="1:119" ht="15.75">
      <c r="A22" s="26" t="s">
        <v>57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10000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10000</v>
      </c>
      <c r="O22" s="41">
        <f t="shared" si="2"/>
        <v>10.964912280701755</v>
      </c>
      <c r="P22" s="9"/>
    </row>
    <row r="23" spans="1:119" ht="15.75" thickBot="1">
      <c r="A23" s="12"/>
      <c r="B23" s="42">
        <v>581</v>
      </c>
      <c r="C23" s="19" t="s">
        <v>58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10000</v>
      </c>
      <c r="O23" s="44">
        <f t="shared" si="2"/>
        <v>10.964912280701755</v>
      </c>
      <c r="P23" s="9"/>
    </row>
    <row r="24" spans="1:119" ht="16.5" thickBot="1">
      <c r="A24" s="13" t="s">
        <v>10</v>
      </c>
      <c r="B24" s="21"/>
      <c r="C24" s="20"/>
      <c r="D24" s="14">
        <f>SUM(D5,D10,D13,D17,D19,D22)</f>
        <v>1617710</v>
      </c>
      <c r="E24" s="14">
        <f t="shared" ref="E24:M24" si="8">SUM(E5,E10,E13,E17,E19,E22)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942523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2560233</v>
      </c>
      <c r="O24" s="35">
        <f t="shared" si="2"/>
        <v>2807.2730263157896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80</v>
      </c>
      <c r="M26" s="157"/>
      <c r="N26" s="157"/>
      <c r="O26" s="39">
        <v>912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38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338788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338897</v>
      </c>
      <c r="O5" s="30">
        <f t="shared" ref="O5:O22" si="2">(N5/O$24)</f>
        <v>360.52872340425535</v>
      </c>
      <c r="P5" s="6"/>
    </row>
    <row r="6" spans="1:133">
      <c r="A6" s="12"/>
      <c r="B6" s="42">
        <v>513</v>
      </c>
      <c r="C6" s="19" t="s">
        <v>20</v>
      </c>
      <c r="D6" s="43">
        <v>313788</v>
      </c>
      <c r="E6" s="43">
        <v>0</v>
      </c>
      <c r="F6" s="43">
        <v>0</v>
      </c>
      <c r="G6" s="43">
        <v>0</v>
      </c>
      <c r="H6" s="43">
        <v>0</v>
      </c>
      <c r="I6" s="43">
        <v>109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313897</v>
      </c>
      <c r="O6" s="44">
        <f t="shared" si="2"/>
        <v>333.93297872340423</v>
      </c>
      <c r="P6" s="9"/>
    </row>
    <row r="7" spans="1:133">
      <c r="A7" s="12"/>
      <c r="B7" s="42">
        <v>514</v>
      </c>
      <c r="C7" s="19" t="s">
        <v>64</v>
      </c>
      <c r="D7" s="43">
        <v>9000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9000</v>
      </c>
      <c r="O7" s="44">
        <f t="shared" si="2"/>
        <v>9.5744680851063837</v>
      </c>
      <c r="P7" s="9"/>
    </row>
    <row r="8" spans="1:133">
      <c r="A8" s="12"/>
      <c r="B8" s="42">
        <v>515</v>
      </c>
      <c r="C8" s="19" t="s">
        <v>21</v>
      </c>
      <c r="D8" s="43">
        <v>16000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16000</v>
      </c>
      <c r="O8" s="44">
        <f t="shared" si="2"/>
        <v>17.021276595744681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44337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44337</v>
      </c>
      <c r="O9" s="41">
        <f t="shared" si="2"/>
        <v>47.167021276595747</v>
      </c>
      <c r="P9" s="10"/>
    </row>
    <row r="10" spans="1:133">
      <c r="A10" s="12"/>
      <c r="B10" s="42">
        <v>522</v>
      </c>
      <c r="C10" s="19" t="s">
        <v>23</v>
      </c>
      <c r="D10" s="43">
        <v>40862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40862</v>
      </c>
      <c r="O10" s="44">
        <f t="shared" si="2"/>
        <v>43.470212765957449</v>
      </c>
      <c r="P10" s="9"/>
    </row>
    <row r="11" spans="1:133">
      <c r="A11" s="12"/>
      <c r="B11" s="42">
        <v>529</v>
      </c>
      <c r="C11" s="19" t="s">
        <v>70</v>
      </c>
      <c r="D11" s="43">
        <v>3475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3475</v>
      </c>
      <c r="O11" s="44">
        <f t="shared" si="2"/>
        <v>3.6968085106382977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962888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962888</v>
      </c>
      <c r="O12" s="41">
        <f t="shared" si="2"/>
        <v>1024.3489361702127</v>
      </c>
      <c r="P12" s="10"/>
    </row>
    <row r="13" spans="1:133">
      <c r="A13" s="12"/>
      <c r="B13" s="42">
        <v>534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116529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116529</v>
      </c>
      <c r="O13" s="44">
        <f t="shared" si="2"/>
        <v>123.96702127659574</v>
      </c>
      <c r="P13" s="9"/>
    </row>
    <row r="14" spans="1:133">
      <c r="A14" s="12"/>
      <c r="B14" s="42">
        <v>536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846359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846359</v>
      </c>
      <c r="O14" s="44">
        <f t="shared" si="2"/>
        <v>900.38191489361702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709787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709787</v>
      </c>
      <c r="O15" s="41">
        <f t="shared" si="2"/>
        <v>755.0925531914894</v>
      </c>
      <c r="P15" s="10"/>
    </row>
    <row r="16" spans="1:133">
      <c r="A16" s="12"/>
      <c r="B16" s="42">
        <v>541</v>
      </c>
      <c r="C16" s="19" t="s">
        <v>53</v>
      </c>
      <c r="D16" s="43">
        <v>709787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709787</v>
      </c>
      <c r="O16" s="44">
        <f t="shared" si="2"/>
        <v>755.0925531914894</v>
      </c>
      <c r="P16" s="9"/>
    </row>
    <row r="17" spans="1:119" ht="15.75">
      <c r="A17" s="26" t="s">
        <v>45</v>
      </c>
      <c r="B17" s="27"/>
      <c r="C17" s="28"/>
      <c r="D17" s="29">
        <f t="shared" ref="D17:M17" si="6">SUM(D18:D18)</f>
        <v>5000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5000</v>
      </c>
      <c r="O17" s="41">
        <f t="shared" si="2"/>
        <v>5.3191489361702127</v>
      </c>
      <c r="P17" s="10"/>
    </row>
    <row r="18" spans="1:119">
      <c r="A18" s="12"/>
      <c r="B18" s="42">
        <v>562</v>
      </c>
      <c r="C18" s="19" t="s">
        <v>54</v>
      </c>
      <c r="D18" s="43">
        <v>5000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</v>
      </c>
      <c r="O18" s="44">
        <f t="shared" si="2"/>
        <v>5.3191489361702127</v>
      </c>
      <c r="P18" s="9"/>
    </row>
    <row r="19" spans="1:119" ht="15.75">
      <c r="A19" s="26" t="s">
        <v>30</v>
      </c>
      <c r="B19" s="27"/>
      <c r="C19" s="28"/>
      <c r="D19" s="29">
        <f t="shared" ref="D19:M19" si="7">SUM(D20:D21)</f>
        <v>515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515</v>
      </c>
      <c r="O19" s="41">
        <f t="shared" si="2"/>
        <v>0.5478723404255319</v>
      </c>
      <c r="P19" s="9"/>
    </row>
    <row r="20" spans="1:119">
      <c r="A20" s="12"/>
      <c r="B20" s="42">
        <v>571</v>
      </c>
      <c r="C20" s="19" t="s">
        <v>71</v>
      </c>
      <c r="D20" s="43">
        <v>400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</v>
      </c>
      <c r="O20" s="44">
        <f t="shared" si="2"/>
        <v>0.42553191489361702</v>
      </c>
      <c r="P20" s="9"/>
    </row>
    <row r="21" spans="1:119" ht="15.75" thickBot="1">
      <c r="A21" s="12"/>
      <c r="B21" s="42">
        <v>572</v>
      </c>
      <c r="C21" s="19" t="s">
        <v>55</v>
      </c>
      <c r="D21" s="43">
        <v>115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115</v>
      </c>
      <c r="O21" s="44">
        <f t="shared" si="2"/>
        <v>0.12234042553191489</v>
      </c>
      <c r="P21" s="9"/>
    </row>
    <row r="22" spans="1:119" ht="16.5" thickBot="1">
      <c r="A22" s="13" t="s">
        <v>10</v>
      </c>
      <c r="B22" s="21"/>
      <c r="C22" s="20"/>
      <c r="D22" s="14">
        <f>SUM(D5,D9,D12,D15,D17,D19)</f>
        <v>1098427</v>
      </c>
      <c r="E22" s="14">
        <f t="shared" ref="E22:M22" si="8">SUM(E5,E9,E12,E15,E17,E19)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962997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2061424</v>
      </c>
      <c r="O22" s="35">
        <f t="shared" si="2"/>
        <v>2193.0042553191488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78</v>
      </c>
      <c r="M24" s="157"/>
      <c r="N24" s="157"/>
      <c r="O24" s="39">
        <v>940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308193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2310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310503</v>
      </c>
      <c r="O5" s="30">
        <f t="shared" ref="O5:O22" si="2">(N5/O$24)</f>
        <v>326.84526315789475</v>
      </c>
      <c r="P5" s="6"/>
    </row>
    <row r="6" spans="1:133">
      <c r="A6" s="12"/>
      <c r="B6" s="42">
        <v>513</v>
      </c>
      <c r="C6" s="19" t="s">
        <v>20</v>
      </c>
      <c r="D6" s="43">
        <v>283493</v>
      </c>
      <c r="E6" s="43">
        <v>0</v>
      </c>
      <c r="F6" s="43">
        <v>0</v>
      </c>
      <c r="G6" s="43">
        <v>0</v>
      </c>
      <c r="H6" s="43">
        <v>0</v>
      </c>
      <c r="I6" s="43">
        <v>2310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285803</v>
      </c>
      <c r="O6" s="44">
        <f t="shared" si="2"/>
        <v>300.84526315789475</v>
      </c>
      <c r="P6" s="9"/>
    </row>
    <row r="7" spans="1:133">
      <c r="A7" s="12"/>
      <c r="B7" s="42">
        <v>514</v>
      </c>
      <c r="C7" s="19" t="s">
        <v>64</v>
      </c>
      <c r="D7" s="43">
        <v>8700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8700</v>
      </c>
      <c r="O7" s="44">
        <f t="shared" si="2"/>
        <v>9.1578947368421044</v>
      </c>
      <c r="P7" s="9"/>
    </row>
    <row r="8" spans="1:133">
      <c r="A8" s="12"/>
      <c r="B8" s="42">
        <v>515</v>
      </c>
      <c r="C8" s="19" t="s">
        <v>21</v>
      </c>
      <c r="D8" s="43">
        <v>16000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16000</v>
      </c>
      <c r="O8" s="44">
        <f t="shared" si="2"/>
        <v>16.842105263157894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21307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21307</v>
      </c>
      <c r="O9" s="41">
        <f t="shared" si="2"/>
        <v>22.428421052631577</v>
      </c>
      <c r="P9" s="10"/>
    </row>
    <row r="10" spans="1:133">
      <c r="A10" s="12"/>
      <c r="B10" s="42">
        <v>522</v>
      </c>
      <c r="C10" s="19" t="s">
        <v>23</v>
      </c>
      <c r="D10" s="43">
        <v>16307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16307</v>
      </c>
      <c r="O10" s="44">
        <f t="shared" si="2"/>
        <v>17.165263157894739</v>
      </c>
      <c r="P10" s="9"/>
    </row>
    <row r="11" spans="1:133">
      <c r="A11" s="12"/>
      <c r="B11" s="42">
        <v>529</v>
      </c>
      <c r="C11" s="19" t="s">
        <v>70</v>
      </c>
      <c r="D11" s="43">
        <v>5000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5000</v>
      </c>
      <c r="O11" s="44">
        <f t="shared" si="2"/>
        <v>5.2631578947368425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768006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768006</v>
      </c>
      <c r="O12" s="41">
        <f t="shared" si="2"/>
        <v>808.42736842105262</v>
      </c>
      <c r="P12" s="10"/>
    </row>
    <row r="13" spans="1:133">
      <c r="A13" s="12"/>
      <c r="B13" s="42">
        <v>534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135441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135441</v>
      </c>
      <c r="O13" s="44">
        <f t="shared" si="2"/>
        <v>142.56947368421052</v>
      </c>
      <c r="P13" s="9"/>
    </row>
    <row r="14" spans="1:133">
      <c r="A14" s="12"/>
      <c r="B14" s="42">
        <v>536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632565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632565</v>
      </c>
      <c r="O14" s="44">
        <f t="shared" si="2"/>
        <v>665.85789473684213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111105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111105</v>
      </c>
      <c r="O15" s="41">
        <f t="shared" si="2"/>
        <v>116.95263157894736</v>
      </c>
      <c r="P15" s="10"/>
    </row>
    <row r="16" spans="1:133">
      <c r="A16" s="12"/>
      <c r="B16" s="42">
        <v>541</v>
      </c>
      <c r="C16" s="19" t="s">
        <v>53</v>
      </c>
      <c r="D16" s="43">
        <v>111105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111105</v>
      </c>
      <c r="O16" s="44">
        <f t="shared" si="2"/>
        <v>116.95263157894736</v>
      </c>
      <c r="P16" s="9"/>
    </row>
    <row r="17" spans="1:119" ht="15.75">
      <c r="A17" s="26" t="s">
        <v>45</v>
      </c>
      <c r="B17" s="27"/>
      <c r="C17" s="28"/>
      <c r="D17" s="29">
        <f t="shared" ref="D17:M17" si="6">SUM(D18:D18)</f>
        <v>5000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5000</v>
      </c>
      <c r="O17" s="41">
        <f t="shared" si="2"/>
        <v>5.2631578947368425</v>
      </c>
      <c r="P17" s="10"/>
    </row>
    <row r="18" spans="1:119">
      <c r="A18" s="12"/>
      <c r="B18" s="42">
        <v>562</v>
      </c>
      <c r="C18" s="19" t="s">
        <v>54</v>
      </c>
      <c r="D18" s="43">
        <v>5000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</v>
      </c>
      <c r="O18" s="44">
        <f t="shared" si="2"/>
        <v>5.2631578947368425</v>
      </c>
      <c r="P18" s="9"/>
    </row>
    <row r="19" spans="1:119" ht="15.75">
      <c r="A19" s="26" t="s">
        <v>30</v>
      </c>
      <c r="B19" s="27"/>
      <c r="C19" s="28"/>
      <c r="D19" s="29">
        <f t="shared" ref="D19:M19" si="7">SUM(D20:D21)</f>
        <v>1827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1827</v>
      </c>
      <c r="O19" s="41">
        <f t="shared" si="2"/>
        <v>1.9231578947368422</v>
      </c>
      <c r="P19" s="9"/>
    </row>
    <row r="20" spans="1:119">
      <c r="A20" s="12"/>
      <c r="B20" s="42">
        <v>571</v>
      </c>
      <c r="C20" s="19" t="s">
        <v>71</v>
      </c>
      <c r="D20" s="43">
        <v>1250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1250</v>
      </c>
      <c r="O20" s="44">
        <f t="shared" si="2"/>
        <v>1.3157894736842106</v>
      </c>
      <c r="P20" s="9"/>
    </row>
    <row r="21" spans="1:119" ht="15.75" thickBot="1">
      <c r="A21" s="12"/>
      <c r="B21" s="42">
        <v>572</v>
      </c>
      <c r="C21" s="19" t="s">
        <v>55</v>
      </c>
      <c r="D21" s="43">
        <v>577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577</v>
      </c>
      <c r="O21" s="44">
        <f t="shared" si="2"/>
        <v>0.60736842105263156</v>
      </c>
      <c r="P21" s="9"/>
    </row>
    <row r="22" spans="1:119" ht="16.5" thickBot="1">
      <c r="A22" s="13" t="s">
        <v>10</v>
      </c>
      <c r="B22" s="21"/>
      <c r="C22" s="20"/>
      <c r="D22" s="14">
        <f>SUM(D5,D9,D12,D15,D17,D19)</f>
        <v>447432</v>
      </c>
      <c r="E22" s="14">
        <f t="shared" ref="E22:M22" si="8">SUM(E5,E9,E12,E15,E17,E19)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770316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1217748</v>
      </c>
      <c r="O22" s="35">
        <f t="shared" si="2"/>
        <v>1281.8399999999999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76</v>
      </c>
      <c r="M24" s="157"/>
      <c r="N24" s="157"/>
      <c r="O24" s="39">
        <v>950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273334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268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273602</v>
      </c>
      <c r="O5" s="30">
        <f t="shared" ref="O5:O22" si="2">(N5/O$24)</f>
        <v>286.79454926624737</v>
      </c>
      <c r="P5" s="6"/>
    </row>
    <row r="6" spans="1:133">
      <c r="A6" s="12"/>
      <c r="B6" s="42">
        <v>513</v>
      </c>
      <c r="C6" s="19" t="s">
        <v>20</v>
      </c>
      <c r="D6" s="43">
        <v>250334</v>
      </c>
      <c r="E6" s="43">
        <v>0</v>
      </c>
      <c r="F6" s="43">
        <v>0</v>
      </c>
      <c r="G6" s="43">
        <v>0</v>
      </c>
      <c r="H6" s="43">
        <v>0</v>
      </c>
      <c r="I6" s="43">
        <v>268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250602</v>
      </c>
      <c r="O6" s="44">
        <f t="shared" si="2"/>
        <v>262.68553459119499</v>
      </c>
      <c r="P6" s="9"/>
    </row>
    <row r="7" spans="1:133">
      <c r="A7" s="12"/>
      <c r="B7" s="42">
        <v>514</v>
      </c>
      <c r="C7" s="19" t="s">
        <v>64</v>
      </c>
      <c r="D7" s="43">
        <v>9000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9000</v>
      </c>
      <c r="O7" s="44">
        <f t="shared" si="2"/>
        <v>9.433962264150944</v>
      </c>
      <c r="P7" s="9"/>
    </row>
    <row r="8" spans="1:133">
      <c r="A8" s="12"/>
      <c r="B8" s="42">
        <v>515</v>
      </c>
      <c r="C8" s="19" t="s">
        <v>21</v>
      </c>
      <c r="D8" s="43">
        <v>14000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14000</v>
      </c>
      <c r="O8" s="44">
        <f t="shared" si="2"/>
        <v>14.675052410901468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48732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48732</v>
      </c>
      <c r="O9" s="41">
        <f t="shared" si="2"/>
        <v>51.081761006289305</v>
      </c>
      <c r="P9" s="10"/>
    </row>
    <row r="10" spans="1:133">
      <c r="A10" s="12"/>
      <c r="B10" s="42">
        <v>522</v>
      </c>
      <c r="C10" s="19" t="s">
        <v>23</v>
      </c>
      <c r="D10" s="43">
        <v>28732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28732</v>
      </c>
      <c r="O10" s="44">
        <f t="shared" si="2"/>
        <v>30.117400419287211</v>
      </c>
      <c r="P10" s="9"/>
    </row>
    <row r="11" spans="1:133">
      <c r="A11" s="12"/>
      <c r="B11" s="42">
        <v>529</v>
      </c>
      <c r="C11" s="19" t="s">
        <v>70</v>
      </c>
      <c r="D11" s="43">
        <v>20000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20000</v>
      </c>
      <c r="O11" s="44">
        <f t="shared" si="2"/>
        <v>20.964360587002098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824988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824988</v>
      </c>
      <c r="O12" s="41">
        <f t="shared" si="2"/>
        <v>864.76729559748424</v>
      </c>
      <c r="P12" s="10"/>
    </row>
    <row r="13" spans="1:133">
      <c r="A13" s="12"/>
      <c r="B13" s="42">
        <v>534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137080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137080</v>
      </c>
      <c r="O13" s="44">
        <f t="shared" si="2"/>
        <v>143.68972746331238</v>
      </c>
      <c r="P13" s="9"/>
    </row>
    <row r="14" spans="1:133">
      <c r="A14" s="12"/>
      <c r="B14" s="42">
        <v>536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687908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687908</v>
      </c>
      <c r="O14" s="44">
        <f t="shared" si="2"/>
        <v>721.07756813417188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408670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408670</v>
      </c>
      <c r="O15" s="41">
        <f t="shared" si="2"/>
        <v>428.37526205450735</v>
      </c>
      <c r="P15" s="10"/>
    </row>
    <row r="16" spans="1:133">
      <c r="A16" s="12"/>
      <c r="B16" s="42">
        <v>541</v>
      </c>
      <c r="C16" s="19" t="s">
        <v>53</v>
      </c>
      <c r="D16" s="43">
        <v>408670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408670</v>
      </c>
      <c r="O16" s="44">
        <f t="shared" si="2"/>
        <v>428.37526205450735</v>
      </c>
      <c r="P16" s="9"/>
    </row>
    <row r="17" spans="1:119" ht="15.75">
      <c r="A17" s="26" t="s">
        <v>45</v>
      </c>
      <c r="B17" s="27"/>
      <c r="C17" s="28"/>
      <c r="D17" s="29">
        <f t="shared" ref="D17:M17" si="6">SUM(D18:D18)</f>
        <v>2500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2500</v>
      </c>
      <c r="O17" s="41">
        <f t="shared" si="2"/>
        <v>2.6205450733752622</v>
      </c>
      <c r="P17" s="10"/>
    </row>
    <row r="18" spans="1:119">
      <c r="A18" s="12"/>
      <c r="B18" s="42">
        <v>562</v>
      </c>
      <c r="C18" s="19" t="s">
        <v>54</v>
      </c>
      <c r="D18" s="43">
        <v>2500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2500</v>
      </c>
      <c r="O18" s="44">
        <f t="shared" si="2"/>
        <v>2.6205450733752622</v>
      </c>
      <c r="P18" s="9"/>
    </row>
    <row r="19" spans="1:119" ht="15.75">
      <c r="A19" s="26" t="s">
        <v>30</v>
      </c>
      <c r="B19" s="27"/>
      <c r="C19" s="28"/>
      <c r="D19" s="29">
        <f t="shared" ref="D19:M19" si="7">SUM(D20:D21)</f>
        <v>3353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3353</v>
      </c>
      <c r="O19" s="41">
        <f t="shared" si="2"/>
        <v>3.5146750524109014</v>
      </c>
      <c r="P19" s="9"/>
    </row>
    <row r="20" spans="1:119">
      <c r="A20" s="12"/>
      <c r="B20" s="42">
        <v>571</v>
      </c>
      <c r="C20" s="19" t="s">
        <v>71</v>
      </c>
      <c r="D20" s="43">
        <v>1700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1700</v>
      </c>
      <c r="O20" s="44">
        <f t="shared" si="2"/>
        <v>1.7819706498951782</v>
      </c>
      <c r="P20" s="9"/>
    </row>
    <row r="21" spans="1:119" ht="15.75" thickBot="1">
      <c r="A21" s="12"/>
      <c r="B21" s="42">
        <v>572</v>
      </c>
      <c r="C21" s="19" t="s">
        <v>55</v>
      </c>
      <c r="D21" s="43">
        <v>1653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1653</v>
      </c>
      <c r="O21" s="44">
        <f t="shared" si="2"/>
        <v>1.7327044025157232</v>
      </c>
      <c r="P21" s="9"/>
    </row>
    <row r="22" spans="1:119" ht="16.5" thickBot="1">
      <c r="A22" s="13" t="s">
        <v>10</v>
      </c>
      <c r="B22" s="21"/>
      <c r="C22" s="20"/>
      <c r="D22" s="14">
        <f>SUM(D5,D9,D12,D15,D17,D19)</f>
        <v>736589</v>
      </c>
      <c r="E22" s="14">
        <f t="shared" ref="E22:M22" si="8">SUM(E5,E9,E12,E15,E17,E19)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825256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1561845</v>
      </c>
      <c r="O22" s="35">
        <f t="shared" si="2"/>
        <v>1637.1540880503144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74</v>
      </c>
      <c r="M24" s="157"/>
      <c r="N24" s="157"/>
      <c r="O24" s="39">
        <v>954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275602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22843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298445</v>
      </c>
      <c r="O5" s="30">
        <f t="shared" ref="O5:O22" si="2">(N5/O$24)</f>
        <v>325.4580152671756</v>
      </c>
      <c r="P5" s="6"/>
    </row>
    <row r="6" spans="1:133">
      <c r="A6" s="12"/>
      <c r="B6" s="42">
        <v>513</v>
      </c>
      <c r="C6" s="19" t="s">
        <v>20</v>
      </c>
      <c r="D6" s="43">
        <v>252260</v>
      </c>
      <c r="E6" s="43">
        <v>0</v>
      </c>
      <c r="F6" s="43">
        <v>0</v>
      </c>
      <c r="G6" s="43">
        <v>0</v>
      </c>
      <c r="H6" s="43">
        <v>0</v>
      </c>
      <c r="I6" s="43">
        <v>22843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275103</v>
      </c>
      <c r="O6" s="44">
        <f t="shared" si="2"/>
        <v>300.00327153762271</v>
      </c>
      <c r="P6" s="9"/>
    </row>
    <row r="7" spans="1:133">
      <c r="A7" s="12"/>
      <c r="B7" s="42">
        <v>514</v>
      </c>
      <c r="C7" s="19" t="s">
        <v>64</v>
      </c>
      <c r="D7" s="43">
        <v>9342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9342</v>
      </c>
      <c r="O7" s="44">
        <f t="shared" si="2"/>
        <v>10.187568157033805</v>
      </c>
      <c r="P7" s="9"/>
    </row>
    <row r="8" spans="1:133">
      <c r="A8" s="12"/>
      <c r="B8" s="42">
        <v>515</v>
      </c>
      <c r="C8" s="19" t="s">
        <v>21</v>
      </c>
      <c r="D8" s="43">
        <v>14000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14000</v>
      </c>
      <c r="O8" s="44">
        <f t="shared" si="2"/>
        <v>15.267175572519085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14237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14237</v>
      </c>
      <c r="O9" s="41">
        <f t="shared" si="2"/>
        <v>15.525627044711014</v>
      </c>
      <c r="P9" s="10"/>
    </row>
    <row r="10" spans="1:133">
      <c r="A10" s="12"/>
      <c r="B10" s="42">
        <v>522</v>
      </c>
      <c r="C10" s="19" t="s">
        <v>23</v>
      </c>
      <c r="D10" s="43">
        <v>11737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11737</v>
      </c>
      <c r="O10" s="44">
        <f t="shared" si="2"/>
        <v>12.799345692475464</v>
      </c>
      <c r="P10" s="9"/>
    </row>
    <row r="11" spans="1:133">
      <c r="A11" s="12"/>
      <c r="B11" s="42">
        <v>529</v>
      </c>
      <c r="C11" s="19" t="s">
        <v>70</v>
      </c>
      <c r="D11" s="43">
        <v>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2500</v>
      </c>
      <c r="O11" s="44">
        <f t="shared" si="2"/>
        <v>2.7262813522355507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892466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892466</v>
      </c>
      <c r="O12" s="41">
        <f t="shared" si="2"/>
        <v>973.24536532170123</v>
      </c>
      <c r="P12" s="10"/>
    </row>
    <row r="13" spans="1:133">
      <c r="A13" s="12"/>
      <c r="B13" s="42">
        <v>534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138560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138560</v>
      </c>
      <c r="O13" s="44">
        <f t="shared" si="2"/>
        <v>151.10141766630315</v>
      </c>
      <c r="P13" s="9"/>
    </row>
    <row r="14" spans="1:133">
      <c r="A14" s="12"/>
      <c r="B14" s="42">
        <v>536</v>
      </c>
      <c r="C14" s="19" t="s">
        <v>52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753906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753906</v>
      </c>
      <c r="O14" s="44">
        <f t="shared" si="2"/>
        <v>822.14394765539805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97368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97368</v>
      </c>
      <c r="O15" s="41">
        <f t="shared" si="2"/>
        <v>106.18102508178843</v>
      </c>
      <c r="P15" s="10"/>
    </row>
    <row r="16" spans="1:133">
      <c r="A16" s="12"/>
      <c r="B16" s="42">
        <v>541</v>
      </c>
      <c r="C16" s="19" t="s">
        <v>53</v>
      </c>
      <c r="D16" s="43">
        <v>97368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97368</v>
      </c>
      <c r="O16" s="44">
        <f t="shared" si="2"/>
        <v>106.18102508178843</v>
      </c>
      <c r="P16" s="9"/>
    </row>
    <row r="17" spans="1:119" ht="15.75">
      <c r="A17" s="26" t="s">
        <v>45</v>
      </c>
      <c r="B17" s="27"/>
      <c r="C17" s="28"/>
      <c r="D17" s="29">
        <f t="shared" ref="D17:M17" si="6">SUM(D18:D18)</f>
        <v>2500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2500</v>
      </c>
      <c r="O17" s="41">
        <f t="shared" si="2"/>
        <v>2.7262813522355507</v>
      </c>
      <c r="P17" s="10"/>
    </row>
    <row r="18" spans="1:119">
      <c r="A18" s="12"/>
      <c r="B18" s="42">
        <v>562</v>
      </c>
      <c r="C18" s="19" t="s">
        <v>54</v>
      </c>
      <c r="D18" s="43">
        <v>2500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2500</v>
      </c>
      <c r="O18" s="44">
        <f t="shared" si="2"/>
        <v>2.7262813522355507</v>
      </c>
      <c r="P18" s="9"/>
    </row>
    <row r="19" spans="1:119" ht="15.75">
      <c r="A19" s="26" t="s">
        <v>30</v>
      </c>
      <c r="B19" s="27"/>
      <c r="C19" s="28"/>
      <c r="D19" s="29">
        <f t="shared" ref="D19:M19" si="7">SUM(D20:D21)</f>
        <v>1205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1205</v>
      </c>
      <c r="O19" s="41">
        <f t="shared" si="2"/>
        <v>1.3140676117775354</v>
      </c>
      <c r="P19" s="9"/>
    </row>
    <row r="20" spans="1:119">
      <c r="A20" s="12"/>
      <c r="B20" s="42">
        <v>571</v>
      </c>
      <c r="C20" s="19" t="s">
        <v>71</v>
      </c>
      <c r="D20" s="43">
        <v>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500</v>
      </c>
      <c r="O20" s="44">
        <f t="shared" si="2"/>
        <v>0.54525627044711011</v>
      </c>
      <c r="P20" s="9"/>
    </row>
    <row r="21" spans="1:119" ht="15.75" thickBot="1">
      <c r="A21" s="12"/>
      <c r="B21" s="42">
        <v>572</v>
      </c>
      <c r="C21" s="19" t="s">
        <v>55</v>
      </c>
      <c r="D21" s="43">
        <v>705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705</v>
      </c>
      <c r="O21" s="44">
        <f t="shared" si="2"/>
        <v>0.76881134133042528</v>
      </c>
      <c r="P21" s="9"/>
    </row>
    <row r="22" spans="1:119" ht="16.5" thickBot="1">
      <c r="A22" s="13" t="s">
        <v>10</v>
      </c>
      <c r="B22" s="21"/>
      <c r="C22" s="20"/>
      <c r="D22" s="14">
        <f>SUM(D5,D9,D12,D15,D17,D19)</f>
        <v>390912</v>
      </c>
      <c r="E22" s="14">
        <f t="shared" ref="E22:M22" si="8">SUM(E5,E9,E12,E15,E17,E19)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915309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1306221</v>
      </c>
      <c r="O22" s="35">
        <f t="shared" si="2"/>
        <v>1424.4503816793892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72</v>
      </c>
      <c r="M24" s="157"/>
      <c r="N24" s="157"/>
      <c r="O24" s="39">
        <v>917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266492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266492</v>
      </c>
      <c r="O5" s="30">
        <f t="shared" ref="O5:O21" si="2">(N5/O$23)</f>
        <v>278.17536534446765</v>
      </c>
      <c r="P5" s="6"/>
    </row>
    <row r="6" spans="1:133">
      <c r="A6" s="12"/>
      <c r="B6" s="42">
        <v>513</v>
      </c>
      <c r="C6" s="19" t="s">
        <v>20</v>
      </c>
      <c r="D6" s="43">
        <v>254492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254492</v>
      </c>
      <c r="O6" s="44">
        <f t="shared" si="2"/>
        <v>265.6492693110647</v>
      </c>
      <c r="P6" s="9"/>
    </row>
    <row r="7" spans="1:133">
      <c r="A7" s="12"/>
      <c r="B7" s="42">
        <v>515</v>
      </c>
      <c r="C7" s="19" t="s">
        <v>21</v>
      </c>
      <c r="D7" s="43">
        <v>12000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12000</v>
      </c>
      <c r="O7" s="44">
        <f t="shared" si="2"/>
        <v>12.526096033402922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20016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20016</v>
      </c>
      <c r="O8" s="41">
        <f t="shared" si="2"/>
        <v>20.893528183716075</v>
      </c>
      <c r="P8" s="10"/>
    </row>
    <row r="9" spans="1:133">
      <c r="A9" s="12"/>
      <c r="B9" s="42">
        <v>522</v>
      </c>
      <c r="C9" s="19" t="s">
        <v>23</v>
      </c>
      <c r="D9" s="43">
        <v>20016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20016</v>
      </c>
      <c r="O9" s="44">
        <f t="shared" si="2"/>
        <v>20.893528183716075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818244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818244</v>
      </c>
      <c r="O10" s="41">
        <f t="shared" si="2"/>
        <v>854.1169102296451</v>
      </c>
      <c r="P10" s="10"/>
    </row>
    <row r="11" spans="1:133">
      <c r="A11" s="12"/>
      <c r="B11" s="42">
        <v>534</v>
      </c>
      <c r="C11" s="19" t="s">
        <v>51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137144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137144</v>
      </c>
      <c r="O11" s="44">
        <f t="shared" si="2"/>
        <v>143.15657620041753</v>
      </c>
      <c r="P11" s="9"/>
    </row>
    <row r="12" spans="1:133">
      <c r="A12" s="12"/>
      <c r="B12" s="42">
        <v>536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681100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681100</v>
      </c>
      <c r="O12" s="44">
        <f t="shared" si="2"/>
        <v>710.96033402922751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70608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70608</v>
      </c>
      <c r="O13" s="41">
        <f t="shared" si="2"/>
        <v>73.703549060542798</v>
      </c>
      <c r="P13" s="10"/>
    </row>
    <row r="14" spans="1:133">
      <c r="A14" s="12"/>
      <c r="B14" s="42">
        <v>541</v>
      </c>
      <c r="C14" s="19" t="s">
        <v>53</v>
      </c>
      <c r="D14" s="43">
        <v>70608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70608</v>
      </c>
      <c r="O14" s="44">
        <f t="shared" si="2"/>
        <v>73.703549060542798</v>
      </c>
      <c r="P14" s="9"/>
    </row>
    <row r="15" spans="1:133" ht="15.75">
      <c r="A15" s="26" t="s">
        <v>45</v>
      </c>
      <c r="B15" s="27"/>
      <c r="C15" s="28"/>
      <c r="D15" s="29">
        <f t="shared" ref="D15:M15" si="6">SUM(D16:D16)</f>
        <v>3199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3199</v>
      </c>
      <c r="O15" s="41">
        <f t="shared" si="2"/>
        <v>3.3392484342379958</v>
      </c>
      <c r="P15" s="10"/>
    </row>
    <row r="16" spans="1:133">
      <c r="A16" s="12"/>
      <c r="B16" s="42">
        <v>562</v>
      </c>
      <c r="C16" s="19" t="s">
        <v>54</v>
      </c>
      <c r="D16" s="43">
        <v>3199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3199</v>
      </c>
      <c r="O16" s="44">
        <f t="shared" si="2"/>
        <v>3.3392484342379958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511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511</v>
      </c>
      <c r="O17" s="41">
        <f t="shared" si="2"/>
        <v>0.53340292275574108</v>
      </c>
      <c r="P17" s="9"/>
    </row>
    <row r="18" spans="1:119">
      <c r="A18" s="12"/>
      <c r="B18" s="42">
        <v>572</v>
      </c>
      <c r="C18" s="19" t="s">
        <v>55</v>
      </c>
      <c r="D18" s="43">
        <v>511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511</v>
      </c>
      <c r="O18" s="44">
        <f t="shared" si="2"/>
        <v>0.53340292275574108</v>
      </c>
      <c r="P18" s="9"/>
    </row>
    <row r="19" spans="1:119" ht="15.75">
      <c r="A19" s="26" t="s">
        <v>57</v>
      </c>
      <c r="B19" s="27"/>
      <c r="C19" s="28"/>
      <c r="D19" s="29">
        <f t="shared" ref="D19:M19" si="8">SUM(D20:D20)</f>
        <v>25000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1"/>
        <v>25000</v>
      </c>
      <c r="O19" s="41">
        <f t="shared" si="2"/>
        <v>26.096033402922757</v>
      </c>
      <c r="P19" s="9"/>
    </row>
    <row r="20" spans="1:119" ht="15.75" thickBot="1">
      <c r="A20" s="12"/>
      <c r="B20" s="42">
        <v>581</v>
      </c>
      <c r="C20" s="19" t="s">
        <v>58</v>
      </c>
      <c r="D20" s="43">
        <v>25000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25000</v>
      </c>
      <c r="O20" s="44">
        <f t="shared" si="2"/>
        <v>26.096033402922757</v>
      </c>
      <c r="P20" s="9"/>
    </row>
    <row r="21" spans="1:119" ht="16.5" thickBot="1">
      <c r="A21" s="13" t="s">
        <v>10</v>
      </c>
      <c r="B21" s="21"/>
      <c r="C21" s="20"/>
      <c r="D21" s="14">
        <f>SUM(D5,D8,D10,D13,D15,D17,D19)</f>
        <v>385826</v>
      </c>
      <c r="E21" s="14">
        <f t="shared" ref="E21:M21" si="9">SUM(E5,E8,E10,E13,E15,E17,E19)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818244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1"/>
        <v>1204070</v>
      </c>
      <c r="O21" s="35">
        <f t="shared" si="2"/>
        <v>1256.8580375782881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61</v>
      </c>
      <c r="M23" s="157"/>
      <c r="N23" s="157"/>
      <c r="O23" s="39">
        <v>958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2024-10-14T16:08:59Z</cp:lastPrinted>
  <dcterms:created xsi:type="dcterms:W3CDTF">2000-08-31T21:26:31Z</dcterms:created>
  <dcterms:modified xsi:type="dcterms:W3CDTF">2024-10-14T18:12:50Z</dcterms:modified>
</cp:coreProperties>
</file>