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52" documentId="11_11290F29D5A631F194BAA35BC5478530214111EE" xr6:coauthVersionLast="47" xr6:coauthVersionMax="47" xr10:uidLastSave="{B42DEF16-7CFA-478B-A82C-1274A5921878}"/>
  <bookViews>
    <workbookView xWindow="-120" yWindow="-120" windowWidth="29040" windowHeight="15720" xr2:uid="{00000000-000D-0000-FFFF-FFFF00000000}"/>
  </bookViews>
  <sheets>
    <sheet name="2024" sheetId="49" r:id="rId1"/>
    <sheet name="2023" sheetId="48" r:id="rId2"/>
    <sheet name="2022" sheetId="47" r:id="rId3"/>
    <sheet name="2021" sheetId="46" r:id="rId4"/>
    <sheet name="2020" sheetId="45" r:id="rId5"/>
    <sheet name="2019" sheetId="44" r:id="rId6"/>
    <sheet name="2018" sheetId="43" r:id="rId7"/>
    <sheet name="2017" sheetId="42" r:id="rId8"/>
    <sheet name="2016" sheetId="41" r:id="rId9"/>
    <sheet name="2015" sheetId="40" r:id="rId10"/>
    <sheet name="2014" sheetId="39" r:id="rId11"/>
    <sheet name="2013" sheetId="37" r:id="rId12"/>
    <sheet name="2012" sheetId="36" r:id="rId13"/>
    <sheet name="2011" sheetId="35" r:id="rId14"/>
    <sheet name="2010" sheetId="34" r:id="rId15"/>
    <sheet name="2009" sheetId="33" r:id="rId16"/>
    <sheet name="2008" sheetId="38" r:id="rId17"/>
  </sheets>
  <definedNames>
    <definedName name="_xlnm.Print_Area" localSheetId="16">'2008'!$A$1:$O$31</definedName>
    <definedName name="_xlnm.Print_Area" localSheetId="15">'2009'!$A$1:$O$31</definedName>
    <definedName name="_xlnm.Print_Area" localSheetId="14">'2010'!$A$1:$O$32</definedName>
    <definedName name="_xlnm.Print_Area" localSheetId="13">'2011'!$A$1:$O$34</definedName>
    <definedName name="_xlnm.Print_Area" localSheetId="12">'2012'!$A$1:$O$35</definedName>
    <definedName name="_xlnm.Print_Area" localSheetId="11">'2013'!$A$1:$O$35</definedName>
    <definedName name="_xlnm.Print_Area" localSheetId="10">'2014'!$A$1:$O$35</definedName>
    <definedName name="_xlnm.Print_Area" localSheetId="9">'2015'!$A$1:$O$35</definedName>
    <definedName name="_xlnm.Print_Area" localSheetId="8">'2016'!$A$1:$O$35</definedName>
    <definedName name="_xlnm.Print_Area" localSheetId="7">'2017'!$A$1:$O$37</definedName>
    <definedName name="_xlnm.Print_Area" localSheetId="6">'2018'!$A$1:$O$37</definedName>
    <definedName name="_xlnm.Print_Area" localSheetId="5">'2019'!$A$1:$O$39</definedName>
    <definedName name="_xlnm.Print_Area" localSheetId="4">'2020'!$A$1:$O$36</definedName>
    <definedName name="_xlnm.Print_Area" localSheetId="3">'2021'!$A$1:$P$38</definedName>
    <definedName name="_xlnm.Print_Area" localSheetId="2">'2022'!$A$1:$P$35</definedName>
    <definedName name="_xlnm.Print_Area" localSheetId="1">'2023'!$A$1:$P$34</definedName>
    <definedName name="_xlnm.Print_Area" localSheetId="0">'2024'!$A$1:$P$35</definedName>
    <definedName name="_xlnm.Print_Titles" localSheetId="16">'2008'!$1:$4</definedName>
    <definedName name="_xlnm.Print_Titles" localSheetId="15">'2009'!$1:$4</definedName>
    <definedName name="_xlnm.Print_Titles" localSheetId="14">'2010'!$1:$4</definedName>
    <definedName name="_xlnm.Print_Titles" localSheetId="13">'2011'!$1:$4</definedName>
    <definedName name="_xlnm.Print_Titles" localSheetId="12">'2012'!$1:$4</definedName>
    <definedName name="_xlnm.Print_Titles" localSheetId="11">'2013'!$1:$4</definedName>
    <definedName name="_xlnm.Print_Titles" localSheetId="10">'2014'!$1:$4</definedName>
    <definedName name="_xlnm.Print_Titles" localSheetId="9">'2015'!$1:$4</definedName>
    <definedName name="_xlnm.Print_Titles" localSheetId="8">'2016'!$1:$4</definedName>
    <definedName name="_xlnm.Print_Titles" localSheetId="7">'2017'!$1:$4</definedName>
    <definedName name="_xlnm.Print_Titles" localSheetId="6">'2018'!$1:$4</definedName>
    <definedName name="_xlnm.Print_Titles" localSheetId="5">'2019'!$1:$4</definedName>
    <definedName name="_xlnm.Print_Titles" localSheetId="4">'2020'!$1:$4</definedName>
    <definedName name="_xlnm.Print_Titles" localSheetId="3">'2021'!$1:$4</definedName>
    <definedName name="_xlnm.Print_Titles" localSheetId="2">'2022'!$1:$4</definedName>
    <definedName name="_xlnm.Print_Titles" localSheetId="1">'2023'!$1:$4</definedName>
    <definedName name="_xlnm.Print_Titles" localSheetId="0">'2024'!$1:$4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1" i="49" l="1"/>
  <c r="F31" i="49"/>
  <c r="G31" i="49"/>
  <c r="H31" i="49"/>
  <c r="I31" i="49"/>
  <c r="J31" i="49"/>
  <c r="K31" i="49"/>
  <c r="L31" i="49"/>
  <c r="M31" i="49"/>
  <c r="N31" i="49"/>
  <c r="D31" i="49"/>
  <c r="O30" i="49"/>
  <c r="P30" i="49" s="1"/>
  <c r="N29" i="49"/>
  <c r="M29" i="49"/>
  <c r="L29" i="49"/>
  <c r="K29" i="49"/>
  <c r="J29" i="49"/>
  <c r="I29" i="49"/>
  <c r="H29" i="49"/>
  <c r="G29" i="49"/>
  <c r="F29" i="49"/>
  <c r="E29" i="49"/>
  <c r="D29" i="49"/>
  <c r="O28" i="49"/>
  <c r="P28" i="49" s="1"/>
  <c r="O27" i="49"/>
  <c r="P27" i="49" s="1"/>
  <c r="N26" i="49"/>
  <c r="M26" i="49"/>
  <c r="L26" i="49"/>
  <c r="K26" i="49"/>
  <c r="J26" i="49"/>
  <c r="I26" i="49"/>
  <c r="H26" i="49"/>
  <c r="G26" i="49"/>
  <c r="F26" i="49"/>
  <c r="E26" i="49"/>
  <c r="D26" i="49"/>
  <c r="O25" i="49"/>
  <c r="P25" i="49" s="1"/>
  <c r="O24" i="49"/>
  <c r="P24" i="49" s="1"/>
  <c r="O23" i="49"/>
  <c r="P23" i="49" s="1"/>
  <c r="O22" i="49"/>
  <c r="P22" i="49" s="1"/>
  <c r="N21" i="49"/>
  <c r="M21" i="49"/>
  <c r="L21" i="49"/>
  <c r="K21" i="49"/>
  <c r="J21" i="49"/>
  <c r="I21" i="49"/>
  <c r="H21" i="49"/>
  <c r="G21" i="49"/>
  <c r="F21" i="49"/>
  <c r="E21" i="49"/>
  <c r="D21" i="49"/>
  <c r="O20" i="49"/>
  <c r="P20" i="49" s="1"/>
  <c r="O19" i="49"/>
  <c r="P19" i="49" s="1"/>
  <c r="O18" i="49"/>
  <c r="P18" i="49" s="1"/>
  <c r="O17" i="49"/>
  <c r="P17" i="49" s="1"/>
  <c r="N16" i="49"/>
  <c r="M16" i="49"/>
  <c r="L16" i="49"/>
  <c r="K16" i="49"/>
  <c r="J16" i="49"/>
  <c r="I16" i="49"/>
  <c r="H16" i="49"/>
  <c r="G16" i="49"/>
  <c r="F16" i="49"/>
  <c r="E16" i="49"/>
  <c r="D16" i="49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29" i="49" l="1"/>
  <c r="P29" i="49" s="1"/>
  <c r="O26" i="49"/>
  <c r="P26" i="49" s="1"/>
  <c r="O21" i="49"/>
  <c r="P21" i="49" s="1"/>
  <c r="O16" i="49"/>
  <c r="P16" i="49" s="1"/>
  <c r="O14" i="49"/>
  <c r="P14" i="49" s="1"/>
  <c r="O5" i="49"/>
  <c r="P5" i="49" s="1"/>
  <c r="O29" i="48"/>
  <c r="P29" i="48" s="1"/>
  <c r="N28" i="48"/>
  <c r="M28" i="48"/>
  <c r="L28" i="48"/>
  <c r="K28" i="48"/>
  <c r="J28" i="48"/>
  <c r="I28" i="48"/>
  <c r="H28" i="48"/>
  <c r="G28" i="48"/>
  <c r="F28" i="48"/>
  <c r="E28" i="48"/>
  <c r="D28" i="48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O22" i="48"/>
  <c r="P22" i="48" s="1"/>
  <c r="N21" i="48"/>
  <c r="M21" i="48"/>
  <c r="L21" i="48"/>
  <c r="K21" i="48"/>
  <c r="J21" i="48"/>
  <c r="I21" i="48"/>
  <c r="H21" i="48"/>
  <c r="G21" i="48"/>
  <c r="F21" i="48"/>
  <c r="E21" i="48"/>
  <c r="D21" i="48"/>
  <c r="O20" i="48"/>
  <c r="P20" i="48" s="1"/>
  <c r="O19" i="48"/>
  <c r="P19" i="48" s="1"/>
  <c r="O18" i="48"/>
  <c r="P18" i="48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J30" i="48" s="1"/>
  <c r="I5" i="48"/>
  <c r="I30" i="48" s="1"/>
  <c r="H5" i="48"/>
  <c r="G5" i="48"/>
  <c r="F5" i="48"/>
  <c r="E5" i="48"/>
  <c r="D5" i="48"/>
  <c r="O31" i="49" l="1"/>
  <c r="P31" i="49" s="1"/>
  <c r="L30" i="48"/>
  <c r="N30" i="48"/>
  <c r="F30" i="48"/>
  <c r="G30" i="48"/>
  <c r="K30" i="48"/>
  <c r="M30" i="48"/>
  <c r="D30" i="48"/>
  <c r="E30" i="48"/>
  <c r="O26" i="48"/>
  <c r="P26" i="48" s="1"/>
  <c r="H30" i="48"/>
  <c r="O28" i="48"/>
  <c r="P28" i="48" s="1"/>
  <c r="O21" i="48"/>
  <c r="P21" i="48" s="1"/>
  <c r="O16" i="48"/>
  <c r="P16" i="48" s="1"/>
  <c r="O14" i="48"/>
  <c r="P14" i="48" s="1"/>
  <c r="O5" i="48"/>
  <c r="P5" i="48" s="1"/>
  <c r="O30" i="48" l="1"/>
  <c r="P30" i="48" s="1"/>
  <c r="O30" i="47"/>
  <c r="P30" i="47" s="1"/>
  <c r="N29" i="47"/>
  <c r="M29" i="47"/>
  <c r="L29" i="47"/>
  <c r="K29" i="47"/>
  <c r="J29" i="47"/>
  <c r="I29" i="47"/>
  <c r="H29" i="47"/>
  <c r="G29" i="47"/>
  <c r="F29" i="47"/>
  <c r="E29" i="47"/>
  <c r="D29" i="47"/>
  <c r="O28" i="47"/>
  <c r="P28" i="47" s="1"/>
  <c r="O27" i="47"/>
  <c r="P27" i="47" s="1"/>
  <c r="N26" i="47"/>
  <c r="M26" i="47"/>
  <c r="L26" i="47"/>
  <c r="K26" i="47"/>
  <c r="J26" i="47"/>
  <c r="I26" i="47"/>
  <c r="H26" i="47"/>
  <c r="G26" i="47"/>
  <c r="F26" i="47"/>
  <c r="E26" i="47"/>
  <c r="D26" i="47"/>
  <c r="O25" i="47"/>
  <c r="P25" i="47" s="1"/>
  <c r="O24" i="47"/>
  <c r="P24" i="47" s="1"/>
  <c r="O23" i="47"/>
  <c r="P23" i="47" s="1"/>
  <c r="O22" i="47"/>
  <c r="P22" i="47" s="1"/>
  <c r="N21" i="47"/>
  <c r="M21" i="47"/>
  <c r="L21" i="47"/>
  <c r="K21" i="47"/>
  <c r="J21" i="47"/>
  <c r="I21" i="47"/>
  <c r="H21" i="47"/>
  <c r="G21" i="47"/>
  <c r="F21" i="47"/>
  <c r="E21" i="47"/>
  <c r="D21" i="47"/>
  <c r="O20" i="47"/>
  <c r="P20" i="47" s="1"/>
  <c r="O19" i="47"/>
  <c r="P19" i="47" s="1"/>
  <c r="O18" i="47"/>
  <c r="P18" i="47" s="1"/>
  <c r="O17" i="47"/>
  <c r="P17" i="47" s="1"/>
  <c r="N16" i="47"/>
  <c r="M16" i="47"/>
  <c r="L16" i="47"/>
  <c r="K16" i="47"/>
  <c r="J16" i="47"/>
  <c r="I16" i="47"/>
  <c r="H16" i="47"/>
  <c r="G16" i="47"/>
  <c r="F16" i="47"/>
  <c r="E16" i="47"/>
  <c r="D16" i="47"/>
  <c r="O15" i="47"/>
  <c r="P15" i="47" s="1"/>
  <c r="N14" i="47"/>
  <c r="M14" i="47"/>
  <c r="L14" i="47"/>
  <c r="K14" i="47"/>
  <c r="J14" i="47"/>
  <c r="I14" i="47"/>
  <c r="H14" i="47"/>
  <c r="G14" i="47"/>
  <c r="F14" i="47"/>
  <c r="E14" i="47"/>
  <c r="D14" i="47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M31" i="47" s="1"/>
  <c r="L5" i="47"/>
  <c r="L31" i="47" s="1"/>
  <c r="K5" i="47"/>
  <c r="K31" i="47" s="1"/>
  <c r="J5" i="47"/>
  <c r="I5" i="47"/>
  <c r="H5" i="47"/>
  <c r="G5" i="47"/>
  <c r="F5" i="47"/>
  <c r="E5" i="47"/>
  <c r="D5" i="47"/>
  <c r="N31" i="47" l="1"/>
  <c r="E31" i="47"/>
  <c r="H31" i="47"/>
  <c r="F31" i="47"/>
  <c r="I31" i="47"/>
  <c r="D31" i="47"/>
  <c r="G31" i="47"/>
  <c r="J31" i="47"/>
  <c r="O16" i="47"/>
  <c r="P16" i="47" s="1"/>
  <c r="O29" i="47"/>
  <c r="P29" i="47" s="1"/>
  <c r="O26" i="47"/>
  <c r="P26" i="47" s="1"/>
  <c r="O21" i="47"/>
  <c r="P21" i="47" s="1"/>
  <c r="O14" i="47"/>
  <c r="P14" i="47" s="1"/>
  <c r="O5" i="47"/>
  <c r="P5" i="47" s="1"/>
  <c r="O33" i="46"/>
  <c r="P33" i="46"/>
  <c r="N32" i="46"/>
  <c r="M32" i="46"/>
  <c r="L32" i="46"/>
  <c r="K32" i="46"/>
  <c r="J32" i="46"/>
  <c r="I32" i="46"/>
  <c r="H32" i="46"/>
  <c r="G32" i="46"/>
  <c r="F32" i="46"/>
  <c r="E32" i="46"/>
  <c r="D32" i="46"/>
  <c r="O31" i="46"/>
  <c r="P31" i="46" s="1"/>
  <c r="O30" i="46"/>
  <c r="P30" i="46"/>
  <c r="N29" i="46"/>
  <c r="M29" i="46"/>
  <c r="L29" i="46"/>
  <c r="K29" i="46"/>
  <c r="J29" i="46"/>
  <c r="I29" i="46"/>
  <c r="O29" i="46" s="1"/>
  <c r="P29" i="46" s="1"/>
  <c r="H29" i="46"/>
  <c r="G29" i="46"/>
  <c r="F29" i="46"/>
  <c r="E29" i="46"/>
  <c r="D29" i="46"/>
  <c r="O28" i="46"/>
  <c r="P28" i="46" s="1"/>
  <c r="O27" i="46"/>
  <c r="P27" i="46" s="1"/>
  <c r="N26" i="46"/>
  <c r="M26" i="46"/>
  <c r="L26" i="46"/>
  <c r="K26" i="46"/>
  <c r="J26" i="46"/>
  <c r="I26" i="46"/>
  <c r="H26" i="46"/>
  <c r="G26" i="46"/>
  <c r="F26" i="46"/>
  <c r="E26" i="46"/>
  <c r="D26" i="46"/>
  <c r="O25" i="46"/>
  <c r="P25" i="46" s="1"/>
  <c r="O24" i="46"/>
  <c r="P24" i="46"/>
  <c r="O23" i="46"/>
  <c r="P23" i="46" s="1"/>
  <c r="O22" i="46"/>
  <c r="P22" i="46" s="1"/>
  <c r="N21" i="46"/>
  <c r="M21" i="46"/>
  <c r="L21" i="46"/>
  <c r="K21" i="46"/>
  <c r="J21" i="46"/>
  <c r="I21" i="46"/>
  <c r="H21" i="46"/>
  <c r="G21" i="46"/>
  <c r="F21" i="46"/>
  <c r="E21" i="46"/>
  <c r="D21" i="46"/>
  <c r="O20" i="46"/>
  <c r="P20" i="46"/>
  <c r="O19" i="46"/>
  <c r="P19" i="46" s="1"/>
  <c r="O18" i="46"/>
  <c r="P18" i="46" s="1"/>
  <c r="O17" i="46"/>
  <c r="P17" i="46"/>
  <c r="N16" i="46"/>
  <c r="M16" i="46"/>
  <c r="M34" i="46" s="1"/>
  <c r="L16" i="46"/>
  <c r="K16" i="46"/>
  <c r="J16" i="46"/>
  <c r="I16" i="46"/>
  <c r="H16" i="46"/>
  <c r="G16" i="46"/>
  <c r="F16" i="46"/>
  <c r="E16" i="46"/>
  <c r="D16" i="46"/>
  <c r="O15" i="46"/>
  <c r="P15" i="46" s="1"/>
  <c r="O14" i="46"/>
  <c r="P14" i="46" s="1"/>
  <c r="N13" i="46"/>
  <c r="M13" i="46"/>
  <c r="L13" i="46"/>
  <c r="K13" i="46"/>
  <c r="J13" i="46"/>
  <c r="I13" i="46"/>
  <c r="H13" i="46"/>
  <c r="G13" i="46"/>
  <c r="F13" i="46"/>
  <c r="E13" i="46"/>
  <c r="O13" i="46" s="1"/>
  <c r="P13" i="46" s="1"/>
  <c r="D13" i="46"/>
  <c r="O12" i="46"/>
  <c r="P12" i="46"/>
  <c r="O11" i="46"/>
  <c r="P11" i="46"/>
  <c r="O10" i="46"/>
  <c r="P10" i="46" s="1"/>
  <c r="O9" i="46"/>
  <c r="P9" i="46" s="1"/>
  <c r="O8" i="46"/>
  <c r="P8" i="46" s="1"/>
  <c r="O7" i="46"/>
  <c r="P7" i="46" s="1"/>
  <c r="O6" i="46"/>
  <c r="P6" i="46"/>
  <c r="N5" i="46"/>
  <c r="M5" i="46"/>
  <c r="L5" i="46"/>
  <c r="K5" i="46"/>
  <c r="J5" i="46"/>
  <c r="I5" i="46"/>
  <c r="H5" i="46"/>
  <c r="G5" i="46"/>
  <c r="G34" i="46" s="1"/>
  <c r="F5" i="46"/>
  <c r="E5" i="46"/>
  <c r="D5" i="46"/>
  <c r="N31" i="45"/>
  <c r="O31" i="45" s="1"/>
  <c r="M30" i="45"/>
  <c r="L30" i="45"/>
  <c r="K30" i="45"/>
  <c r="J30" i="45"/>
  <c r="I30" i="45"/>
  <c r="H30" i="45"/>
  <c r="G30" i="45"/>
  <c r="F30" i="45"/>
  <c r="E30" i="45"/>
  <c r="D30" i="45"/>
  <c r="N29" i="45"/>
  <c r="O29" i="45" s="1"/>
  <c r="N28" i="45"/>
  <c r="O28" i="45" s="1"/>
  <c r="M27" i="45"/>
  <c r="L27" i="45"/>
  <c r="K27" i="45"/>
  <c r="J27" i="45"/>
  <c r="I27" i="45"/>
  <c r="H27" i="45"/>
  <c r="G27" i="45"/>
  <c r="F27" i="45"/>
  <c r="E27" i="45"/>
  <c r="D27" i="45"/>
  <c r="N26" i="45"/>
  <c r="O26" i="45" s="1"/>
  <c r="N25" i="45"/>
  <c r="O25" i="45"/>
  <c r="N24" i="45"/>
  <c r="O24" i="45" s="1"/>
  <c r="M23" i="45"/>
  <c r="L23" i="45"/>
  <c r="K23" i="45"/>
  <c r="J23" i="45"/>
  <c r="I23" i="45"/>
  <c r="H23" i="45"/>
  <c r="G23" i="45"/>
  <c r="F23" i="45"/>
  <c r="E23" i="45"/>
  <c r="D23" i="45"/>
  <c r="N22" i="45"/>
  <c r="O22" i="45" s="1"/>
  <c r="N21" i="45"/>
  <c r="O21" i="45" s="1"/>
  <c r="N20" i="45"/>
  <c r="O20" i="45"/>
  <c r="N19" i="45"/>
  <c r="O19" i="45" s="1"/>
  <c r="N18" i="45"/>
  <c r="O18" i="45" s="1"/>
  <c r="M17" i="45"/>
  <c r="M32" i="45" s="1"/>
  <c r="L17" i="45"/>
  <c r="K17" i="45"/>
  <c r="J17" i="45"/>
  <c r="I17" i="45"/>
  <c r="H17" i="45"/>
  <c r="G17" i="45"/>
  <c r="F17" i="45"/>
  <c r="E17" i="45"/>
  <c r="D17" i="45"/>
  <c r="N16" i="45"/>
  <c r="O16" i="45" s="1"/>
  <c r="N15" i="45"/>
  <c r="O15" i="45"/>
  <c r="M14" i="45"/>
  <c r="L14" i="45"/>
  <c r="K14" i="45"/>
  <c r="J14" i="45"/>
  <c r="I14" i="45"/>
  <c r="H14" i="45"/>
  <c r="G14" i="45"/>
  <c r="F14" i="45"/>
  <c r="E14" i="45"/>
  <c r="D14" i="45"/>
  <c r="N13" i="45"/>
  <c r="O13" i="45"/>
  <c r="N12" i="45"/>
  <c r="O12" i="45" s="1"/>
  <c r="N11" i="45"/>
  <c r="O11" i="45" s="1"/>
  <c r="N10" i="45"/>
  <c r="O10" i="45"/>
  <c r="N9" i="45"/>
  <c r="O9" i="45" s="1"/>
  <c r="N8" i="45"/>
  <c r="O8" i="45" s="1"/>
  <c r="N7" i="45"/>
  <c r="O7" i="45"/>
  <c r="N6" i="45"/>
  <c r="O6" i="45" s="1"/>
  <c r="M5" i="45"/>
  <c r="L5" i="45"/>
  <c r="K5" i="45"/>
  <c r="J5" i="45"/>
  <c r="I5" i="45"/>
  <c r="H5" i="45"/>
  <c r="G5" i="45"/>
  <c r="F5" i="45"/>
  <c r="E5" i="45"/>
  <c r="D5" i="45"/>
  <c r="N34" i="44"/>
  <c r="O34" i="44"/>
  <c r="N33" i="44"/>
  <c r="O33" i="44" s="1"/>
  <c r="N32" i="44"/>
  <c r="O32" i="44" s="1"/>
  <c r="M31" i="44"/>
  <c r="L31" i="44"/>
  <c r="K31" i="44"/>
  <c r="J31" i="44"/>
  <c r="I31" i="44"/>
  <c r="H31" i="44"/>
  <c r="G31" i="44"/>
  <c r="F31" i="44"/>
  <c r="E31" i="44"/>
  <c r="D31" i="44"/>
  <c r="N30" i="44"/>
  <c r="O30" i="44" s="1"/>
  <c r="N29" i="44"/>
  <c r="O29" i="44" s="1"/>
  <c r="M28" i="44"/>
  <c r="L28" i="44"/>
  <c r="K28" i="44"/>
  <c r="J28" i="44"/>
  <c r="I28" i="44"/>
  <c r="H28" i="44"/>
  <c r="G28" i="44"/>
  <c r="F28" i="44"/>
  <c r="E28" i="44"/>
  <c r="D28" i="44"/>
  <c r="N27" i="44"/>
  <c r="O27" i="44" s="1"/>
  <c r="N26" i="44"/>
  <c r="O26" i="44" s="1"/>
  <c r="N25" i="44"/>
  <c r="O25" i="44" s="1"/>
  <c r="N24" i="44"/>
  <c r="O24" i="44" s="1"/>
  <c r="M23" i="44"/>
  <c r="L23" i="44"/>
  <c r="K23" i="44"/>
  <c r="J23" i="44"/>
  <c r="I23" i="44"/>
  <c r="H23" i="44"/>
  <c r="G23" i="44"/>
  <c r="F23" i="44"/>
  <c r="E23" i="44"/>
  <c r="D23" i="44"/>
  <c r="N22" i="44"/>
  <c r="O22" i="44"/>
  <c r="N21" i="44"/>
  <c r="O21" i="44" s="1"/>
  <c r="N20" i="44"/>
  <c r="O20" i="44" s="1"/>
  <c r="N19" i="44"/>
  <c r="O19" i="44" s="1"/>
  <c r="N18" i="44"/>
  <c r="O18" i="44" s="1"/>
  <c r="M17" i="44"/>
  <c r="L17" i="44"/>
  <c r="K17" i="44"/>
  <c r="J17" i="44"/>
  <c r="I17" i="44"/>
  <c r="H17" i="44"/>
  <c r="G17" i="44"/>
  <c r="F17" i="44"/>
  <c r="E17" i="44"/>
  <c r="D17" i="44"/>
  <c r="N17" i="44" s="1"/>
  <c r="O17" i="44" s="1"/>
  <c r="N16" i="44"/>
  <c r="O16" i="44" s="1"/>
  <c r="N15" i="44"/>
  <c r="O15" i="44" s="1"/>
  <c r="M14" i="44"/>
  <c r="L14" i="44"/>
  <c r="K14" i="44"/>
  <c r="J14" i="44"/>
  <c r="I14" i="44"/>
  <c r="H14" i="44"/>
  <c r="G14" i="44"/>
  <c r="F14" i="44"/>
  <c r="E14" i="44"/>
  <c r="D14" i="44"/>
  <c r="N13" i="44"/>
  <c r="O13" i="44" s="1"/>
  <c r="N12" i="44"/>
  <c r="O12" i="44"/>
  <c r="N11" i="44"/>
  <c r="O11" i="44" s="1"/>
  <c r="N10" i="44"/>
  <c r="O10" i="44" s="1"/>
  <c r="N9" i="44"/>
  <c r="O9" i="44"/>
  <c r="N8" i="44"/>
  <c r="O8" i="44" s="1"/>
  <c r="N7" i="44"/>
  <c r="O7" i="44" s="1"/>
  <c r="N6" i="44"/>
  <c r="O6" i="44"/>
  <c r="M5" i="44"/>
  <c r="L5" i="44"/>
  <c r="K5" i="44"/>
  <c r="J5" i="44"/>
  <c r="J35" i="44" s="1"/>
  <c r="I5" i="44"/>
  <c r="I35" i="44" s="1"/>
  <c r="H5" i="44"/>
  <c r="G5" i="44"/>
  <c r="F5" i="44"/>
  <c r="E5" i="44"/>
  <c r="D5" i="44"/>
  <c r="N32" i="43"/>
  <c r="O32" i="43" s="1"/>
  <c r="N31" i="43"/>
  <c r="O31" i="43"/>
  <c r="M30" i="43"/>
  <c r="L30" i="43"/>
  <c r="K30" i="43"/>
  <c r="J30" i="43"/>
  <c r="I30" i="43"/>
  <c r="H30" i="43"/>
  <c r="G30" i="43"/>
  <c r="F30" i="43"/>
  <c r="E30" i="43"/>
  <c r="D30" i="43"/>
  <c r="N29" i="43"/>
  <c r="O29" i="43"/>
  <c r="N28" i="43"/>
  <c r="O28" i="43" s="1"/>
  <c r="M27" i="43"/>
  <c r="L27" i="43"/>
  <c r="K27" i="43"/>
  <c r="J27" i="43"/>
  <c r="I27" i="43"/>
  <c r="H27" i="43"/>
  <c r="G27" i="43"/>
  <c r="F27" i="43"/>
  <c r="E27" i="43"/>
  <c r="D27" i="43"/>
  <c r="N26" i="43"/>
  <c r="O26" i="43" s="1"/>
  <c r="N25" i="43"/>
  <c r="O25" i="43" s="1"/>
  <c r="N24" i="43"/>
  <c r="O24" i="43"/>
  <c r="N23" i="43"/>
  <c r="O23" i="43" s="1"/>
  <c r="M22" i="43"/>
  <c r="L22" i="43"/>
  <c r="K22" i="43"/>
  <c r="J22" i="43"/>
  <c r="I22" i="43"/>
  <c r="H22" i="43"/>
  <c r="G22" i="43"/>
  <c r="F22" i="43"/>
  <c r="E22" i="43"/>
  <c r="D22" i="43"/>
  <c r="N21" i="43"/>
  <c r="O21" i="43" s="1"/>
  <c r="N20" i="43"/>
  <c r="O20" i="43" s="1"/>
  <c r="N19" i="43"/>
  <c r="O19" i="43"/>
  <c r="N18" i="43"/>
  <c r="O18" i="43" s="1"/>
  <c r="M17" i="43"/>
  <c r="L17" i="43"/>
  <c r="K17" i="43"/>
  <c r="J17" i="43"/>
  <c r="I17" i="43"/>
  <c r="H17" i="43"/>
  <c r="G17" i="43"/>
  <c r="F17" i="43"/>
  <c r="E17" i="43"/>
  <c r="D17" i="43"/>
  <c r="N16" i="43"/>
  <c r="O16" i="43" s="1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3" i="43"/>
  <c r="O13" i="43" s="1"/>
  <c r="N12" i="43"/>
  <c r="O12" i="43"/>
  <c r="N11" i="43"/>
  <c r="O11" i="43" s="1"/>
  <c r="N10" i="43"/>
  <c r="O10" i="43" s="1"/>
  <c r="N9" i="43"/>
  <c r="O9" i="43" s="1"/>
  <c r="N8" i="43"/>
  <c r="O8" i="43" s="1"/>
  <c r="N7" i="43"/>
  <c r="O7" i="43" s="1"/>
  <c r="N6" i="43"/>
  <c r="O6" i="43"/>
  <c r="M5" i="43"/>
  <c r="L5" i="43"/>
  <c r="K5" i="43"/>
  <c r="J5" i="43"/>
  <c r="I5" i="43"/>
  <c r="H5" i="43"/>
  <c r="G5" i="43"/>
  <c r="F5" i="43"/>
  <c r="E5" i="43"/>
  <c r="D5" i="43"/>
  <c r="F33" i="42"/>
  <c r="N32" i="42"/>
  <c r="O32" i="42" s="1"/>
  <c r="N31" i="42"/>
  <c r="O31" i="42"/>
  <c r="M30" i="42"/>
  <c r="L30" i="42"/>
  <c r="K30" i="42"/>
  <c r="J30" i="42"/>
  <c r="I30" i="42"/>
  <c r="H30" i="42"/>
  <c r="G30" i="42"/>
  <c r="F30" i="42"/>
  <c r="E30" i="42"/>
  <c r="D30" i="42"/>
  <c r="N29" i="42"/>
  <c r="O29" i="42"/>
  <c r="N28" i="42"/>
  <c r="O28" i="42" s="1"/>
  <c r="M27" i="42"/>
  <c r="L27" i="42"/>
  <c r="K27" i="42"/>
  <c r="J27" i="42"/>
  <c r="I27" i="42"/>
  <c r="H27" i="42"/>
  <c r="G27" i="42"/>
  <c r="F27" i="42"/>
  <c r="E27" i="42"/>
  <c r="D27" i="42"/>
  <c r="N26" i="42"/>
  <c r="O26" i="42" s="1"/>
  <c r="N25" i="42"/>
  <c r="O25" i="42" s="1"/>
  <c r="N24" i="42"/>
  <c r="O24" i="42"/>
  <c r="M23" i="42"/>
  <c r="L23" i="42"/>
  <c r="K23" i="42"/>
  <c r="J23" i="42"/>
  <c r="I23" i="42"/>
  <c r="H23" i="42"/>
  <c r="G23" i="42"/>
  <c r="F23" i="42"/>
  <c r="E23" i="42"/>
  <c r="D23" i="42"/>
  <c r="N22" i="42"/>
  <c r="O22" i="42"/>
  <c r="N21" i="42"/>
  <c r="O21" i="42" s="1"/>
  <c r="N20" i="42"/>
  <c r="O20" i="42"/>
  <c r="N19" i="42"/>
  <c r="O19" i="42" s="1"/>
  <c r="M18" i="42"/>
  <c r="L18" i="42"/>
  <c r="K18" i="42"/>
  <c r="J18" i="42"/>
  <c r="I18" i="42"/>
  <c r="H18" i="42"/>
  <c r="G18" i="42"/>
  <c r="F18" i="42"/>
  <c r="E18" i="42"/>
  <c r="D18" i="42"/>
  <c r="N17" i="42"/>
  <c r="O17" i="42"/>
  <c r="N16" i="42"/>
  <c r="O16" i="42" s="1"/>
  <c r="M15" i="42"/>
  <c r="L15" i="42"/>
  <c r="L33" i="42" s="1"/>
  <c r="K15" i="42"/>
  <c r="J15" i="42"/>
  <c r="I15" i="42"/>
  <c r="H15" i="42"/>
  <c r="G15" i="42"/>
  <c r="F15" i="42"/>
  <c r="E15" i="42"/>
  <c r="D15" i="42"/>
  <c r="N14" i="42"/>
  <c r="O14" i="42" s="1"/>
  <c r="N13" i="42"/>
  <c r="O13" i="42" s="1"/>
  <c r="N12" i="42"/>
  <c r="O12" i="42"/>
  <c r="N11" i="42"/>
  <c r="O11" i="42" s="1"/>
  <c r="N10" i="42"/>
  <c r="O10" i="42" s="1"/>
  <c r="N9" i="42"/>
  <c r="O9" i="42"/>
  <c r="N8" i="42"/>
  <c r="O8" i="42" s="1"/>
  <c r="N7" i="42"/>
  <c r="O7" i="42" s="1"/>
  <c r="N6" i="42"/>
  <c r="O6" i="42"/>
  <c r="M5" i="42"/>
  <c r="M33" i="42" s="1"/>
  <c r="L5" i="42"/>
  <c r="K5" i="42"/>
  <c r="J5" i="42"/>
  <c r="I5" i="42"/>
  <c r="H5" i="42"/>
  <c r="G5" i="42"/>
  <c r="F5" i="42"/>
  <c r="E5" i="42"/>
  <c r="D5" i="42"/>
  <c r="N30" i="41"/>
  <c r="O30" i="41" s="1"/>
  <c r="M29" i="41"/>
  <c r="L29" i="41"/>
  <c r="K29" i="41"/>
  <c r="J29" i="41"/>
  <c r="I29" i="41"/>
  <c r="H29" i="41"/>
  <c r="G29" i="41"/>
  <c r="F29" i="41"/>
  <c r="E29" i="41"/>
  <c r="D29" i="41"/>
  <c r="N28" i="41"/>
  <c r="O28" i="41" s="1"/>
  <c r="N27" i="41"/>
  <c r="O27" i="41"/>
  <c r="M26" i="41"/>
  <c r="L26" i="41"/>
  <c r="K26" i="41"/>
  <c r="J26" i="41"/>
  <c r="I26" i="41"/>
  <c r="H26" i="41"/>
  <c r="G26" i="41"/>
  <c r="F26" i="41"/>
  <c r="E26" i="41"/>
  <c r="D26" i="41"/>
  <c r="N25" i="41"/>
  <c r="O25" i="41"/>
  <c r="N24" i="41"/>
  <c r="O24" i="41" s="1"/>
  <c r="N23" i="41"/>
  <c r="O23" i="41" s="1"/>
  <c r="M22" i="41"/>
  <c r="L22" i="41"/>
  <c r="L31" i="41" s="1"/>
  <c r="K22" i="41"/>
  <c r="J22" i="41"/>
  <c r="I22" i="41"/>
  <c r="H22" i="41"/>
  <c r="G22" i="41"/>
  <c r="F22" i="41"/>
  <c r="E22" i="41"/>
  <c r="D22" i="41"/>
  <c r="N21" i="41"/>
  <c r="O21" i="41" s="1"/>
  <c r="N20" i="41"/>
  <c r="O20" i="41"/>
  <c r="N19" i="41"/>
  <c r="O19" i="41" s="1"/>
  <c r="N18" i="41"/>
  <c r="O18" i="41" s="1"/>
  <c r="M17" i="41"/>
  <c r="L17" i="41"/>
  <c r="K17" i="41"/>
  <c r="J17" i="41"/>
  <c r="I17" i="41"/>
  <c r="H17" i="41"/>
  <c r="G17" i="41"/>
  <c r="F17" i="41"/>
  <c r="N17" i="41" s="1"/>
  <c r="O17" i="41" s="1"/>
  <c r="E17" i="41"/>
  <c r="D17" i="41"/>
  <c r="N16" i="41"/>
  <c r="O16" i="41" s="1"/>
  <c r="N15" i="41"/>
  <c r="O15" i="41" s="1"/>
  <c r="M14" i="41"/>
  <c r="L14" i="41"/>
  <c r="K14" i="41"/>
  <c r="J14" i="41"/>
  <c r="I14" i="41"/>
  <c r="H14" i="41"/>
  <c r="G14" i="41"/>
  <c r="F14" i="41"/>
  <c r="E14" i="41"/>
  <c r="D14" i="41"/>
  <c r="N13" i="41"/>
  <c r="O13" i="41"/>
  <c r="N12" i="41"/>
  <c r="O12" i="41" s="1"/>
  <c r="N11" i="41"/>
  <c r="O11" i="41" s="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N30" i="40"/>
  <c r="O30" i="40"/>
  <c r="M29" i="40"/>
  <c r="L29" i="40"/>
  <c r="K29" i="40"/>
  <c r="J29" i="40"/>
  <c r="I29" i="40"/>
  <c r="H29" i="40"/>
  <c r="G29" i="40"/>
  <c r="F29" i="40"/>
  <c r="E29" i="40"/>
  <c r="D29" i="40"/>
  <c r="N28" i="40"/>
  <c r="O28" i="40"/>
  <c r="N27" i="40"/>
  <c r="O27" i="40" s="1"/>
  <c r="M26" i="40"/>
  <c r="L26" i="40"/>
  <c r="K26" i="40"/>
  <c r="J26" i="40"/>
  <c r="I26" i="40"/>
  <c r="H26" i="40"/>
  <c r="G26" i="40"/>
  <c r="F26" i="40"/>
  <c r="E26" i="40"/>
  <c r="D26" i="40"/>
  <c r="N25" i="40"/>
  <c r="O25" i="40" s="1"/>
  <c r="N24" i="40"/>
  <c r="O24" i="40" s="1"/>
  <c r="N23" i="40"/>
  <c r="O23" i="40" s="1"/>
  <c r="M22" i="40"/>
  <c r="L22" i="40"/>
  <c r="K22" i="40"/>
  <c r="J22" i="40"/>
  <c r="I22" i="40"/>
  <c r="H22" i="40"/>
  <c r="G22" i="40"/>
  <c r="F22" i="40"/>
  <c r="E22" i="40"/>
  <c r="D22" i="40"/>
  <c r="N21" i="40"/>
  <c r="O21" i="40"/>
  <c r="N20" i="40"/>
  <c r="O20" i="40" s="1"/>
  <c r="N19" i="40"/>
  <c r="O19" i="40"/>
  <c r="N18" i="40"/>
  <c r="O18" i="40" s="1"/>
  <c r="M17" i="40"/>
  <c r="L17" i="40"/>
  <c r="K17" i="40"/>
  <c r="J17" i="40"/>
  <c r="I17" i="40"/>
  <c r="H17" i="40"/>
  <c r="G17" i="40"/>
  <c r="F17" i="40"/>
  <c r="E17" i="40"/>
  <c r="D17" i="40"/>
  <c r="N16" i="40"/>
  <c r="O16" i="40"/>
  <c r="N15" i="40"/>
  <c r="O15" i="40" s="1"/>
  <c r="M14" i="40"/>
  <c r="L14" i="40"/>
  <c r="K14" i="40"/>
  <c r="J14" i="40"/>
  <c r="I14" i="40"/>
  <c r="H14" i="40"/>
  <c r="G14" i="40"/>
  <c r="F14" i="40"/>
  <c r="E14" i="40"/>
  <c r="D14" i="40"/>
  <c r="N13" i="40"/>
  <c r="O13" i="40" s="1"/>
  <c r="N12" i="40"/>
  <c r="O12" i="40" s="1"/>
  <c r="N11" i="40"/>
  <c r="O11" i="40" s="1"/>
  <c r="N10" i="40"/>
  <c r="O10" i="40" s="1"/>
  <c r="N9" i="40"/>
  <c r="O9" i="40"/>
  <c r="N8" i="40"/>
  <c r="O8" i="40"/>
  <c r="N7" i="40"/>
  <c r="O7" i="40" s="1"/>
  <c r="N6" i="40"/>
  <c r="O6" i="40" s="1"/>
  <c r="M5" i="40"/>
  <c r="L5" i="40"/>
  <c r="K5" i="40"/>
  <c r="K31" i="40" s="1"/>
  <c r="J5" i="40"/>
  <c r="I5" i="40"/>
  <c r="H5" i="40"/>
  <c r="G5" i="40"/>
  <c r="F5" i="40"/>
  <c r="E5" i="40"/>
  <c r="D5" i="40"/>
  <c r="N30" i="39"/>
  <c r="O30" i="39" s="1"/>
  <c r="M29" i="39"/>
  <c r="L29" i="39"/>
  <c r="K29" i="39"/>
  <c r="J29" i="39"/>
  <c r="I29" i="39"/>
  <c r="H29" i="39"/>
  <c r="G29" i="39"/>
  <c r="F29" i="39"/>
  <c r="E29" i="39"/>
  <c r="D29" i="39"/>
  <c r="N28" i="39"/>
  <c r="O28" i="39"/>
  <c r="N27" i="39"/>
  <c r="O27" i="39" s="1"/>
  <c r="M26" i="39"/>
  <c r="L26" i="39"/>
  <c r="K26" i="39"/>
  <c r="J26" i="39"/>
  <c r="I26" i="39"/>
  <c r="H26" i="39"/>
  <c r="G26" i="39"/>
  <c r="F26" i="39"/>
  <c r="E26" i="39"/>
  <c r="D26" i="39"/>
  <c r="N25" i="39"/>
  <c r="O25" i="39" s="1"/>
  <c r="N24" i="39"/>
  <c r="O24" i="39"/>
  <c r="N23" i="39"/>
  <c r="O23" i="39" s="1"/>
  <c r="N22" i="39"/>
  <c r="O22" i="39" s="1"/>
  <c r="M21" i="39"/>
  <c r="L21" i="39"/>
  <c r="K21" i="39"/>
  <c r="J21" i="39"/>
  <c r="I21" i="39"/>
  <c r="H21" i="39"/>
  <c r="G21" i="39"/>
  <c r="F21" i="39"/>
  <c r="E21" i="39"/>
  <c r="D21" i="39"/>
  <c r="N20" i="39"/>
  <c r="O20" i="39"/>
  <c r="N19" i="39"/>
  <c r="O19" i="39" s="1"/>
  <c r="N18" i="39"/>
  <c r="O18" i="39" s="1"/>
  <c r="N17" i="39"/>
  <c r="O17" i="39" s="1"/>
  <c r="M16" i="39"/>
  <c r="L16" i="39"/>
  <c r="K16" i="39"/>
  <c r="J16" i="39"/>
  <c r="I16" i="39"/>
  <c r="H16" i="39"/>
  <c r="G16" i="39"/>
  <c r="G31" i="39" s="1"/>
  <c r="F16" i="39"/>
  <c r="E16" i="39"/>
  <c r="D16" i="39"/>
  <c r="N16" i="39" s="1"/>
  <c r="O16" i="39" s="1"/>
  <c r="N15" i="39"/>
  <c r="O15" i="39" s="1"/>
  <c r="N14" i="39"/>
  <c r="O14" i="39"/>
  <c r="M13" i="39"/>
  <c r="L13" i="39"/>
  <c r="K13" i="39"/>
  <c r="J13" i="39"/>
  <c r="I13" i="39"/>
  <c r="H13" i="39"/>
  <c r="G13" i="39"/>
  <c r="F13" i="39"/>
  <c r="E13" i="39"/>
  <c r="D13" i="39"/>
  <c r="N12" i="39"/>
  <c r="O12" i="39"/>
  <c r="N11" i="39"/>
  <c r="O11" i="39" s="1"/>
  <c r="N10" i="39"/>
  <c r="O10" i="39" s="1"/>
  <c r="N9" i="39"/>
  <c r="O9" i="39" s="1"/>
  <c r="N8" i="39"/>
  <c r="O8" i="39" s="1"/>
  <c r="N7" i="39"/>
  <c r="O7" i="39" s="1"/>
  <c r="N6" i="39"/>
  <c r="O6" i="39"/>
  <c r="M5" i="39"/>
  <c r="L5" i="39"/>
  <c r="K5" i="39"/>
  <c r="J5" i="39"/>
  <c r="I5" i="39"/>
  <c r="H5" i="39"/>
  <c r="G5" i="39"/>
  <c r="F5" i="39"/>
  <c r="E5" i="39"/>
  <c r="D5" i="39"/>
  <c r="N5" i="39" s="1"/>
  <c r="O5" i="39" s="1"/>
  <c r="N26" i="38"/>
  <c r="O26" i="38" s="1"/>
  <c r="M25" i="38"/>
  <c r="L25" i="38"/>
  <c r="K25" i="38"/>
  <c r="J25" i="38"/>
  <c r="I25" i="38"/>
  <c r="I27" i="38" s="1"/>
  <c r="H25" i="38"/>
  <c r="G25" i="38"/>
  <c r="F25" i="38"/>
  <c r="E25" i="38"/>
  <c r="D25" i="38"/>
  <c r="N24" i="38"/>
  <c r="O24" i="38" s="1"/>
  <c r="M23" i="38"/>
  <c r="L23" i="38"/>
  <c r="K23" i="38"/>
  <c r="J23" i="38"/>
  <c r="I23" i="38"/>
  <c r="H23" i="38"/>
  <c r="G23" i="38"/>
  <c r="F23" i="38"/>
  <c r="E23" i="38"/>
  <c r="D23" i="38"/>
  <c r="N22" i="38"/>
  <c r="O22" i="38" s="1"/>
  <c r="N21" i="38"/>
  <c r="O21" i="38"/>
  <c r="N20" i="38"/>
  <c r="O20" i="38" s="1"/>
  <c r="N19" i="38"/>
  <c r="O19" i="38" s="1"/>
  <c r="N18" i="38"/>
  <c r="O18" i="38" s="1"/>
  <c r="M17" i="38"/>
  <c r="L17" i="38"/>
  <c r="K17" i="38"/>
  <c r="J17" i="38"/>
  <c r="I17" i="38"/>
  <c r="H17" i="38"/>
  <c r="G17" i="38"/>
  <c r="F17" i="38"/>
  <c r="E17" i="38"/>
  <c r="D17" i="38"/>
  <c r="N16" i="38"/>
  <c r="O16" i="38" s="1"/>
  <c r="N15" i="38"/>
  <c r="O15" i="38" s="1"/>
  <c r="N14" i="38"/>
  <c r="O14" i="38"/>
  <c r="M13" i="38"/>
  <c r="M27" i="38" s="1"/>
  <c r="L13" i="38"/>
  <c r="K13" i="38"/>
  <c r="J13" i="38"/>
  <c r="I13" i="38"/>
  <c r="H13" i="38"/>
  <c r="G13" i="38"/>
  <c r="F13" i="38"/>
  <c r="E13" i="38"/>
  <c r="D13" i="38"/>
  <c r="N12" i="38"/>
  <c r="O12" i="38" s="1"/>
  <c r="M11" i="38"/>
  <c r="L11" i="38"/>
  <c r="K11" i="38"/>
  <c r="J11" i="38"/>
  <c r="I11" i="38"/>
  <c r="H11" i="38"/>
  <c r="H27" i="38" s="1"/>
  <c r="G11" i="38"/>
  <c r="F11" i="38"/>
  <c r="E11" i="38"/>
  <c r="E27" i="38" s="1"/>
  <c r="D11" i="38"/>
  <c r="D27" i="38" s="1"/>
  <c r="N10" i="38"/>
  <c r="O10" i="38"/>
  <c r="N9" i="38"/>
  <c r="O9" i="38" s="1"/>
  <c r="N8" i="38"/>
  <c r="O8" i="38" s="1"/>
  <c r="N7" i="38"/>
  <c r="O7" i="38" s="1"/>
  <c r="N6" i="38"/>
  <c r="O6" i="38" s="1"/>
  <c r="M5" i="38"/>
  <c r="L5" i="38"/>
  <c r="K5" i="38"/>
  <c r="J5" i="38"/>
  <c r="I5" i="38"/>
  <c r="H5" i="38"/>
  <c r="G5" i="38"/>
  <c r="F5" i="38"/>
  <c r="E5" i="38"/>
  <c r="D5" i="38"/>
  <c r="N5" i="38" s="1"/>
  <c r="O5" i="38" s="1"/>
  <c r="N30" i="37"/>
  <c r="O30" i="37" s="1"/>
  <c r="M29" i="37"/>
  <c r="L29" i="37"/>
  <c r="K29" i="37"/>
  <c r="N29" i="37" s="1"/>
  <c r="O29" i="37" s="1"/>
  <c r="J29" i="37"/>
  <c r="I29" i="37"/>
  <c r="H29" i="37"/>
  <c r="G29" i="37"/>
  <c r="F29" i="37"/>
  <c r="E29" i="37"/>
  <c r="D29" i="37"/>
  <c r="N28" i="37"/>
  <c r="O28" i="37" s="1"/>
  <c r="N27" i="37"/>
  <c r="O27" i="37" s="1"/>
  <c r="M26" i="37"/>
  <c r="L26" i="37"/>
  <c r="K26" i="37"/>
  <c r="J26" i="37"/>
  <c r="I26" i="37"/>
  <c r="H26" i="37"/>
  <c r="G26" i="37"/>
  <c r="F26" i="37"/>
  <c r="E26" i="37"/>
  <c r="D26" i="37"/>
  <c r="D31" i="37" s="1"/>
  <c r="N25" i="37"/>
  <c r="O25" i="37" s="1"/>
  <c r="N24" i="37"/>
  <c r="O24" i="37" s="1"/>
  <c r="N23" i="37"/>
  <c r="O23" i="37" s="1"/>
  <c r="N22" i="37"/>
  <c r="O22" i="37" s="1"/>
  <c r="M21" i="37"/>
  <c r="L21" i="37"/>
  <c r="K21" i="37"/>
  <c r="J21" i="37"/>
  <c r="I21" i="37"/>
  <c r="H21" i="37"/>
  <c r="G21" i="37"/>
  <c r="F21" i="37"/>
  <c r="E21" i="37"/>
  <c r="D21" i="37"/>
  <c r="N20" i="37"/>
  <c r="O20" i="37"/>
  <c r="N19" i="37"/>
  <c r="O19" i="37" s="1"/>
  <c r="N18" i="37"/>
  <c r="O18" i="37" s="1"/>
  <c r="N17" i="37"/>
  <c r="O17" i="37" s="1"/>
  <c r="M16" i="37"/>
  <c r="L16" i="37"/>
  <c r="K16" i="37"/>
  <c r="J16" i="37"/>
  <c r="I16" i="37"/>
  <c r="H16" i="37"/>
  <c r="G16" i="37"/>
  <c r="F16" i="37"/>
  <c r="E16" i="37"/>
  <c r="D16" i="37"/>
  <c r="N15" i="37"/>
  <c r="O15" i="37" s="1"/>
  <c r="N14" i="37"/>
  <c r="O14" i="37" s="1"/>
  <c r="M13" i="37"/>
  <c r="L13" i="37"/>
  <c r="K13" i="37"/>
  <c r="J13" i="37"/>
  <c r="I13" i="37"/>
  <c r="H13" i="37"/>
  <c r="G13" i="37"/>
  <c r="F13" i="37"/>
  <c r="E13" i="37"/>
  <c r="D13" i="37"/>
  <c r="N12" i="37"/>
  <c r="O12" i="37" s="1"/>
  <c r="N11" i="37"/>
  <c r="O11" i="37" s="1"/>
  <c r="N10" i="37"/>
  <c r="O10" i="37" s="1"/>
  <c r="N9" i="37"/>
  <c r="O9" i="37"/>
  <c r="N8" i="37"/>
  <c r="O8" i="37" s="1"/>
  <c r="N7" i="37"/>
  <c r="O7" i="37" s="1"/>
  <c r="N6" i="37"/>
  <c r="O6" i="37"/>
  <c r="M5" i="37"/>
  <c r="L5" i="37"/>
  <c r="K5" i="37"/>
  <c r="J5" i="37"/>
  <c r="J31" i="37" s="1"/>
  <c r="I5" i="37"/>
  <c r="I31" i="37" s="1"/>
  <c r="H5" i="37"/>
  <c r="H31" i="37" s="1"/>
  <c r="G5" i="37"/>
  <c r="G31" i="37"/>
  <c r="F5" i="37"/>
  <c r="E5" i="37"/>
  <c r="D5" i="37"/>
  <c r="N30" i="36"/>
  <c r="O30" i="36" s="1"/>
  <c r="N29" i="36"/>
  <c r="O29" i="36" s="1"/>
  <c r="N28" i="36"/>
  <c r="O28" i="36"/>
  <c r="M27" i="36"/>
  <c r="L27" i="36"/>
  <c r="K27" i="36"/>
  <c r="J27" i="36"/>
  <c r="I27" i="36"/>
  <c r="H27" i="36"/>
  <c r="G27" i="36"/>
  <c r="F27" i="36"/>
  <c r="E27" i="36"/>
  <c r="D27" i="36"/>
  <c r="N27" i="36" s="1"/>
  <c r="O27" i="36" s="1"/>
  <c r="N26" i="36"/>
  <c r="O26" i="36" s="1"/>
  <c r="N25" i="36"/>
  <c r="O25" i="36" s="1"/>
  <c r="M24" i="36"/>
  <c r="N24" i="36" s="1"/>
  <c r="O24" i="36" s="1"/>
  <c r="L24" i="36"/>
  <c r="K24" i="36"/>
  <c r="J24" i="36"/>
  <c r="I24" i="36"/>
  <c r="H24" i="36"/>
  <c r="G24" i="36"/>
  <c r="F24" i="36"/>
  <c r="E24" i="36"/>
  <c r="D24" i="36"/>
  <c r="N23" i="36"/>
  <c r="O23" i="36" s="1"/>
  <c r="N22" i="36"/>
  <c r="O22" i="36" s="1"/>
  <c r="N21" i="36"/>
  <c r="O21" i="36" s="1"/>
  <c r="N20" i="36"/>
  <c r="O20" i="36"/>
  <c r="M19" i="36"/>
  <c r="L19" i="36"/>
  <c r="K19" i="36"/>
  <c r="J19" i="36"/>
  <c r="I19" i="36"/>
  <c r="H19" i="36"/>
  <c r="G19" i="36"/>
  <c r="F19" i="36"/>
  <c r="E19" i="36"/>
  <c r="D19" i="36"/>
  <c r="N18" i="36"/>
  <c r="O18" i="36" s="1"/>
  <c r="N17" i="36"/>
  <c r="O17" i="36"/>
  <c r="N16" i="36"/>
  <c r="O16" i="36"/>
  <c r="M15" i="36"/>
  <c r="L15" i="36"/>
  <c r="K15" i="36"/>
  <c r="J15" i="36"/>
  <c r="I15" i="36"/>
  <c r="H15" i="36"/>
  <c r="G15" i="36"/>
  <c r="F15" i="36"/>
  <c r="E15" i="36"/>
  <c r="D15" i="36"/>
  <c r="N15" i="36" s="1"/>
  <c r="O15" i="36" s="1"/>
  <c r="N14" i="36"/>
  <c r="O14" i="36"/>
  <c r="N13" i="36"/>
  <c r="O13" i="36" s="1"/>
  <c r="M12" i="36"/>
  <c r="L12" i="36"/>
  <c r="K12" i="36"/>
  <c r="J12" i="36"/>
  <c r="J31" i="36" s="1"/>
  <c r="I12" i="36"/>
  <c r="H12" i="36"/>
  <c r="G12" i="36"/>
  <c r="F12" i="36"/>
  <c r="E12" i="36"/>
  <c r="E31" i="36" s="1"/>
  <c r="D12" i="36"/>
  <c r="D31" i="36" s="1"/>
  <c r="N11" i="36"/>
  <c r="O11" i="36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J5" i="36"/>
  <c r="I5" i="36"/>
  <c r="H5" i="36"/>
  <c r="G5" i="36"/>
  <c r="G31" i="36" s="1"/>
  <c r="F5" i="36"/>
  <c r="E5" i="36"/>
  <c r="D5" i="36"/>
  <c r="N5" i="36" s="1"/>
  <c r="O5" i="36" s="1"/>
  <c r="N29" i="35"/>
  <c r="O29" i="35" s="1"/>
  <c r="M28" i="35"/>
  <c r="L28" i="35"/>
  <c r="K28" i="35"/>
  <c r="J28" i="35"/>
  <c r="I28" i="35"/>
  <c r="H28" i="35"/>
  <c r="G28" i="35"/>
  <c r="F28" i="35"/>
  <c r="E28" i="35"/>
  <c r="D28" i="35"/>
  <c r="N27" i="35"/>
  <c r="O27" i="35" s="1"/>
  <c r="N26" i="35"/>
  <c r="O26" i="35" s="1"/>
  <c r="M25" i="35"/>
  <c r="L25" i="35"/>
  <c r="K25" i="35"/>
  <c r="J25" i="35"/>
  <c r="I25" i="35"/>
  <c r="H25" i="35"/>
  <c r="G25" i="35"/>
  <c r="F25" i="35"/>
  <c r="E25" i="35"/>
  <c r="D25" i="35"/>
  <c r="N25" i="35" s="1"/>
  <c r="O25" i="35" s="1"/>
  <c r="N24" i="35"/>
  <c r="O24" i="35"/>
  <c r="N23" i="35"/>
  <c r="O23" i="35"/>
  <c r="N22" i="35"/>
  <c r="O22" i="35" s="1"/>
  <c r="N21" i="35"/>
  <c r="O21" i="35" s="1"/>
  <c r="M20" i="35"/>
  <c r="L20" i="35"/>
  <c r="K20" i="35"/>
  <c r="J20" i="35"/>
  <c r="I20" i="35"/>
  <c r="H20" i="35"/>
  <c r="G20" i="35"/>
  <c r="F20" i="35"/>
  <c r="E20" i="35"/>
  <c r="D20" i="35"/>
  <c r="N19" i="35"/>
  <c r="O19" i="35" s="1"/>
  <c r="N18" i="35"/>
  <c r="O18" i="35"/>
  <c r="N17" i="35"/>
  <c r="O17" i="35"/>
  <c r="N16" i="35"/>
  <c r="O16" i="35" s="1"/>
  <c r="N15" i="35"/>
  <c r="O15" i="35"/>
  <c r="M14" i="35"/>
  <c r="L14" i="35"/>
  <c r="K14" i="35"/>
  <c r="J14" i="35"/>
  <c r="I14" i="35"/>
  <c r="H14" i="35"/>
  <c r="G14" i="35"/>
  <c r="F14" i="35"/>
  <c r="E14" i="35"/>
  <c r="D14" i="35"/>
  <c r="N13" i="35"/>
  <c r="O13" i="35" s="1"/>
  <c r="N12" i="35"/>
  <c r="O12" i="35" s="1"/>
  <c r="N11" i="35"/>
  <c r="O11" i="35"/>
  <c r="M10" i="35"/>
  <c r="L10" i="35"/>
  <c r="K10" i="35"/>
  <c r="K30" i="35" s="1"/>
  <c r="J10" i="35"/>
  <c r="I10" i="35"/>
  <c r="I30" i="35" s="1"/>
  <c r="H10" i="35"/>
  <c r="G10" i="35"/>
  <c r="G30" i="35" s="1"/>
  <c r="F10" i="35"/>
  <c r="E10" i="35"/>
  <c r="D10" i="35"/>
  <c r="N9" i="35"/>
  <c r="O9" i="35" s="1"/>
  <c r="N8" i="35"/>
  <c r="O8" i="35" s="1"/>
  <c r="N7" i="35"/>
  <c r="O7" i="35"/>
  <c r="N6" i="35"/>
  <c r="O6" i="35" s="1"/>
  <c r="M5" i="35"/>
  <c r="L5" i="35"/>
  <c r="K5" i="35"/>
  <c r="J5" i="35"/>
  <c r="I5" i="35"/>
  <c r="H5" i="35"/>
  <c r="G5" i="35"/>
  <c r="F5" i="35"/>
  <c r="E5" i="35"/>
  <c r="D5" i="35"/>
  <c r="N27" i="34"/>
  <c r="O27" i="34" s="1"/>
  <c r="N26" i="34"/>
  <c r="O26" i="34" s="1"/>
  <c r="M25" i="34"/>
  <c r="L25" i="34"/>
  <c r="K25" i="34"/>
  <c r="J25" i="34"/>
  <c r="I25" i="34"/>
  <c r="H25" i="34"/>
  <c r="G25" i="34"/>
  <c r="F25" i="34"/>
  <c r="E25" i="34"/>
  <c r="D25" i="34"/>
  <c r="N24" i="34"/>
  <c r="O24" i="34" s="1"/>
  <c r="M23" i="34"/>
  <c r="L23" i="34"/>
  <c r="K23" i="34"/>
  <c r="J23" i="34"/>
  <c r="I23" i="34"/>
  <c r="H23" i="34"/>
  <c r="G23" i="34"/>
  <c r="F23" i="34"/>
  <c r="E23" i="34"/>
  <c r="D23" i="34"/>
  <c r="N22" i="34"/>
  <c r="O22" i="34" s="1"/>
  <c r="N21" i="34"/>
  <c r="O21" i="34"/>
  <c r="N20" i="34"/>
  <c r="O20" i="34" s="1"/>
  <c r="N19" i="34"/>
  <c r="O19" i="34" s="1"/>
  <c r="M18" i="34"/>
  <c r="L18" i="34"/>
  <c r="K18" i="34"/>
  <c r="J18" i="34"/>
  <c r="I18" i="34"/>
  <c r="H18" i="34"/>
  <c r="G18" i="34"/>
  <c r="F18" i="34"/>
  <c r="E18" i="34"/>
  <c r="D18" i="34"/>
  <c r="N17" i="34"/>
  <c r="O17" i="34" s="1"/>
  <c r="N16" i="34"/>
  <c r="O16" i="34" s="1"/>
  <c r="N15" i="34"/>
  <c r="O15" i="34" s="1"/>
  <c r="N14" i="34"/>
  <c r="O14" i="34" s="1"/>
  <c r="M13" i="34"/>
  <c r="L13" i="34"/>
  <c r="K13" i="34"/>
  <c r="J13" i="34"/>
  <c r="I13" i="34"/>
  <c r="H13" i="34"/>
  <c r="H28" i="34" s="1"/>
  <c r="G13" i="34"/>
  <c r="F13" i="34"/>
  <c r="E13" i="34"/>
  <c r="D13" i="34"/>
  <c r="N12" i="34"/>
  <c r="O12" i="34" s="1"/>
  <c r="M11" i="34"/>
  <c r="L11" i="34"/>
  <c r="K11" i="34"/>
  <c r="J11" i="34"/>
  <c r="I11" i="34"/>
  <c r="H11" i="34"/>
  <c r="G11" i="34"/>
  <c r="F11" i="34"/>
  <c r="E11" i="34"/>
  <c r="D11" i="34"/>
  <c r="N10" i="34"/>
  <c r="O10" i="34"/>
  <c r="N9" i="34"/>
  <c r="O9" i="34"/>
  <c r="N8" i="34"/>
  <c r="O8" i="34" s="1"/>
  <c r="N7" i="34"/>
  <c r="O7" i="34"/>
  <c r="N6" i="34"/>
  <c r="O6" i="34"/>
  <c r="M5" i="34"/>
  <c r="L5" i="34"/>
  <c r="K5" i="34"/>
  <c r="K28" i="34" s="1"/>
  <c r="J5" i="34"/>
  <c r="I5" i="34"/>
  <c r="I28" i="34" s="1"/>
  <c r="H5" i="34"/>
  <c r="G5" i="34"/>
  <c r="F5" i="34"/>
  <c r="F28" i="34" s="1"/>
  <c r="E5" i="34"/>
  <c r="D5" i="34"/>
  <c r="N19" i="33"/>
  <c r="O19" i="33" s="1"/>
  <c r="N20" i="33"/>
  <c r="O20" i="33" s="1"/>
  <c r="N21" i="33"/>
  <c r="O21" i="33" s="1"/>
  <c r="N22" i="33"/>
  <c r="O22" i="33" s="1"/>
  <c r="N15" i="33"/>
  <c r="O15" i="33"/>
  <c r="N16" i="33"/>
  <c r="O16" i="33" s="1"/>
  <c r="N17" i="33"/>
  <c r="O17" i="33" s="1"/>
  <c r="E18" i="33"/>
  <c r="F18" i="33"/>
  <c r="G18" i="33"/>
  <c r="H18" i="33"/>
  <c r="I18" i="33"/>
  <c r="J18" i="33"/>
  <c r="K18" i="33"/>
  <c r="L18" i="33"/>
  <c r="M18" i="33"/>
  <c r="D18" i="33"/>
  <c r="E14" i="33"/>
  <c r="F14" i="33"/>
  <c r="G14" i="33"/>
  <c r="H14" i="33"/>
  <c r="I14" i="33"/>
  <c r="J14" i="33"/>
  <c r="K14" i="33"/>
  <c r="L14" i="33"/>
  <c r="M14" i="33"/>
  <c r="D14" i="33"/>
  <c r="E11" i="33"/>
  <c r="F11" i="33"/>
  <c r="G11" i="33"/>
  <c r="G27" i="33" s="1"/>
  <c r="H11" i="33"/>
  <c r="I11" i="33"/>
  <c r="J11" i="33"/>
  <c r="K11" i="33"/>
  <c r="L11" i="33"/>
  <c r="M11" i="33"/>
  <c r="D11" i="33"/>
  <c r="E5" i="33"/>
  <c r="F5" i="33"/>
  <c r="G5" i="33"/>
  <c r="H5" i="33"/>
  <c r="I5" i="33"/>
  <c r="J5" i="33"/>
  <c r="K5" i="33"/>
  <c r="L5" i="33"/>
  <c r="M5" i="33"/>
  <c r="D5" i="33"/>
  <c r="D27" i="33" s="1"/>
  <c r="N26" i="33"/>
  <c r="O26" i="33" s="1"/>
  <c r="E25" i="33"/>
  <c r="F25" i="33"/>
  <c r="F27" i="33" s="1"/>
  <c r="G25" i="33"/>
  <c r="H25" i="33"/>
  <c r="I25" i="33"/>
  <c r="J25" i="33"/>
  <c r="K25" i="33"/>
  <c r="L25" i="33"/>
  <c r="M25" i="33"/>
  <c r="D25" i="33"/>
  <c r="E23" i="33"/>
  <c r="F23" i="33"/>
  <c r="G23" i="33"/>
  <c r="H23" i="33"/>
  <c r="I23" i="33"/>
  <c r="J23" i="33"/>
  <c r="K23" i="33"/>
  <c r="L23" i="33"/>
  <c r="M23" i="33"/>
  <c r="D23" i="33"/>
  <c r="N23" i="33" s="1"/>
  <c r="O23" i="33" s="1"/>
  <c r="N24" i="33"/>
  <c r="O24" i="33"/>
  <c r="N13" i="33"/>
  <c r="O13" i="33"/>
  <c r="N7" i="33"/>
  <c r="O7" i="33" s="1"/>
  <c r="N8" i="33"/>
  <c r="O8" i="33" s="1"/>
  <c r="N9" i="33"/>
  <c r="O9" i="33" s="1"/>
  <c r="N10" i="33"/>
  <c r="O10" i="33" s="1"/>
  <c r="N6" i="33"/>
  <c r="O6" i="33"/>
  <c r="N12" i="33"/>
  <c r="O12" i="33" s="1"/>
  <c r="N5" i="43"/>
  <c r="O5" i="43"/>
  <c r="D34" i="46"/>
  <c r="O5" i="46" l="1"/>
  <c r="P5" i="46" s="1"/>
  <c r="J28" i="34"/>
  <c r="K35" i="44"/>
  <c r="N11" i="33"/>
  <c r="O11" i="33" s="1"/>
  <c r="M31" i="40"/>
  <c r="L35" i="44"/>
  <c r="N34" i="46"/>
  <c r="H30" i="35"/>
  <c r="M31" i="36"/>
  <c r="D31" i="41"/>
  <c r="M35" i="44"/>
  <c r="N29" i="39"/>
  <c r="O29" i="39" s="1"/>
  <c r="E31" i="41"/>
  <c r="N28" i="44"/>
  <c r="O28" i="44" s="1"/>
  <c r="N23" i="45"/>
  <c r="O23" i="45" s="1"/>
  <c r="L34" i="46"/>
  <c r="L31" i="37"/>
  <c r="N30" i="43"/>
  <c r="O30" i="43" s="1"/>
  <c r="G27" i="38"/>
  <c r="N27" i="38" s="1"/>
  <c r="O27" i="38" s="1"/>
  <c r="G31" i="41"/>
  <c r="N23" i="42"/>
  <c r="O23" i="42" s="1"/>
  <c r="L27" i="33"/>
  <c r="N25" i="34"/>
  <c r="O25" i="34" s="1"/>
  <c r="H31" i="41"/>
  <c r="G33" i="43"/>
  <c r="N14" i="43"/>
  <c r="O14" i="43" s="1"/>
  <c r="O26" i="46"/>
  <c r="P26" i="46" s="1"/>
  <c r="N5" i="33"/>
  <c r="O5" i="33" s="1"/>
  <c r="L30" i="35"/>
  <c r="N22" i="40"/>
  <c r="O22" i="40" s="1"/>
  <c r="I31" i="41"/>
  <c r="N14" i="41"/>
  <c r="O14" i="41" s="1"/>
  <c r="H33" i="43"/>
  <c r="N27" i="43"/>
  <c r="O27" i="43" s="1"/>
  <c r="N23" i="44"/>
  <c r="O23" i="44" s="1"/>
  <c r="N5" i="45"/>
  <c r="O5" i="45" s="1"/>
  <c r="I27" i="33"/>
  <c r="J27" i="33"/>
  <c r="M30" i="35"/>
  <c r="N30" i="35" s="1"/>
  <c r="O30" i="35" s="1"/>
  <c r="J31" i="41"/>
  <c r="N18" i="42"/>
  <c r="O18" i="42" s="1"/>
  <c r="I33" i="43"/>
  <c r="E32" i="45"/>
  <c r="N14" i="35"/>
  <c r="O14" i="35" s="1"/>
  <c r="N20" i="35"/>
  <c r="O20" i="35" s="1"/>
  <c r="J27" i="38"/>
  <c r="N17" i="38"/>
  <c r="O17" i="38" s="1"/>
  <c r="N23" i="38"/>
  <c r="O23" i="38" s="1"/>
  <c r="H31" i="39"/>
  <c r="K31" i="41"/>
  <c r="N26" i="41"/>
  <c r="O26" i="41" s="1"/>
  <c r="D33" i="42"/>
  <c r="J33" i="43"/>
  <c r="F32" i="45"/>
  <c r="J31" i="40"/>
  <c r="N18" i="34"/>
  <c r="O18" i="34" s="1"/>
  <c r="L31" i="40"/>
  <c r="F31" i="36"/>
  <c r="I31" i="36"/>
  <c r="K31" i="39"/>
  <c r="M28" i="34"/>
  <c r="N12" i="36"/>
  <c r="O12" i="36" s="1"/>
  <c r="N25" i="38"/>
  <c r="O25" i="38" s="1"/>
  <c r="L31" i="39"/>
  <c r="E31" i="40"/>
  <c r="N14" i="40"/>
  <c r="O14" i="40" s="1"/>
  <c r="N22" i="41"/>
  <c r="O22" i="41" s="1"/>
  <c r="H33" i="42"/>
  <c r="D35" i="44"/>
  <c r="J32" i="45"/>
  <c r="N27" i="45"/>
  <c r="O27" i="45" s="1"/>
  <c r="O32" i="46"/>
  <c r="P32" i="46" s="1"/>
  <c r="N5" i="35"/>
  <c r="O5" i="35" s="1"/>
  <c r="D31" i="39"/>
  <c r="N31" i="39" s="1"/>
  <c r="O31" i="39" s="1"/>
  <c r="E30" i="35"/>
  <c r="E27" i="33"/>
  <c r="N22" i="43"/>
  <c r="O22" i="43" s="1"/>
  <c r="N5" i="34"/>
  <c r="O5" i="34" s="1"/>
  <c r="K31" i="36"/>
  <c r="M31" i="39"/>
  <c r="N26" i="39"/>
  <c r="O26" i="39" s="1"/>
  <c r="F31" i="40"/>
  <c r="N29" i="40"/>
  <c r="O29" i="40" s="1"/>
  <c r="I33" i="42"/>
  <c r="E35" i="44"/>
  <c r="N31" i="44"/>
  <c r="O31" i="44" s="1"/>
  <c r="K32" i="45"/>
  <c r="N29" i="41"/>
  <c r="O29" i="41" s="1"/>
  <c r="L28" i="34"/>
  <c r="K33" i="43"/>
  <c r="D28" i="34"/>
  <c r="E31" i="39"/>
  <c r="N17" i="40"/>
  <c r="O17" i="40" s="1"/>
  <c r="N14" i="33"/>
  <c r="O14" i="33" s="1"/>
  <c r="N30" i="42"/>
  <c r="O30" i="42" s="1"/>
  <c r="N11" i="34"/>
  <c r="O11" i="34" s="1"/>
  <c r="D30" i="35"/>
  <c r="L31" i="36"/>
  <c r="F31" i="39"/>
  <c r="G31" i="40"/>
  <c r="N31" i="40" s="1"/>
  <c r="O31" i="40" s="1"/>
  <c r="J33" i="42"/>
  <c r="N27" i="42"/>
  <c r="O27" i="42" s="1"/>
  <c r="F35" i="44"/>
  <c r="L32" i="45"/>
  <c r="H34" i="46"/>
  <c r="I31" i="39"/>
  <c r="D33" i="43"/>
  <c r="N17" i="45"/>
  <c r="O17" i="45" s="1"/>
  <c r="D32" i="45"/>
  <c r="J34" i="46"/>
  <c r="J30" i="35"/>
  <c r="N21" i="37"/>
  <c r="O21" i="37" s="1"/>
  <c r="F27" i="38"/>
  <c r="E33" i="43"/>
  <c r="N33" i="43" s="1"/>
  <c r="O33" i="43" s="1"/>
  <c r="K34" i="46"/>
  <c r="K27" i="38"/>
  <c r="G32" i="45"/>
  <c r="H31" i="36"/>
  <c r="L27" i="38"/>
  <c r="J31" i="39"/>
  <c r="I31" i="40"/>
  <c r="N15" i="42"/>
  <c r="O15" i="42" s="1"/>
  <c r="O21" i="46"/>
  <c r="P21" i="46" s="1"/>
  <c r="N13" i="38"/>
  <c r="O13" i="38" s="1"/>
  <c r="D31" i="40"/>
  <c r="E33" i="42"/>
  <c r="I32" i="45"/>
  <c r="N18" i="33"/>
  <c r="O18" i="33" s="1"/>
  <c r="N23" i="34"/>
  <c r="O23" i="34" s="1"/>
  <c r="M27" i="33"/>
  <c r="G28" i="34"/>
  <c r="N28" i="35"/>
  <c r="O28" i="35" s="1"/>
  <c r="N13" i="37"/>
  <c r="O13" i="37" s="1"/>
  <c r="H31" i="40"/>
  <c r="K33" i="42"/>
  <c r="N17" i="43"/>
  <c r="O17" i="43" s="1"/>
  <c r="G35" i="44"/>
  <c r="N14" i="44"/>
  <c r="O14" i="44" s="1"/>
  <c r="M31" i="41"/>
  <c r="N16" i="37"/>
  <c r="O16" i="37" s="1"/>
  <c r="G33" i="42"/>
  <c r="M33" i="43"/>
  <c r="L33" i="43"/>
  <c r="H32" i="45"/>
  <c r="F31" i="37"/>
  <c r="M31" i="37"/>
  <c r="N26" i="40"/>
  <c r="O26" i="40" s="1"/>
  <c r="N5" i="44"/>
  <c r="O5" i="44" s="1"/>
  <c r="F34" i="46"/>
  <c r="O31" i="47"/>
  <c r="P31" i="47" s="1"/>
  <c r="N28" i="34"/>
  <c r="O28" i="34" s="1"/>
  <c r="N33" i="42"/>
  <c r="O33" i="42" s="1"/>
  <c r="N32" i="45"/>
  <c r="O32" i="45" s="1"/>
  <c r="F31" i="41"/>
  <c r="F33" i="43"/>
  <c r="N14" i="45"/>
  <c r="O14" i="45" s="1"/>
  <c r="H27" i="33"/>
  <c r="F30" i="35"/>
  <c r="N11" i="38"/>
  <c r="O11" i="38" s="1"/>
  <c r="N19" i="36"/>
  <c r="O19" i="36" s="1"/>
  <c r="I34" i="46"/>
  <c r="E28" i="34"/>
  <c r="K27" i="33"/>
  <c r="N13" i="34"/>
  <c r="O13" i="34" s="1"/>
  <c r="H35" i="44"/>
  <c r="E34" i="46"/>
  <c r="O34" i="46" s="1"/>
  <c r="P34" i="46" s="1"/>
  <c r="N5" i="40"/>
  <c r="O5" i="40" s="1"/>
  <c r="E31" i="37"/>
  <c r="N5" i="37"/>
  <c r="O5" i="37" s="1"/>
  <c r="N21" i="39"/>
  <c r="O21" i="39" s="1"/>
  <c r="N13" i="39"/>
  <c r="O13" i="39" s="1"/>
  <c r="O16" i="46"/>
  <c r="P16" i="46" s="1"/>
  <c r="N26" i="37"/>
  <c r="O26" i="37" s="1"/>
  <c r="N30" i="45"/>
  <c r="O30" i="45" s="1"/>
  <c r="N5" i="42"/>
  <c r="O5" i="42" s="1"/>
  <c r="N25" i="33"/>
  <c r="O25" i="33" s="1"/>
  <c r="N10" i="35"/>
  <c r="O10" i="35" s="1"/>
  <c r="K31" i="37"/>
  <c r="N5" i="41"/>
  <c r="O5" i="41" s="1"/>
  <c r="N31" i="41" l="1"/>
  <c r="O31" i="41" s="1"/>
  <c r="N27" i="33"/>
  <c r="O27" i="33" s="1"/>
  <c r="N31" i="36"/>
  <c r="O31" i="36" s="1"/>
  <c r="N35" i="44"/>
  <c r="O35" i="44" s="1"/>
  <c r="N31" i="37"/>
  <c r="O31" i="37" s="1"/>
</calcChain>
</file>

<file path=xl/sharedStrings.xml><?xml version="1.0" encoding="utf-8"?>
<sst xmlns="http://schemas.openxmlformats.org/spreadsheetml/2006/main" count="802" uniqueCount="127">
  <si>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</si>
  <si>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</si>
  <si>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</si>
  <si>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</si>
  <si>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</si>
  <si>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</si>
  <si>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</si>
  <si>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</si>
  <si>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</si>
  <si>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</si>
  <si>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First Local Option Fuel Tax (1 to 6 Cents)</t>
  </si>
  <si>
    <t>Utility Service Tax - Electricity</t>
  </si>
  <si>
    <t>Communications Services Taxes</t>
  </si>
  <si>
    <t>Local Business Tax</t>
  </si>
  <si>
    <t>Permits, Fees, and Special Assessments</t>
  </si>
  <si>
    <t>Franchise Fee - Electricity</t>
  </si>
  <si>
    <t>Intergovernmental Revenue</t>
  </si>
  <si>
    <t>State Shared Revenues - General Gov't - Revenue Sharing Proceeds</t>
  </si>
  <si>
    <t>State Shared Revenues - General Gov't - Mobile Home License Tax</t>
  </si>
  <si>
    <t>State Shared Revenues - General Gov't - Local Gov't Half-Cent Sales Tax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</si>
  <si>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</si>
  <si>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</si>
  <si>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</si>
  <si>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</si>
  <si>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</si>
  <si>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</si>
  <si>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General Gov't (Not Court-Related) - Other General Gov't Charges and Fees</t>
  </si>
  <si>
    <t>Public Safety - Law Enforcement Services</t>
  </si>
  <si>
    <t>Public Safety - Fire Protection</t>
  </si>
  <si>
    <t>Physical Environment - Water / Sewer Combination Utility</t>
  </si>
  <si>
    <t>Total - All Account Codes</t>
  </si>
  <si>
    <t>Local Fiscal Year Ended September 30, 2009</t>
  </si>
  <si>
    <t>Fines - Local Ordinance Violations</t>
  </si>
  <si>
    <t>Interest and Other Earnings - Interest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</si>
  <si>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</si>
  <si>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</si>
  <si>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</si>
  <si>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</si>
  <si>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</si>
  <si>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</si>
  <si>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</si>
  <si>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Briny Breezes Revenues Reported by Account Code and Fund Type</t>
  </si>
  <si>
    <t>Local Fiscal Year Ended September 30, 2010</t>
  </si>
  <si>
    <t>Local Option Taxes</t>
  </si>
  <si>
    <t>State Shared Revenues - Physical Environment - Garbage / Solid Waste</t>
  </si>
  <si>
    <t>Other Miscellaneous Revenues - Other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</si>
  <si>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</si>
  <si>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</si>
  <si>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</si>
  <si>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Franchise Fee - Telecommunications</t>
  </si>
  <si>
    <t>Impact Fees - Residential - Public Safety</t>
  </si>
  <si>
    <t>State Shared Revenues - General Gov't - Insurance License Tax</t>
  </si>
  <si>
    <t>Shared Revenue from Other Local Units</t>
  </si>
  <si>
    <t>Court-Ordered Judgments and Fines - As Decided by County Court Criminal</t>
  </si>
  <si>
    <t>2011 Municipal Population:</t>
  </si>
  <si>
    <t>Local Fiscal Year Ended September 30, 2012</t>
  </si>
  <si>
    <t>Second Local Option Fuel Tax (1 to 5 Cents)</t>
  </si>
  <si>
    <t>Other Permits, Fees, and Special Assessments</t>
  </si>
  <si>
    <t>Interest and Other Earnings - Dividends</t>
  </si>
  <si>
    <t>2012 Municipal Population:</t>
  </si>
  <si>
    <t>Local Fiscal Year Ended September 30, 2013</t>
  </si>
  <si>
    <t>Utility Service Tax - Propane</t>
  </si>
  <si>
    <t>Communications Services Taxes (Chapter 202, F.S.)</t>
  </si>
  <si>
    <t>Local Business Tax (Chapter 205, F.S.)</t>
  </si>
  <si>
    <t>State Shared Revenues - General Government - Revenue Sharing Proceeds</t>
  </si>
  <si>
    <t>State Shared Revenues - General Government - Mobile Home License Tax</t>
  </si>
  <si>
    <t>State Shared Revenues - General Government - Local Government Half-Cent Sales Tax</t>
  </si>
  <si>
    <t>General Government - Other General Government Charges and Fees</t>
  </si>
  <si>
    <t>2013 Municipal Population:</t>
  </si>
  <si>
    <t>Local Fiscal Year Ended September 30, 2008</t>
  </si>
  <si>
    <t>Utility Service Tax - Water</t>
  </si>
  <si>
    <t>Permits and Franchise Fees</t>
  </si>
  <si>
    <t>Physical Environment - Other Physical Environment Charges</t>
  </si>
  <si>
    <t>2008 Municipal Population:</t>
  </si>
  <si>
    <t>Local Fiscal Year Ended September 30, 2014</t>
  </si>
  <si>
    <t>State Shared Revenues - General Government - Other General Government</t>
  </si>
  <si>
    <t>Public Safety - Other Public Safety Charges and Fees</t>
  </si>
  <si>
    <t>2014 Municipal Population:</t>
  </si>
  <si>
    <t>Local Fiscal Year Ended September 30, 2015</t>
  </si>
  <si>
    <t>Utility Service Tax - Other</t>
  </si>
  <si>
    <t>2015 Municipal Population:</t>
  </si>
  <si>
    <t>Local Fiscal Year Ended September 30, 2016</t>
  </si>
  <si>
    <t>State Grant - Physical Environment - Garbage / Solid Waste</t>
  </si>
  <si>
    <t>2016 Municipal Population:</t>
  </si>
  <si>
    <t>Local Fiscal Year Ended September 30, 2017</t>
  </si>
  <si>
    <t>Discretionary Sales Surtaxes</t>
  </si>
  <si>
    <t>2017 Municipal Population:</t>
  </si>
  <si>
    <t>Local Fiscal Year Ended September 30, 2018</t>
  </si>
  <si>
    <t>General Government - Administrative Service Fees</t>
  </si>
  <si>
    <t>Contributions and Donations from Private Sources</t>
  </si>
  <si>
    <t>2018 Municipal Population:</t>
  </si>
  <si>
    <t>Local Fiscal Year Ended September 30, 2019</t>
  </si>
  <si>
    <t>Federal Grant - Human Services - Public Assistance</t>
  </si>
  <si>
    <t>Interest and Other Earnings - Net Increase (Decrease) in Fair Value of Investments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</si>
  <si>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</si>
  <si>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</si>
  <si>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</si>
  <si>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</si>
  <si>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</si>
  <si>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</si>
  <si>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</si>
  <si>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</si>
  <si>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</si>
  <si>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</si>
  <si>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</si>
  <si>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Permits - Other</t>
  </si>
  <si>
    <t>Other Fees and Special Assessments</t>
  </si>
  <si>
    <t>Intergovernmental Revenues</t>
  </si>
  <si>
    <t>Other Financial Assistance - Federal Source</t>
  </si>
  <si>
    <t>State Shared Revenues - General Government - Municipal Revenue Sharing Program</t>
  </si>
  <si>
    <t>State Shared Revenues - General Government - Local Government Half-Cent Sales Tax Program</t>
  </si>
  <si>
    <t>Other Sources</t>
  </si>
  <si>
    <t>Non-Operating - Inter-Fund Group Transfers In</t>
  </si>
  <si>
    <t>2021 Municipal Population:</t>
  </si>
  <si>
    <t>Local Government Infrastructure Surtax</t>
  </si>
  <si>
    <t>Local Fiscal Year Ended September 30, 2022</t>
  </si>
  <si>
    <t>Local Communications Services Taxes</t>
  </si>
  <si>
    <t>Other General Taxes</t>
  </si>
  <si>
    <t>Building Permits (Buildling Permit Fees)</t>
  </si>
  <si>
    <t>2022 Municipal Population:</t>
  </si>
  <si>
    <t>Local Fiscal Year Ended September 30, 2023</t>
  </si>
  <si>
    <t>2023 Municipal Population:</t>
  </si>
  <si>
    <t>Local Fiscal Year Ended September 30, 2024</t>
  </si>
  <si>
    <t>State Grant - General Government</t>
  </si>
  <si>
    <t>Other Charges for Services (Not Court-Related)</t>
  </si>
  <si>
    <t>Other Judgments, Fines, and Forfeits</t>
  </si>
  <si>
    <t>2024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</si>
</sst>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17507-BF14-4204-9BA6-A3F2A74D6FBC}">
  <sheetPr>
    <pageSetUpPr fitToPage="1"/>
  </sheetPr>
  <dimension ref="A1:ED35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41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122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34</v>
      </c>
      <c r="B3" s="108"/>
      <c r="C3" s="109"/>
      <c r="D3" s="113" t="s">
        <v>20</v>
      </c>
      <c r="E3" s="114"/>
      <c r="F3" s="114"/>
      <c r="G3" s="114"/>
      <c r="H3" s="115"/>
      <c r="I3" s="113" t="s">
        <v>21</v>
      </c>
      <c r="J3" s="115"/>
      <c r="K3" s="113" t="s">
        <v>23</v>
      </c>
      <c r="L3" s="114"/>
      <c r="M3" s="115"/>
      <c r="N3" s="49"/>
      <c r="O3" s="50"/>
      <c r="P3" s="116" t="s">
        <v>98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35</v>
      </c>
      <c r="F4" s="52" t="s">
        <v>36</v>
      </c>
      <c r="G4" s="52" t="s">
        <v>37</v>
      </c>
      <c r="H4" s="52" t="s">
        <v>5</v>
      </c>
      <c r="I4" s="52" t="s">
        <v>6</v>
      </c>
      <c r="J4" s="53" t="s">
        <v>38</v>
      </c>
      <c r="K4" s="53" t="s">
        <v>7</v>
      </c>
      <c r="L4" s="53" t="s">
        <v>8</v>
      </c>
      <c r="M4" s="53" t="s">
        <v>99</v>
      </c>
      <c r="N4" s="53" t="s">
        <v>9</v>
      </c>
      <c r="O4" s="53" t="s">
        <v>100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101</v>
      </c>
      <c r="B5" s="57"/>
      <c r="C5" s="57"/>
      <c r="D5" s="58">
        <f>SUM(D6:D13)</f>
        <v>397606</v>
      </c>
      <c r="E5" s="58">
        <f>SUM(E6:E13)</f>
        <v>0</v>
      </c>
      <c r="F5" s="58">
        <f>SUM(F6:F13)</f>
        <v>0</v>
      </c>
      <c r="G5" s="58">
        <f>SUM(G6:G13)</f>
        <v>0</v>
      </c>
      <c r="H5" s="58">
        <f>SUM(H6:H13)</f>
        <v>0</v>
      </c>
      <c r="I5" s="58">
        <f>SUM(I6:I13)</f>
        <v>0</v>
      </c>
      <c r="J5" s="58">
        <f>SUM(J6:J13)</f>
        <v>0</v>
      </c>
      <c r="K5" s="58">
        <f>SUM(K6:K13)</f>
        <v>0</v>
      </c>
      <c r="L5" s="58">
        <f>SUM(L6:L13)</f>
        <v>0</v>
      </c>
      <c r="M5" s="58">
        <f>SUM(M6:M13)</f>
        <v>0</v>
      </c>
      <c r="N5" s="58">
        <f>SUM(N6:N13)</f>
        <v>0</v>
      </c>
      <c r="O5" s="59">
        <f>SUM(D5:N5)</f>
        <v>397606</v>
      </c>
      <c r="P5" s="60">
        <f>(O5/P$33)</f>
        <v>798.4056224899598</v>
      </c>
      <c r="Q5" s="61"/>
    </row>
    <row r="6" spans="1:134">
      <c r="A6" s="63"/>
      <c r="B6" s="64">
        <v>311</v>
      </c>
      <c r="C6" s="65" t="s">
        <v>2</v>
      </c>
      <c r="D6" s="66">
        <v>310490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310490</v>
      </c>
      <c r="P6" s="67">
        <f>(O6/P$33)</f>
        <v>623.47389558232931</v>
      </c>
      <c r="Q6" s="68"/>
    </row>
    <row r="7" spans="1:134">
      <c r="A7" s="63"/>
      <c r="B7" s="64">
        <v>312.41000000000003</v>
      </c>
      <c r="C7" s="65" t="s">
        <v>102</v>
      </c>
      <c r="D7" s="66">
        <v>3375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3" si="0">SUM(D7:N7)</f>
        <v>3375</v>
      </c>
      <c r="P7" s="67">
        <f>(O7/P$33)</f>
        <v>6.7771084337349397</v>
      </c>
      <c r="Q7" s="68"/>
    </row>
    <row r="8" spans="1:134">
      <c r="A8" s="63"/>
      <c r="B8" s="64">
        <v>312.43</v>
      </c>
      <c r="C8" s="65" t="s">
        <v>103</v>
      </c>
      <c r="D8" s="66">
        <v>1530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1530</v>
      </c>
      <c r="P8" s="67">
        <f>(O8/P$33)</f>
        <v>3.072289156626506</v>
      </c>
      <c r="Q8" s="68"/>
    </row>
    <row r="9" spans="1:134">
      <c r="A9" s="63"/>
      <c r="B9" s="64">
        <v>312.63</v>
      </c>
      <c r="C9" s="65" t="s">
        <v>114</v>
      </c>
      <c r="D9" s="66">
        <v>43581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43581</v>
      </c>
      <c r="P9" s="67">
        <f>(O9/P$33)</f>
        <v>87.51204819277109</v>
      </c>
      <c r="Q9" s="68"/>
    </row>
    <row r="10" spans="1:134">
      <c r="A10" s="63"/>
      <c r="B10" s="64">
        <v>314.10000000000002</v>
      </c>
      <c r="C10" s="65" t="s">
        <v>11</v>
      </c>
      <c r="D10" s="66">
        <v>21914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21914</v>
      </c>
      <c r="P10" s="67">
        <f>(O10/P$33)</f>
        <v>44.00401606425703</v>
      </c>
      <c r="Q10" s="68"/>
    </row>
    <row r="11" spans="1:134">
      <c r="A11" s="63"/>
      <c r="B11" s="64">
        <v>314.8</v>
      </c>
      <c r="C11" s="65" t="s">
        <v>61</v>
      </c>
      <c r="D11" s="66">
        <v>874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874</v>
      </c>
      <c r="P11" s="67">
        <f>(O11/P$33)</f>
        <v>1.7550200803212852</v>
      </c>
      <c r="Q11" s="68"/>
    </row>
    <row r="12" spans="1:134">
      <c r="A12" s="63"/>
      <c r="B12" s="64">
        <v>315.2</v>
      </c>
      <c r="C12" s="65" t="s">
        <v>116</v>
      </c>
      <c r="D12" s="66">
        <v>12110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12110</v>
      </c>
      <c r="P12" s="67">
        <f>(O12/P$33)</f>
        <v>24.317269076305219</v>
      </c>
      <c r="Q12" s="68"/>
    </row>
    <row r="13" spans="1:134">
      <c r="A13" s="63"/>
      <c r="B13" s="64">
        <v>316</v>
      </c>
      <c r="C13" s="65" t="s">
        <v>63</v>
      </c>
      <c r="D13" s="66">
        <v>3732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0"/>
        <v>3732</v>
      </c>
      <c r="P13" s="67">
        <f>(O13/P$33)</f>
        <v>7.4939759036144578</v>
      </c>
      <c r="Q13" s="68"/>
    </row>
    <row r="14" spans="1:134" ht="15.75">
      <c r="A14" s="69" t="s">
        <v>14</v>
      </c>
      <c r="B14" s="70"/>
      <c r="C14" s="71"/>
      <c r="D14" s="72">
        <f>SUM(D15:D15)</f>
        <v>21549</v>
      </c>
      <c r="E14" s="72">
        <f>SUM(E15:E15)</f>
        <v>0</v>
      </c>
      <c r="F14" s="72">
        <f>SUM(F15:F15)</f>
        <v>0</v>
      </c>
      <c r="G14" s="72">
        <f>SUM(G15:G15)</f>
        <v>0</v>
      </c>
      <c r="H14" s="72">
        <f>SUM(H15:H15)</f>
        <v>0</v>
      </c>
      <c r="I14" s="72">
        <f>SUM(I15:I15)</f>
        <v>0</v>
      </c>
      <c r="J14" s="72">
        <f>SUM(J15:J15)</f>
        <v>0</v>
      </c>
      <c r="K14" s="72">
        <f>SUM(K15:K15)</f>
        <v>0</v>
      </c>
      <c r="L14" s="72">
        <f>SUM(L15:L15)</f>
        <v>0</v>
      </c>
      <c r="M14" s="72">
        <f>SUM(M15:M15)</f>
        <v>0</v>
      </c>
      <c r="N14" s="72">
        <f>SUM(N15:N15)</f>
        <v>0</v>
      </c>
      <c r="O14" s="73">
        <f>SUM(D14:N14)</f>
        <v>21549</v>
      </c>
      <c r="P14" s="74">
        <f>(O14/P$33)</f>
        <v>43.2710843373494</v>
      </c>
      <c r="Q14" s="75"/>
    </row>
    <row r="15" spans="1:134">
      <c r="A15" s="63"/>
      <c r="B15" s="64">
        <v>322</v>
      </c>
      <c r="C15" s="65" t="s">
        <v>118</v>
      </c>
      <c r="D15" s="66">
        <v>21549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>SUM(D15:N15)</f>
        <v>21549</v>
      </c>
      <c r="P15" s="67">
        <f>(O15/P$33)</f>
        <v>43.2710843373494</v>
      </c>
      <c r="Q15" s="68"/>
    </row>
    <row r="16" spans="1:134" ht="15.75">
      <c r="A16" s="69" t="s">
        <v>107</v>
      </c>
      <c r="B16" s="70"/>
      <c r="C16" s="71"/>
      <c r="D16" s="72">
        <f>SUM(D17:D20)</f>
        <v>398341</v>
      </c>
      <c r="E16" s="72">
        <f>SUM(E17:E20)</f>
        <v>0</v>
      </c>
      <c r="F16" s="72">
        <f>SUM(F17:F20)</f>
        <v>0</v>
      </c>
      <c r="G16" s="72">
        <f>SUM(G17:G20)</f>
        <v>0</v>
      </c>
      <c r="H16" s="72">
        <f>SUM(H17:H20)</f>
        <v>0</v>
      </c>
      <c r="I16" s="72">
        <f>SUM(I17:I20)</f>
        <v>0</v>
      </c>
      <c r="J16" s="72">
        <f>SUM(J17:J20)</f>
        <v>0</v>
      </c>
      <c r="K16" s="72">
        <f>SUM(K17:K20)</f>
        <v>0</v>
      </c>
      <c r="L16" s="72">
        <f>SUM(L17:L20)</f>
        <v>0</v>
      </c>
      <c r="M16" s="72">
        <f>SUM(M17:M20)</f>
        <v>0</v>
      </c>
      <c r="N16" s="72">
        <f>SUM(N17:N20)</f>
        <v>0</v>
      </c>
      <c r="O16" s="73">
        <f>SUM(D16:N16)</f>
        <v>398341</v>
      </c>
      <c r="P16" s="74">
        <f>(O16/P$33)</f>
        <v>799.88152610441762</v>
      </c>
      <c r="Q16" s="75"/>
    </row>
    <row r="17" spans="1:120">
      <c r="A17" s="63"/>
      <c r="B17" s="64">
        <v>334.1</v>
      </c>
      <c r="C17" s="65" t="s">
        <v>123</v>
      </c>
      <c r="D17" s="66">
        <v>321978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ref="O17:O20" si="1">SUM(D17:N17)</f>
        <v>321978</v>
      </c>
      <c r="P17" s="67">
        <f>(O17/P$33)</f>
        <v>646.54216867469881</v>
      </c>
      <c r="Q17" s="68"/>
    </row>
    <row r="18" spans="1:120">
      <c r="A18" s="63"/>
      <c r="B18" s="64">
        <v>335.125</v>
      </c>
      <c r="C18" s="65" t="s">
        <v>109</v>
      </c>
      <c r="D18" s="66">
        <v>23534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si="1"/>
        <v>23534</v>
      </c>
      <c r="P18" s="67">
        <f>(O18/P$33)</f>
        <v>47.257028112449802</v>
      </c>
      <c r="Q18" s="68"/>
    </row>
    <row r="19" spans="1:120">
      <c r="A19" s="63"/>
      <c r="B19" s="64">
        <v>335.14</v>
      </c>
      <c r="C19" s="65" t="s">
        <v>65</v>
      </c>
      <c r="D19" s="66">
        <v>110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1"/>
        <v>110</v>
      </c>
      <c r="P19" s="67">
        <f>(O19/P$33)</f>
        <v>0.22088353413654618</v>
      </c>
      <c r="Q19" s="68"/>
    </row>
    <row r="20" spans="1:120">
      <c r="A20" s="63"/>
      <c r="B20" s="64">
        <v>335.18</v>
      </c>
      <c r="C20" s="65" t="s">
        <v>110</v>
      </c>
      <c r="D20" s="66">
        <v>52719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1"/>
        <v>52719</v>
      </c>
      <c r="P20" s="67">
        <f>(O20/P$33)</f>
        <v>105.86144578313252</v>
      </c>
      <c r="Q20" s="68"/>
    </row>
    <row r="21" spans="1:120" ht="15.75">
      <c r="A21" s="69" t="s">
        <v>24</v>
      </c>
      <c r="B21" s="70"/>
      <c r="C21" s="71"/>
      <c r="D21" s="72">
        <f>SUM(D22:D25)</f>
        <v>471437</v>
      </c>
      <c r="E21" s="72">
        <f>SUM(E22:E25)</f>
        <v>0</v>
      </c>
      <c r="F21" s="72">
        <f>SUM(F22:F25)</f>
        <v>0</v>
      </c>
      <c r="G21" s="72">
        <f>SUM(G22:G25)</f>
        <v>0</v>
      </c>
      <c r="H21" s="72">
        <f>SUM(H22:H25)</f>
        <v>0</v>
      </c>
      <c r="I21" s="72">
        <f>SUM(I22:I25)</f>
        <v>340008</v>
      </c>
      <c r="J21" s="72">
        <f>SUM(J22:J25)</f>
        <v>0</v>
      </c>
      <c r="K21" s="72">
        <f>SUM(K22:K25)</f>
        <v>0</v>
      </c>
      <c r="L21" s="72">
        <f>SUM(L22:L25)</f>
        <v>0</v>
      </c>
      <c r="M21" s="72">
        <f>SUM(M22:M25)</f>
        <v>0</v>
      </c>
      <c r="N21" s="72">
        <f>SUM(N22:N25)</f>
        <v>0</v>
      </c>
      <c r="O21" s="72">
        <f>SUM(D21:N21)</f>
        <v>811445</v>
      </c>
      <c r="P21" s="74">
        <f>(O21/P$33)</f>
        <v>1629.4076305220883</v>
      </c>
      <c r="Q21" s="75"/>
    </row>
    <row r="22" spans="1:120">
      <c r="A22" s="63"/>
      <c r="B22" s="64">
        <v>342.1</v>
      </c>
      <c r="C22" s="65" t="s">
        <v>27</v>
      </c>
      <c r="D22" s="66">
        <v>142800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ref="O22:O24" si="2">SUM(D22:N22)</f>
        <v>142800</v>
      </c>
      <c r="P22" s="67">
        <f>(O22/P$33)</f>
        <v>286.74698795180723</v>
      </c>
      <c r="Q22" s="68"/>
    </row>
    <row r="23" spans="1:120">
      <c r="A23" s="63"/>
      <c r="B23" s="64">
        <v>342.2</v>
      </c>
      <c r="C23" s="65" t="s">
        <v>28</v>
      </c>
      <c r="D23" s="66">
        <v>328596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2"/>
        <v>328596</v>
      </c>
      <c r="P23" s="67">
        <f>(O23/P$33)</f>
        <v>659.83132530120486</v>
      </c>
      <c r="Q23" s="68"/>
    </row>
    <row r="24" spans="1:120">
      <c r="A24" s="63"/>
      <c r="B24" s="64">
        <v>343.6</v>
      </c>
      <c r="C24" s="65" t="s">
        <v>29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340008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2"/>
        <v>340008</v>
      </c>
      <c r="P24" s="67">
        <f>(O24/P$33)</f>
        <v>682.74698795180723</v>
      </c>
      <c r="Q24" s="68"/>
    </row>
    <row r="25" spans="1:120">
      <c r="A25" s="63"/>
      <c r="B25" s="64">
        <v>349</v>
      </c>
      <c r="C25" s="65" t="s">
        <v>124</v>
      </c>
      <c r="D25" s="66">
        <v>41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>SUM(D25:N25)</f>
        <v>41</v>
      </c>
      <c r="P25" s="67">
        <f>(O25/P$33)</f>
        <v>8.2329317269076302E-2</v>
      </c>
      <c r="Q25" s="68"/>
    </row>
    <row r="26" spans="1:120" ht="15.75">
      <c r="A26" s="69" t="s">
        <v>25</v>
      </c>
      <c r="B26" s="70"/>
      <c r="C26" s="71"/>
      <c r="D26" s="72">
        <f>SUM(D27:D28)</f>
        <v>2647</v>
      </c>
      <c r="E26" s="72">
        <f>SUM(E27:E28)</f>
        <v>0</v>
      </c>
      <c r="F26" s="72">
        <f>SUM(F27:F28)</f>
        <v>0</v>
      </c>
      <c r="G26" s="72">
        <f>SUM(G27:G28)</f>
        <v>0</v>
      </c>
      <c r="H26" s="72">
        <f>SUM(H27:H28)</f>
        <v>0</v>
      </c>
      <c r="I26" s="72">
        <f>SUM(I27:I28)</f>
        <v>0</v>
      </c>
      <c r="J26" s="72">
        <f>SUM(J27:J28)</f>
        <v>0</v>
      </c>
      <c r="K26" s="72">
        <f>SUM(K27:K28)</f>
        <v>0</v>
      </c>
      <c r="L26" s="72">
        <f>SUM(L27:L28)</f>
        <v>0</v>
      </c>
      <c r="M26" s="72">
        <f>SUM(M27:M28)</f>
        <v>0</v>
      </c>
      <c r="N26" s="72">
        <f>SUM(N27:N28)</f>
        <v>0</v>
      </c>
      <c r="O26" s="72">
        <f>SUM(D26:N26)</f>
        <v>2647</v>
      </c>
      <c r="P26" s="74">
        <f>(O26/P$33)</f>
        <v>5.3152610441767072</v>
      </c>
      <c r="Q26" s="75"/>
    </row>
    <row r="27" spans="1:120">
      <c r="A27" s="76"/>
      <c r="B27" s="77">
        <v>354</v>
      </c>
      <c r="C27" s="78" t="s">
        <v>32</v>
      </c>
      <c r="D27" s="66">
        <v>2565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ref="O27:O28" si="3">SUM(D27:N27)</f>
        <v>2565</v>
      </c>
      <c r="P27" s="67">
        <f>(O27/P$33)</f>
        <v>5.1506024096385543</v>
      </c>
      <c r="Q27" s="68"/>
    </row>
    <row r="28" spans="1:120">
      <c r="A28" s="76"/>
      <c r="B28" s="77">
        <v>359</v>
      </c>
      <c r="C28" s="78" t="s">
        <v>125</v>
      </c>
      <c r="D28" s="66">
        <v>82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3"/>
        <v>82</v>
      </c>
      <c r="P28" s="67">
        <f>(O28/P$33)</f>
        <v>0.1646586345381526</v>
      </c>
      <c r="Q28" s="68"/>
    </row>
    <row r="29" spans="1:120" ht="15.75">
      <c r="A29" s="69" t="s">
        <v>3</v>
      </c>
      <c r="B29" s="70"/>
      <c r="C29" s="71"/>
      <c r="D29" s="72">
        <f>SUM(D30:D30)</f>
        <v>38318</v>
      </c>
      <c r="E29" s="72">
        <f>SUM(E30:E30)</f>
        <v>0</v>
      </c>
      <c r="F29" s="72">
        <f>SUM(F30:F30)</f>
        <v>0</v>
      </c>
      <c r="G29" s="72">
        <f>SUM(G30:G30)</f>
        <v>0</v>
      </c>
      <c r="H29" s="72">
        <f>SUM(H30:H30)</f>
        <v>0</v>
      </c>
      <c r="I29" s="72">
        <f>SUM(I30:I30)</f>
        <v>65</v>
      </c>
      <c r="J29" s="72">
        <f>SUM(J30:J30)</f>
        <v>0</v>
      </c>
      <c r="K29" s="72">
        <f>SUM(K30:K30)</f>
        <v>0</v>
      </c>
      <c r="L29" s="72">
        <f>SUM(L30:L30)</f>
        <v>0</v>
      </c>
      <c r="M29" s="72">
        <f>SUM(M30:M30)</f>
        <v>0</v>
      </c>
      <c r="N29" s="72">
        <f>SUM(N30:N30)</f>
        <v>0</v>
      </c>
      <c r="O29" s="72">
        <f>SUM(D29:N29)</f>
        <v>38383</v>
      </c>
      <c r="P29" s="74">
        <f>(O29/P$33)</f>
        <v>77.074297188755025</v>
      </c>
      <c r="Q29" s="75"/>
    </row>
    <row r="30" spans="1:120" ht="15.75" thickBot="1">
      <c r="A30" s="63"/>
      <c r="B30" s="64">
        <v>361.1</v>
      </c>
      <c r="C30" s="65" t="s">
        <v>33</v>
      </c>
      <c r="D30" s="66">
        <v>38318</v>
      </c>
      <c r="E30" s="66">
        <v>0</v>
      </c>
      <c r="F30" s="66">
        <v>0</v>
      </c>
      <c r="G30" s="66">
        <v>0</v>
      </c>
      <c r="H30" s="66">
        <v>0</v>
      </c>
      <c r="I30" s="66">
        <v>65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>SUM(D30:N30)</f>
        <v>38383</v>
      </c>
      <c r="P30" s="67">
        <f>(O30/P$33)</f>
        <v>77.074297188755025</v>
      </c>
      <c r="Q30" s="68"/>
    </row>
    <row r="31" spans="1:120" ht="16.5" thickBot="1">
      <c r="A31" s="79" t="s">
        <v>30</v>
      </c>
      <c r="B31" s="80"/>
      <c r="C31" s="81"/>
      <c r="D31" s="82">
        <f>SUM(D5,D14,D16,D21,D26,D29)</f>
        <v>1329898</v>
      </c>
      <c r="E31" s="82">
        <f t="shared" ref="E31:N31" si="4">SUM(E5,E14,E16,E21,E26,E29)</f>
        <v>0</v>
      </c>
      <c r="F31" s="82">
        <f t="shared" si="4"/>
        <v>0</v>
      </c>
      <c r="G31" s="82">
        <f t="shared" si="4"/>
        <v>0</v>
      </c>
      <c r="H31" s="82">
        <f t="shared" si="4"/>
        <v>0</v>
      </c>
      <c r="I31" s="82">
        <f t="shared" si="4"/>
        <v>340073</v>
      </c>
      <c r="J31" s="82">
        <f t="shared" si="4"/>
        <v>0</v>
      </c>
      <c r="K31" s="82">
        <f t="shared" si="4"/>
        <v>0</v>
      </c>
      <c r="L31" s="82">
        <f t="shared" si="4"/>
        <v>0</v>
      </c>
      <c r="M31" s="82">
        <f t="shared" si="4"/>
        <v>0</v>
      </c>
      <c r="N31" s="82">
        <f t="shared" si="4"/>
        <v>0</v>
      </c>
      <c r="O31" s="82">
        <f>SUM(D31:N31)</f>
        <v>1669971</v>
      </c>
      <c r="P31" s="83">
        <f>(O31/P$33)</f>
        <v>3353.3554216867469</v>
      </c>
      <c r="Q31" s="61"/>
      <c r="R31" s="84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Q31" s="51"/>
      <c r="AR31" s="51"/>
      <c r="AS31" s="51"/>
      <c r="AT31" s="51"/>
      <c r="AU31" s="51"/>
      <c r="AV31" s="51"/>
      <c r="AW31" s="51"/>
      <c r="AX31" s="51"/>
      <c r="AY31" s="51"/>
      <c r="AZ31" s="51"/>
      <c r="BA31" s="51"/>
      <c r="BB31" s="51"/>
      <c r="BC31" s="51"/>
      <c r="BD31" s="51"/>
      <c r="BE31" s="51"/>
      <c r="BF31" s="51"/>
      <c r="BG31" s="51"/>
      <c r="BH31" s="51"/>
      <c r="BI31" s="51"/>
      <c r="BJ31" s="51"/>
      <c r="BK31" s="51"/>
      <c r="BL31" s="51"/>
      <c r="BM31" s="51"/>
      <c r="BN31" s="51"/>
      <c r="BO31" s="51"/>
      <c r="BP31" s="51"/>
      <c r="BQ31" s="51"/>
      <c r="BR31" s="51"/>
      <c r="BS31" s="51"/>
      <c r="BT31" s="51"/>
      <c r="BU31" s="51"/>
      <c r="BV31" s="51"/>
      <c r="BW31" s="51"/>
      <c r="BX31" s="51"/>
      <c r="BY31" s="51"/>
      <c r="BZ31" s="51"/>
      <c r="CA31" s="51"/>
      <c r="CB31" s="51"/>
      <c r="CC31" s="51"/>
      <c r="CD31" s="51"/>
      <c r="CE31" s="51"/>
      <c r="CF31" s="51"/>
      <c r="CG31" s="51"/>
      <c r="CH31" s="51"/>
      <c r="CI31" s="51"/>
      <c r="CJ31" s="51"/>
      <c r="CK31" s="51"/>
      <c r="CL31" s="51"/>
      <c r="CM31" s="51"/>
      <c r="CN31" s="51"/>
      <c r="CO31" s="51"/>
      <c r="CP31" s="51"/>
      <c r="CQ31" s="51"/>
      <c r="CR31" s="51"/>
      <c r="CS31" s="51"/>
      <c r="CT31" s="51"/>
      <c r="CU31" s="51"/>
      <c r="CV31" s="51"/>
      <c r="CW31" s="51"/>
      <c r="CX31" s="51"/>
      <c r="CY31" s="51"/>
      <c r="CZ31" s="51"/>
      <c r="DA31" s="51"/>
      <c r="DB31" s="51"/>
      <c r="DC31" s="51"/>
      <c r="DD31" s="51"/>
      <c r="DE31" s="51"/>
      <c r="DF31" s="51"/>
      <c r="DG31" s="51"/>
      <c r="DH31" s="51"/>
      <c r="DI31" s="51"/>
      <c r="DJ31" s="51"/>
      <c r="DK31" s="51"/>
      <c r="DL31" s="51"/>
      <c r="DM31" s="51"/>
      <c r="DN31" s="51"/>
      <c r="DO31" s="51"/>
      <c r="DP31" s="51"/>
    </row>
    <row r="32" spans="1:120">
      <c r="A32" s="85"/>
      <c r="B32" s="86"/>
      <c r="C32" s="86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8"/>
    </row>
    <row r="33" spans="1:16">
      <c r="A33" s="89"/>
      <c r="B33" s="90"/>
      <c r="C33" s="90"/>
      <c r="D33" s="91"/>
      <c r="E33" s="91"/>
      <c r="F33" s="91"/>
      <c r="G33" s="91"/>
      <c r="H33" s="91"/>
      <c r="I33" s="91"/>
      <c r="J33" s="91"/>
      <c r="K33" s="91"/>
      <c r="L33" s="91"/>
      <c r="M33" s="94" t="s">
        <v>126</v>
      </c>
      <c r="N33" s="94"/>
      <c r="O33" s="94"/>
      <c r="P33" s="92">
        <v>498</v>
      </c>
    </row>
    <row r="34" spans="1:16">
      <c r="A34" s="95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6"/>
      <c r="P34" s="97"/>
    </row>
    <row r="35" spans="1:16" ht="15.75" customHeight="1" thickBot="1">
      <c r="A35" s="98" t="s">
        <v>47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100"/>
    </row>
  </sheetData>
  <mergeCells count="10">
    <mergeCell ref="M33:O33"/>
    <mergeCell ref="A34:P34"/>
    <mergeCell ref="A35:P3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4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120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29"/>
      <c r="M3" s="130"/>
      <c r="N3" s="36"/>
      <c r="O3" s="37"/>
      <c r="P3" s="131" t="s">
        <v>98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99</v>
      </c>
      <c r="N4" s="35" t="s">
        <v>9</v>
      </c>
      <c r="O4" s="35" t="s">
        <v>100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101</v>
      </c>
      <c r="B5" s="26"/>
      <c r="C5" s="26"/>
      <c r="D5" s="27">
        <f t="shared" ref="D5:N5" si="0">SUM(D6:D13)</f>
        <v>814651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814651</v>
      </c>
      <c r="P5" s="33">
        <f t="shared" ref="P5:P30" si="1">(O5/P$32)</f>
        <v>1629.3019999999999</v>
      </c>
      <c r="Q5" s="6"/>
    </row>
    <row r="6" spans="1:134">
      <c r="A6" s="12"/>
      <c r="B6" s="25">
        <v>311</v>
      </c>
      <c r="C6" s="20" t="s">
        <v>2</v>
      </c>
      <c r="D6" s="46">
        <v>721366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721366</v>
      </c>
      <c r="P6" s="47">
        <f t="shared" si="1"/>
        <v>1442.732</v>
      </c>
      <c r="Q6" s="9"/>
    </row>
    <row r="7" spans="1:134">
      <c r="A7" s="12"/>
      <c r="B7" s="25">
        <v>312.41000000000003</v>
      </c>
      <c r="C7" s="20" t="s">
        <v>102</v>
      </c>
      <c r="D7" s="46">
        <v>3550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3550</v>
      </c>
      <c r="P7" s="47">
        <f t="shared" si="1"/>
        <v>7.1</v>
      </c>
      <c r="Q7" s="9"/>
    </row>
    <row r="8" spans="1:134">
      <c r="A8" s="12"/>
      <c r="B8" s="25">
        <v>312.43</v>
      </c>
      <c r="C8" s="20" t="s">
        <v>103</v>
      </c>
      <c r="D8" s="46">
        <v>1599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1599</v>
      </c>
      <c r="P8" s="47">
        <f t="shared" si="1"/>
        <v>3.198</v>
      </c>
      <c r="Q8" s="9"/>
    </row>
    <row r="9" spans="1:134">
      <c r="A9" s="12"/>
      <c r="B9" s="25">
        <v>314.10000000000002</v>
      </c>
      <c r="C9" s="20" t="s">
        <v>11</v>
      </c>
      <c r="D9" s="46">
        <v>21575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21575</v>
      </c>
      <c r="P9" s="47">
        <f t="shared" si="1"/>
        <v>43.15</v>
      </c>
      <c r="Q9" s="9"/>
    </row>
    <row r="10" spans="1:134">
      <c r="A10" s="12"/>
      <c r="B10" s="25">
        <v>314.8</v>
      </c>
      <c r="C10" s="20" t="s">
        <v>61</v>
      </c>
      <c r="D10" s="46">
        <v>699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699</v>
      </c>
      <c r="P10" s="47">
        <f t="shared" si="1"/>
        <v>1.3979999999999999</v>
      </c>
      <c r="Q10" s="9"/>
    </row>
    <row r="11" spans="1:134">
      <c r="A11" s="12"/>
      <c r="B11" s="25">
        <v>315.2</v>
      </c>
      <c r="C11" s="20" t="s">
        <v>116</v>
      </c>
      <c r="D11" s="46">
        <v>12518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12518</v>
      </c>
      <c r="P11" s="47">
        <f t="shared" si="1"/>
        <v>25.036000000000001</v>
      </c>
      <c r="Q11" s="9"/>
    </row>
    <row r="12" spans="1:134">
      <c r="A12" s="12"/>
      <c r="B12" s="25">
        <v>316</v>
      </c>
      <c r="C12" s="20" t="s">
        <v>63</v>
      </c>
      <c r="D12" s="46">
        <v>4551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4551</v>
      </c>
      <c r="P12" s="47">
        <f t="shared" si="1"/>
        <v>9.1020000000000003</v>
      </c>
      <c r="Q12" s="9"/>
    </row>
    <row r="13" spans="1:134">
      <c r="A13" s="12"/>
      <c r="B13" s="25">
        <v>319.89999999999998</v>
      </c>
      <c r="C13" s="20" t="s">
        <v>117</v>
      </c>
      <c r="D13" s="46">
        <v>48793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>SUM(D13:N13)</f>
        <v>48793</v>
      </c>
      <c r="P13" s="47">
        <f t="shared" si="1"/>
        <v>97.585999999999999</v>
      </c>
      <c r="Q13" s="9"/>
    </row>
    <row r="14" spans="1:134" ht="15.75">
      <c r="A14" s="29" t="s">
        <v>14</v>
      </c>
      <c r="B14" s="30"/>
      <c r="C14" s="31"/>
      <c r="D14" s="32">
        <f t="shared" ref="D14:N14" si="3">SUM(D15:D15)</f>
        <v>20364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32">
        <f t="shared" si="3"/>
        <v>0</v>
      </c>
      <c r="O14" s="44">
        <f>SUM(D14:N14)</f>
        <v>20364</v>
      </c>
      <c r="P14" s="45">
        <f t="shared" si="1"/>
        <v>40.728000000000002</v>
      </c>
      <c r="Q14" s="10"/>
    </row>
    <row r="15" spans="1:134">
      <c r="A15" s="12"/>
      <c r="B15" s="25">
        <v>322</v>
      </c>
      <c r="C15" s="20" t="s">
        <v>118</v>
      </c>
      <c r="D15" s="46">
        <v>20364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20364</v>
      </c>
      <c r="P15" s="47">
        <f t="shared" si="1"/>
        <v>40.728000000000002</v>
      </c>
      <c r="Q15" s="9"/>
    </row>
    <row r="16" spans="1:134" ht="15.75">
      <c r="A16" s="29" t="s">
        <v>107</v>
      </c>
      <c r="B16" s="30"/>
      <c r="C16" s="31"/>
      <c r="D16" s="32">
        <f t="shared" ref="D16:N16" si="4">SUM(D17:D20)</f>
        <v>76548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16022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32">
        <f t="shared" si="4"/>
        <v>0</v>
      </c>
      <c r="O16" s="44">
        <f>SUM(D16:N16)</f>
        <v>92570</v>
      </c>
      <c r="P16" s="45">
        <f t="shared" si="1"/>
        <v>185.14</v>
      </c>
      <c r="Q16" s="10"/>
    </row>
    <row r="17" spans="1:120">
      <c r="A17" s="12"/>
      <c r="B17" s="25">
        <v>332</v>
      </c>
      <c r="C17" s="20" t="s">
        <v>108</v>
      </c>
      <c r="D17" s="46">
        <v>3295</v>
      </c>
      <c r="E17" s="46">
        <v>0</v>
      </c>
      <c r="F17" s="46">
        <v>0</v>
      </c>
      <c r="G17" s="46">
        <v>0</v>
      </c>
      <c r="H17" s="46">
        <v>0</v>
      </c>
      <c r="I17" s="46">
        <v>16022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:O20" si="5">SUM(D17:N17)</f>
        <v>19317</v>
      </c>
      <c r="P17" s="47">
        <f t="shared" si="1"/>
        <v>38.634</v>
      </c>
      <c r="Q17" s="9"/>
    </row>
    <row r="18" spans="1:120">
      <c r="A18" s="12"/>
      <c r="B18" s="25">
        <v>335.125</v>
      </c>
      <c r="C18" s="20" t="s">
        <v>109</v>
      </c>
      <c r="D18" s="46">
        <v>21749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5"/>
        <v>21749</v>
      </c>
      <c r="P18" s="47">
        <f t="shared" si="1"/>
        <v>43.497999999999998</v>
      </c>
      <c r="Q18" s="9"/>
    </row>
    <row r="19" spans="1:120">
      <c r="A19" s="12"/>
      <c r="B19" s="25">
        <v>335.14</v>
      </c>
      <c r="C19" s="20" t="s">
        <v>65</v>
      </c>
      <c r="D19" s="46">
        <v>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5"/>
        <v>4</v>
      </c>
      <c r="P19" s="47">
        <f t="shared" si="1"/>
        <v>8.0000000000000002E-3</v>
      </c>
      <c r="Q19" s="9"/>
    </row>
    <row r="20" spans="1:120">
      <c r="A20" s="12"/>
      <c r="B20" s="25">
        <v>335.18</v>
      </c>
      <c r="C20" s="20" t="s">
        <v>110</v>
      </c>
      <c r="D20" s="46">
        <v>51500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5"/>
        <v>51500</v>
      </c>
      <c r="P20" s="47">
        <f t="shared" si="1"/>
        <v>103</v>
      </c>
      <c r="Q20" s="9"/>
    </row>
    <row r="21" spans="1:120" ht="15.75">
      <c r="A21" s="29" t="s">
        <v>24</v>
      </c>
      <c r="B21" s="30"/>
      <c r="C21" s="31"/>
      <c r="D21" s="32">
        <f t="shared" ref="D21:N21" si="6">SUM(D22:D25)</f>
        <v>192717</v>
      </c>
      <c r="E21" s="32">
        <f t="shared" si="6"/>
        <v>0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320004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32">
        <f t="shared" si="6"/>
        <v>0</v>
      </c>
      <c r="O21" s="32">
        <f>SUM(D21:N21)</f>
        <v>512721</v>
      </c>
      <c r="P21" s="45">
        <f t="shared" si="1"/>
        <v>1025.442</v>
      </c>
      <c r="Q21" s="10"/>
    </row>
    <row r="22" spans="1:120">
      <c r="A22" s="12"/>
      <c r="B22" s="25">
        <v>341.9</v>
      </c>
      <c r="C22" s="20" t="s">
        <v>67</v>
      </c>
      <c r="D22" s="46">
        <v>17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ref="O22:O25" si="7">SUM(D22:N22)</f>
        <v>17</v>
      </c>
      <c r="P22" s="47">
        <f t="shared" si="1"/>
        <v>3.4000000000000002E-2</v>
      </c>
      <c r="Q22" s="9"/>
    </row>
    <row r="23" spans="1:120">
      <c r="A23" s="12"/>
      <c r="B23" s="25">
        <v>342.1</v>
      </c>
      <c r="C23" s="20" t="s">
        <v>27</v>
      </c>
      <c r="D23" s="46">
        <v>59200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7"/>
        <v>59200</v>
      </c>
      <c r="P23" s="47">
        <f t="shared" si="1"/>
        <v>118.4</v>
      </c>
      <c r="Q23" s="9"/>
    </row>
    <row r="24" spans="1:120">
      <c r="A24" s="12"/>
      <c r="B24" s="25">
        <v>342.2</v>
      </c>
      <c r="C24" s="20" t="s">
        <v>28</v>
      </c>
      <c r="D24" s="46">
        <v>133500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7"/>
        <v>133500</v>
      </c>
      <c r="P24" s="47">
        <f t="shared" si="1"/>
        <v>267</v>
      </c>
      <c r="Q24" s="9"/>
    </row>
    <row r="25" spans="1:120">
      <c r="A25" s="12"/>
      <c r="B25" s="25">
        <v>343.6</v>
      </c>
      <c r="C25" s="20" t="s">
        <v>29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320004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7"/>
        <v>320004</v>
      </c>
      <c r="P25" s="47">
        <f t="shared" si="1"/>
        <v>640.00800000000004</v>
      </c>
      <c r="Q25" s="9"/>
    </row>
    <row r="26" spans="1:120" ht="15.75">
      <c r="A26" s="29" t="s">
        <v>25</v>
      </c>
      <c r="B26" s="30"/>
      <c r="C26" s="31"/>
      <c r="D26" s="32">
        <f t="shared" ref="D26:N26" si="8">SUM(D27:D27)</f>
        <v>2360</v>
      </c>
      <c r="E26" s="32">
        <f t="shared" si="8"/>
        <v>0</v>
      </c>
      <c r="F26" s="32">
        <f t="shared" si="8"/>
        <v>0</v>
      </c>
      <c r="G26" s="32">
        <f t="shared" si="8"/>
        <v>0</v>
      </c>
      <c r="H26" s="32">
        <f t="shared" si="8"/>
        <v>0</v>
      </c>
      <c r="I26" s="32">
        <f t="shared" si="8"/>
        <v>0</v>
      </c>
      <c r="J26" s="32">
        <f t="shared" si="8"/>
        <v>0</v>
      </c>
      <c r="K26" s="32">
        <f t="shared" si="8"/>
        <v>0</v>
      </c>
      <c r="L26" s="32">
        <f t="shared" si="8"/>
        <v>0</v>
      </c>
      <c r="M26" s="32">
        <f t="shared" si="8"/>
        <v>0</v>
      </c>
      <c r="N26" s="32">
        <f t="shared" si="8"/>
        <v>0</v>
      </c>
      <c r="O26" s="32">
        <f>SUM(D26:N26)</f>
        <v>2360</v>
      </c>
      <c r="P26" s="45">
        <f t="shared" si="1"/>
        <v>4.72</v>
      </c>
      <c r="Q26" s="10"/>
    </row>
    <row r="27" spans="1:120">
      <c r="A27" s="13"/>
      <c r="B27" s="39">
        <v>354</v>
      </c>
      <c r="C27" s="21" t="s">
        <v>32</v>
      </c>
      <c r="D27" s="46">
        <v>2360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ref="O27" si="9">SUM(D27:N27)</f>
        <v>2360</v>
      </c>
      <c r="P27" s="47">
        <f t="shared" si="1"/>
        <v>4.72</v>
      </c>
      <c r="Q27" s="9"/>
    </row>
    <row r="28" spans="1:120" ht="15.75">
      <c r="A28" s="29" t="s">
        <v>3</v>
      </c>
      <c r="B28" s="30"/>
      <c r="C28" s="31"/>
      <c r="D28" s="32">
        <f t="shared" ref="D28:N28" si="10">SUM(D29:D29)</f>
        <v>11574</v>
      </c>
      <c r="E28" s="32">
        <f t="shared" si="10"/>
        <v>0</v>
      </c>
      <c r="F28" s="32">
        <f t="shared" si="10"/>
        <v>0</v>
      </c>
      <c r="G28" s="32">
        <f t="shared" si="10"/>
        <v>0</v>
      </c>
      <c r="H28" s="32">
        <f t="shared" si="10"/>
        <v>0</v>
      </c>
      <c r="I28" s="32">
        <f t="shared" si="10"/>
        <v>66</v>
      </c>
      <c r="J28" s="32">
        <f t="shared" si="10"/>
        <v>0</v>
      </c>
      <c r="K28" s="32">
        <f t="shared" si="10"/>
        <v>0</v>
      </c>
      <c r="L28" s="32">
        <f t="shared" si="10"/>
        <v>0</v>
      </c>
      <c r="M28" s="32">
        <f t="shared" si="10"/>
        <v>0</v>
      </c>
      <c r="N28" s="32">
        <f t="shared" si="10"/>
        <v>0</v>
      </c>
      <c r="O28" s="32">
        <f>SUM(D28:N28)</f>
        <v>11640</v>
      </c>
      <c r="P28" s="45">
        <f t="shared" si="1"/>
        <v>23.28</v>
      </c>
      <c r="Q28" s="10"/>
    </row>
    <row r="29" spans="1:120" ht="15.75" thickBot="1">
      <c r="A29" s="12"/>
      <c r="B29" s="25">
        <v>361.1</v>
      </c>
      <c r="C29" s="20" t="s">
        <v>33</v>
      </c>
      <c r="D29" s="46">
        <v>11574</v>
      </c>
      <c r="E29" s="46">
        <v>0</v>
      </c>
      <c r="F29" s="46">
        <v>0</v>
      </c>
      <c r="G29" s="46">
        <v>0</v>
      </c>
      <c r="H29" s="46">
        <v>0</v>
      </c>
      <c r="I29" s="46">
        <v>66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>SUM(D29:N29)</f>
        <v>11640</v>
      </c>
      <c r="P29" s="47">
        <f t="shared" si="1"/>
        <v>23.28</v>
      </c>
      <c r="Q29" s="9"/>
    </row>
    <row r="30" spans="1:120" ht="16.5" thickBot="1">
      <c r="A30" s="14" t="s">
        <v>30</v>
      </c>
      <c r="B30" s="23"/>
      <c r="C30" s="22"/>
      <c r="D30" s="15">
        <f>SUM(D5,D14,D16,D21,D26,D28)</f>
        <v>1118214</v>
      </c>
      <c r="E30" s="15">
        <f t="shared" ref="E30:N30" si="11">SUM(E5,E14,E16,E21,E26,E28)</f>
        <v>0</v>
      </c>
      <c r="F30" s="15">
        <f t="shared" si="11"/>
        <v>0</v>
      </c>
      <c r="G30" s="15">
        <f t="shared" si="11"/>
        <v>0</v>
      </c>
      <c r="H30" s="15">
        <f t="shared" si="11"/>
        <v>0</v>
      </c>
      <c r="I30" s="15">
        <f t="shared" si="11"/>
        <v>336092</v>
      </c>
      <c r="J30" s="15">
        <f t="shared" si="11"/>
        <v>0</v>
      </c>
      <c r="K30" s="15">
        <f t="shared" si="11"/>
        <v>0</v>
      </c>
      <c r="L30" s="15">
        <f t="shared" si="11"/>
        <v>0</v>
      </c>
      <c r="M30" s="15">
        <f t="shared" si="11"/>
        <v>0</v>
      </c>
      <c r="N30" s="15">
        <f t="shared" si="11"/>
        <v>0</v>
      </c>
      <c r="O30" s="15">
        <f>SUM(D30:N30)</f>
        <v>1454306</v>
      </c>
      <c r="P30" s="38">
        <f t="shared" si="1"/>
        <v>2908.6120000000001</v>
      </c>
      <c r="Q30" s="6"/>
      <c r="R30" s="2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</row>
    <row r="31" spans="1:120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9"/>
    </row>
    <row r="32" spans="1:120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42"/>
      <c r="M32" s="118" t="s">
        <v>121</v>
      </c>
      <c r="N32" s="118"/>
      <c r="O32" s="118"/>
      <c r="P32" s="43">
        <v>500</v>
      </c>
    </row>
    <row r="33" spans="1:16">
      <c r="A33" s="119"/>
      <c r="B33" s="96"/>
      <c r="C33" s="96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6"/>
      <c r="P33" s="97"/>
    </row>
    <row r="34" spans="1:16" ht="15.75" customHeight="1" thickBot="1">
      <c r="A34" s="120" t="s">
        <v>47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100"/>
    </row>
  </sheetData>
  <mergeCells count="10">
    <mergeCell ref="M32:O32"/>
    <mergeCell ref="A33:P33"/>
    <mergeCell ref="A34:P3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115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29"/>
      <c r="M3" s="130"/>
      <c r="N3" s="36"/>
      <c r="O3" s="37"/>
      <c r="P3" s="131" t="s">
        <v>98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99</v>
      </c>
      <c r="N4" s="35" t="s">
        <v>9</v>
      </c>
      <c r="O4" s="35" t="s">
        <v>100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101</v>
      </c>
      <c r="B5" s="26"/>
      <c r="C5" s="26"/>
      <c r="D5" s="27">
        <f t="shared" ref="D5:N5" si="0">SUM(D6:D13)</f>
        <v>762080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762080</v>
      </c>
      <c r="P5" s="33">
        <f t="shared" ref="P5:P31" si="1">(O5/P$33)</f>
        <v>1530.2811244979919</v>
      </c>
      <c r="Q5" s="6"/>
    </row>
    <row r="6" spans="1:134">
      <c r="A6" s="12"/>
      <c r="B6" s="25">
        <v>311</v>
      </c>
      <c r="C6" s="20" t="s">
        <v>2</v>
      </c>
      <c r="D6" s="46">
        <v>637720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637720</v>
      </c>
      <c r="P6" s="47">
        <f t="shared" si="1"/>
        <v>1280.562248995984</v>
      </c>
      <c r="Q6" s="9"/>
    </row>
    <row r="7" spans="1:134">
      <c r="A7" s="12"/>
      <c r="B7" s="25">
        <v>312.41000000000003</v>
      </c>
      <c r="C7" s="20" t="s">
        <v>102</v>
      </c>
      <c r="D7" s="46">
        <v>3944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3944</v>
      </c>
      <c r="P7" s="47">
        <f t="shared" si="1"/>
        <v>7.9196787148594376</v>
      </c>
      <c r="Q7" s="9"/>
    </row>
    <row r="8" spans="1:134">
      <c r="A8" s="12"/>
      <c r="B8" s="25">
        <v>312.43</v>
      </c>
      <c r="C8" s="20" t="s">
        <v>103</v>
      </c>
      <c r="D8" s="46">
        <v>1801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1801</v>
      </c>
      <c r="P8" s="47">
        <f t="shared" si="1"/>
        <v>3.6164658634538154</v>
      </c>
      <c r="Q8" s="9"/>
    </row>
    <row r="9" spans="1:134">
      <c r="A9" s="12"/>
      <c r="B9" s="25">
        <v>314.10000000000002</v>
      </c>
      <c r="C9" s="20" t="s">
        <v>11</v>
      </c>
      <c r="D9" s="46">
        <v>18465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18465</v>
      </c>
      <c r="P9" s="47">
        <f t="shared" si="1"/>
        <v>37.078313253012048</v>
      </c>
      <c r="Q9" s="9"/>
    </row>
    <row r="10" spans="1:134">
      <c r="A10" s="12"/>
      <c r="B10" s="25">
        <v>314.8</v>
      </c>
      <c r="C10" s="20" t="s">
        <v>61</v>
      </c>
      <c r="D10" s="46">
        <v>853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853</v>
      </c>
      <c r="P10" s="47">
        <f t="shared" si="1"/>
        <v>1.7128514056224899</v>
      </c>
      <c r="Q10" s="9"/>
    </row>
    <row r="11" spans="1:134">
      <c r="A11" s="12"/>
      <c r="B11" s="25">
        <v>315.2</v>
      </c>
      <c r="C11" s="20" t="s">
        <v>116</v>
      </c>
      <c r="D11" s="46">
        <v>36436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36436</v>
      </c>
      <c r="P11" s="47">
        <f t="shared" si="1"/>
        <v>73.164658634538156</v>
      </c>
      <c r="Q11" s="9"/>
    </row>
    <row r="12" spans="1:134">
      <c r="A12" s="12"/>
      <c r="B12" s="25">
        <v>316</v>
      </c>
      <c r="C12" s="20" t="s">
        <v>63</v>
      </c>
      <c r="D12" s="46">
        <v>4764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4764</v>
      </c>
      <c r="P12" s="47">
        <f t="shared" si="1"/>
        <v>9.5662650602409638</v>
      </c>
      <c r="Q12" s="9"/>
    </row>
    <row r="13" spans="1:134">
      <c r="A13" s="12"/>
      <c r="B13" s="25">
        <v>319.89999999999998</v>
      </c>
      <c r="C13" s="20" t="s">
        <v>117</v>
      </c>
      <c r="D13" s="46">
        <v>58097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>SUM(D13:N13)</f>
        <v>58097</v>
      </c>
      <c r="P13" s="47">
        <f t="shared" si="1"/>
        <v>116.66064257028113</v>
      </c>
      <c r="Q13" s="9"/>
    </row>
    <row r="14" spans="1:134" ht="15.75">
      <c r="A14" s="29" t="s">
        <v>14</v>
      </c>
      <c r="B14" s="30"/>
      <c r="C14" s="31"/>
      <c r="D14" s="32">
        <f t="shared" ref="D14:N14" si="3">SUM(D15:D15)</f>
        <v>15908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32">
        <f t="shared" si="3"/>
        <v>0</v>
      </c>
      <c r="O14" s="44">
        <f>SUM(D14:N14)</f>
        <v>15908</v>
      </c>
      <c r="P14" s="45">
        <f t="shared" si="1"/>
        <v>31.943775100401606</v>
      </c>
      <c r="Q14" s="10"/>
    </row>
    <row r="15" spans="1:134">
      <c r="A15" s="12"/>
      <c r="B15" s="25">
        <v>322</v>
      </c>
      <c r="C15" s="20" t="s">
        <v>118</v>
      </c>
      <c r="D15" s="46">
        <v>15908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15908</v>
      </c>
      <c r="P15" s="47">
        <f t="shared" si="1"/>
        <v>31.943775100401606</v>
      </c>
      <c r="Q15" s="9"/>
    </row>
    <row r="16" spans="1:134" ht="15.75">
      <c r="A16" s="29" t="s">
        <v>107</v>
      </c>
      <c r="B16" s="30"/>
      <c r="C16" s="31"/>
      <c r="D16" s="32">
        <f t="shared" ref="D16:N16" si="4">SUM(D17:D20)</f>
        <v>229716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32">
        <f t="shared" si="4"/>
        <v>0</v>
      </c>
      <c r="O16" s="44">
        <f>SUM(D16:N16)</f>
        <v>229716</v>
      </c>
      <c r="P16" s="45">
        <f t="shared" si="1"/>
        <v>461.27710843373495</v>
      </c>
      <c r="Q16" s="10"/>
    </row>
    <row r="17" spans="1:120">
      <c r="A17" s="12"/>
      <c r="B17" s="25">
        <v>332</v>
      </c>
      <c r="C17" s="20" t="s">
        <v>108</v>
      </c>
      <c r="D17" s="46">
        <v>144746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:O20" si="5">SUM(D17:N17)</f>
        <v>144746</v>
      </c>
      <c r="P17" s="47">
        <f t="shared" si="1"/>
        <v>290.6546184738956</v>
      </c>
      <c r="Q17" s="9"/>
    </row>
    <row r="18" spans="1:120">
      <c r="A18" s="12"/>
      <c r="B18" s="25">
        <v>335.125</v>
      </c>
      <c r="C18" s="20" t="s">
        <v>109</v>
      </c>
      <c r="D18" s="46">
        <v>24638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5"/>
        <v>24638</v>
      </c>
      <c r="P18" s="47">
        <f t="shared" si="1"/>
        <v>49.47389558232932</v>
      </c>
      <c r="Q18" s="9"/>
    </row>
    <row r="19" spans="1:120">
      <c r="A19" s="12"/>
      <c r="B19" s="25">
        <v>335.14</v>
      </c>
      <c r="C19" s="20" t="s">
        <v>65</v>
      </c>
      <c r="D19" s="46">
        <v>54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5"/>
        <v>54</v>
      </c>
      <c r="P19" s="47">
        <f t="shared" si="1"/>
        <v>0.10843373493975904</v>
      </c>
      <c r="Q19" s="9"/>
    </row>
    <row r="20" spans="1:120">
      <c r="A20" s="12"/>
      <c r="B20" s="25">
        <v>335.18</v>
      </c>
      <c r="C20" s="20" t="s">
        <v>110</v>
      </c>
      <c r="D20" s="46">
        <v>60278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5"/>
        <v>60278</v>
      </c>
      <c r="P20" s="47">
        <f t="shared" si="1"/>
        <v>121.04016064257029</v>
      </c>
      <c r="Q20" s="9"/>
    </row>
    <row r="21" spans="1:120" ht="15.75">
      <c r="A21" s="29" t="s">
        <v>24</v>
      </c>
      <c r="B21" s="30"/>
      <c r="C21" s="31"/>
      <c r="D21" s="32">
        <f t="shared" ref="D21:N21" si="6">SUM(D22:D25)</f>
        <v>192743</v>
      </c>
      <c r="E21" s="32">
        <f t="shared" si="6"/>
        <v>0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320004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32">
        <f t="shared" si="6"/>
        <v>0</v>
      </c>
      <c r="O21" s="32">
        <f>SUM(D21:N21)</f>
        <v>512747</v>
      </c>
      <c r="P21" s="45">
        <f t="shared" si="1"/>
        <v>1029.6124497991968</v>
      </c>
      <c r="Q21" s="10"/>
    </row>
    <row r="22" spans="1:120">
      <c r="A22" s="12"/>
      <c r="B22" s="25">
        <v>341.9</v>
      </c>
      <c r="C22" s="20" t="s">
        <v>67</v>
      </c>
      <c r="D22" s="46">
        <v>43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ref="O22:O25" si="7">SUM(D22:N22)</f>
        <v>43</v>
      </c>
      <c r="P22" s="47">
        <f t="shared" si="1"/>
        <v>8.6345381526104423E-2</v>
      </c>
      <c r="Q22" s="9"/>
    </row>
    <row r="23" spans="1:120">
      <c r="A23" s="12"/>
      <c r="B23" s="25">
        <v>342.1</v>
      </c>
      <c r="C23" s="20" t="s">
        <v>27</v>
      </c>
      <c r="D23" s="46">
        <v>59200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7"/>
        <v>59200</v>
      </c>
      <c r="P23" s="47">
        <f t="shared" si="1"/>
        <v>118.87550200803213</v>
      </c>
      <c r="Q23" s="9"/>
    </row>
    <row r="24" spans="1:120">
      <c r="A24" s="12"/>
      <c r="B24" s="25">
        <v>342.2</v>
      </c>
      <c r="C24" s="20" t="s">
        <v>28</v>
      </c>
      <c r="D24" s="46">
        <v>133500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7"/>
        <v>133500</v>
      </c>
      <c r="P24" s="47">
        <f t="shared" si="1"/>
        <v>268.07228915662648</v>
      </c>
      <c r="Q24" s="9"/>
    </row>
    <row r="25" spans="1:120">
      <c r="A25" s="12"/>
      <c r="B25" s="25">
        <v>343.6</v>
      </c>
      <c r="C25" s="20" t="s">
        <v>29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320004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7"/>
        <v>320004</v>
      </c>
      <c r="P25" s="47">
        <f t="shared" si="1"/>
        <v>642.57831325301208</v>
      </c>
      <c r="Q25" s="9"/>
    </row>
    <row r="26" spans="1:120" ht="15.75">
      <c r="A26" s="29" t="s">
        <v>25</v>
      </c>
      <c r="B26" s="30"/>
      <c r="C26" s="31"/>
      <c r="D26" s="32">
        <f t="shared" ref="D26:N26" si="8">SUM(D27:D28)</f>
        <v>2289</v>
      </c>
      <c r="E26" s="32">
        <f t="shared" si="8"/>
        <v>0</v>
      </c>
      <c r="F26" s="32">
        <f t="shared" si="8"/>
        <v>0</v>
      </c>
      <c r="G26" s="32">
        <f t="shared" si="8"/>
        <v>0</v>
      </c>
      <c r="H26" s="32">
        <f t="shared" si="8"/>
        <v>0</v>
      </c>
      <c r="I26" s="32">
        <f t="shared" si="8"/>
        <v>0</v>
      </c>
      <c r="J26" s="32">
        <f t="shared" si="8"/>
        <v>0</v>
      </c>
      <c r="K26" s="32">
        <f t="shared" si="8"/>
        <v>0</v>
      </c>
      <c r="L26" s="32">
        <f t="shared" si="8"/>
        <v>0</v>
      </c>
      <c r="M26" s="32">
        <f t="shared" si="8"/>
        <v>0</v>
      </c>
      <c r="N26" s="32">
        <f t="shared" si="8"/>
        <v>0</v>
      </c>
      <c r="O26" s="32">
        <f>SUM(D26:N26)</f>
        <v>2289</v>
      </c>
      <c r="P26" s="45">
        <f t="shared" si="1"/>
        <v>4.596385542168675</v>
      </c>
      <c r="Q26" s="10"/>
    </row>
    <row r="27" spans="1:120">
      <c r="A27" s="13"/>
      <c r="B27" s="39">
        <v>351.1</v>
      </c>
      <c r="C27" s="21" t="s">
        <v>53</v>
      </c>
      <c r="D27" s="46">
        <v>91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>SUM(D27:N27)</f>
        <v>91</v>
      </c>
      <c r="P27" s="47">
        <f t="shared" si="1"/>
        <v>0.18273092369477911</v>
      </c>
      <c r="Q27" s="9"/>
    </row>
    <row r="28" spans="1:120">
      <c r="A28" s="13"/>
      <c r="B28" s="39">
        <v>354</v>
      </c>
      <c r="C28" s="21" t="s">
        <v>32</v>
      </c>
      <c r="D28" s="46">
        <v>2198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" si="9">SUM(D28:N28)</f>
        <v>2198</v>
      </c>
      <c r="P28" s="47">
        <f t="shared" si="1"/>
        <v>4.4136546184738954</v>
      </c>
      <c r="Q28" s="9"/>
    </row>
    <row r="29" spans="1:120" ht="15.75">
      <c r="A29" s="29" t="s">
        <v>3</v>
      </c>
      <c r="B29" s="30"/>
      <c r="C29" s="31"/>
      <c r="D29" s="32">
        <f t="shared" ref="D29:N29" si="10">SUM(D30:D30)</f>
        <v>116</v>
      </c>
      <c r="E29" s="32">
        <f t="shared" si="10"/>
        <v>0</v>
      </c>
      <c r="F29" s="32">
        <f t="shared" si="10"/>
        <v>0</v>
      </c>
      <c r="G29" s="32">
        <f t="shared" si="10"/>
        <v>0</v>
      </c>
      <c r="H29" s="32">
        <f t="shared" si="10"/>
        <v>0</v>
      </c>
      <c r="I29" s="32">
        <f t="shared" si="10"/>
        <v>80</v>
      </c>
      <c r="J29" s="32">
        <f t="shared" si="10"/>
        <v>0</v>
      </c>
      <c r="K29" s="32">
        <f t="shared" si="10"/>
        <v>0</v>
      </c>
      <c r="L29" s="32">
        <f t="shared" si="10"/>
        <v>0</v>
      </c>
      <c r="M29" s="32">
        <f t="shared" si="10"/>
        <v>0</v>
      </c>
      <c r="N29" s="32">
        <f t="shared" si="10"/>
        <v>0</v>
      </c>
      <c r="O29" s="32">
        <f>SUM(D29:N29)</f>
        <v>196</v>
      </c>
      <c r="P29" s="45">
        <f t="shared" si="1"/>
        <v>0.39357429718875503</v>
      </c>
      <c r="Q29" s="10"/>
    </row>
    <row r="30" spans="1:120" ht="15.75" thickBot="1">
      <c r="A30" s="12"/>
      <c r="B30" s="25">
        <v>361.1</v>
      </c>
      <c r="C30" s="20" t="s">
        <v>33</v>
      </c>
      <c r="D30" s="46">
        <v>116</v>
      </c>
      <c r="E30" s="46">
        <v>0</v>
      </c>
      <c r="F30" s="46">
        <v>0</v>
      </c>
      <c r="G30" s="46">
        <v>0</v>
      </c>
      <c r="H30" s="46">
        <v>0</v>
      </c>
      <c r="I30" s="46">
        <v>80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>SUM(D30:N30)</f>
        <v>196</v>
      </c>
      <c r="P30" s="47">
        <f t="shared" si="1"/>
        <v>0.39357429718875503</v>
      </c>
      <c r="Q30" s="9"/>
    </row>
    <row r="31" spans="1:120" ht="16.5" thickBot="1">
      <c r="A31" s="14" t="s">
        <v>30</v>
      </c>
      <c r="B31" s="23"/>
      <c r="C31" s="22"/>
      <c r="D31" s="15">
        <f>SUM(D5,D14,D16,D21,D26,D29)</f>
        <v>1202852</v>
      </c>
      <c r="E31" s="15">
        <f t="shared" ref="E31:N31" si="11">SUM(E5,E14,E16,E21,E26,E29)</f>
        <v>0</v>
      </c>
      <c r="F31" s="15">
        <f t="shared" si="11"/>
        <v>0</v>
      </c>
      <c r="G31" s="15">
        <f t="shared" si="11"/>
        <v>0</v>
      </c>
      <c r="H31" s="15">
        <f t="shared" si="11"/>
        <v>0</v>
      </c>
      <c r="I31" s="15">
        <f t="shared" si="11"/>
        <v>320084</v>
      </c>
      <c r="J31" s="15">
        <f t="shared" si="11"/>
        <v>0</v>
      </c>
      <c r="K31" s="15">
        <f t="shared" si="11"/>
        <v>0</v>
      </c>
      <c r="L31" s="15">
        <f t="shared" si="11"/>
        <v>0</v>
      </c>
      <c r="M31" s="15">
        <f t="shared" si="11"/>
        <v>0</v>
      </c>
      <c r="N31" s="15">
        <f t="shared" si="11"/>
        <v>0</v>
      </c>
      <c r="O31" s="15">
        <f>SUM(D31:N31)</f>
        <v>1522936</v>
      </c>
      <c r="P31" s="38">
        <f t="shared" si="1"/>
        <v>3058.1044176706828</v>
      </c>
      <c r="Q31" s="6"/>
      <c r="R31" s="2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</row>
    <row r="32" spans="1:120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9"/>
    </row>
    <row r="33" spans="1:16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42"/>
      <c r="M33" s="118" t="s">
        <v>119</v>
      </c>
      <c r="N33" s="118"/>
      <c r="O33" s="118"/>
      <c r="P33" s="43">
        <v>498</v>
      </c>
    </row>
    <row r="34" spans="1:16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6"/>
      <c r="P34" s="97"/>
    </row>
    <row r="35" spans="1:16" ht="15.75" customHeight="1" thickBot="1">
      <c r="A35" s="120" t="s">
        <v>47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100"/>
    </row>
  </sheetData>
  <mergeCells count="10">
    <mergeCell ref="M33:O33"/>
    <mergeCell ref="A34:P34"/>
    <mergeCell ref="A35:P3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D3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97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29"/>
      <c r="M3" s="130"/>
      <c r="N3" s="36"/>
      <c r="O3" s="37"/>
      <c r="P3" s="131" t="s">
        <v>98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99</v>
      </c>
      <c r="N4" s="35" t="s">
        <v>9</v>
      </c>
      <c r="O4" s="35" t="s">
        <v>100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101</v>
      </c>
      <c r="B5" s="26"/>
      <c r="C5" s="26"/>
      <c r="D5" s="27">
        <f t="shared" ref="D5:N5" si="0">SUM(D6:D12)</f>
        <v>660041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660041</v>
      </c>
      <c r="P5" s="33">
        <f t="shared" ref="P5:P34" si="1">(O5/P$36)</f>
        <v>1322.7274549098197</v>
      </c>
      <c r="Q5" s="6"/>
    </row>
    <row r="6" spans="1:134">
      <c r="A6" s="12"/>
      <c r="B6" s="25">
        <v>311</v>
      </c>
      <c r="C6" s="20" t="s">
        <v>2</v>
      </c>
      <c r="D6" s="46">
        <v>581355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581355</v>
      </c>
      <c r="P6" s="47">
        <f t="shared" si="1"/>
        <v>1165.0400801603207</v>
      </c>
      <c r="Q6" s="9"/>
    </row>
    <row r="7" spans="1:134">
      <c r="A7" s="12"/>
      <c r="B7" s="25">
        <v>312.41000000000003</v>
      </c>
      <c r="C7" s="20" t="s">
        <v>102</v>
      </c>
      <c r="D7" s="46">
        <v>3744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3744</v>
      </c>
      <c r="P7" s="47">
        <f t="shared" si="1"/>
        <v>7.5030060120240485</v>
      </c>
      <c r="Q7" s="9"/>
    </row>
    <row r="8" spans="1:134">
      <c r="A8" s="12"/>
      <c r="B8" s="25">
        <v>312.43</v>
      </c>
      <c r="C8" s="20" t="s">
        <v>103</v>
      </c>
      <c r="D8" s="46">
        <v>1707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1707</v>
      </c>
      <c r="P8" s="47">
        <f t="shared" si="1"/>
        <v>3.4208416833667337</v>
      </c>
      <c r="Q8" s="9"/>
    </row>
    <row r="9" spans="1:134">
      <c r="A9" s="12"/>
      <c r="B9" s="25">
        <v>312.63</v>
      </c>
      <c r="C9" s="20" t="s">
        <v>114</v>
      </c>
      <c r="D9" s="46">
        <v>48439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48439</v>
      </c>
      <c r="P9" s="47">
        <f t="shared" si="1"/>
        <v>97.072144288577149</v>
      </c>
      <c r="Q9" s="9"/>
    </row>
    <row r="10" spans="1:134">
      <c r="A10" s="12"/>
      <c r="B10" s="25">
        <v>314.10000000000002</v>
      </c>
      <c r="C10" s="20" t="s">
        <v>11</v>
      </c>
      <c r="D10" s="46">
        <v>16660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16660</v>
      </c>
      <c r="P10" s="47">
        <f t="shared" si="1"/>
        <v>33.386773547094187</v>
      </c>
      <c r="Q10" s="9"/>
    </row>
    <row r="11" spans="1:134">
      <c r="A11" s="12"/>
      <c r="B11" s="25">
        <v>314.8</v>
      </c>
      <c r="C11" s="20" t="s">
        <v>61</v>
      </c>
      <c r="D11" s="46">
        <v>722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722</v>
      </c>
      <c r="P11" s="47">
        <f t="shared" si="1"/>
        <v>1.4468937875751502</v>
      </c>
      <c r="Q11" s="9"/>
    </row>
    <row r="12" spans="1:134">
      <c r="A12" s="12"/>
      <c r="B12" s="25">
        <v>315.10000000000002</v>
      </c>
      <c r="C12" s="20" t="s">
        <v>104</v>
      </c>
      <c r="D12" s="46">
        <v>7414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7414</v>
      </c>
      <c r="P12" s="47">
        <f t="shared" si="1"/>
        <v>14.857715430861724</v>
      </c>
      <c r="Q12" s="9"/>
    </row>
    <row r="13" spans="1:134" ht="15.75">
      <c r="A13" s="29" t="s">
        <v>14</v>
      </c>
      <c r="B13" s="30"/>
      <c r="C13" s="31"/>
      <c r="D13" s="32">
        <f t="shared" ref="D13:N13" si="3">SUM(D14:D15)</f>
        <v>17712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 t="shared" ref="O13:O34" si="4">SUM(D13:N13)</f>
        <v>17712</v>
      </c>
      <c r="P13" s="45">
        <f t="shared" si="1"/>
        <v>35.494989979959918</v>
      </c>
      <c r="Q13" s="10"/>
    </row>
    <row r="14" spans="1:134">
      <c r="A14" s="12"/>
      <c r="B14" s="25">
        <v>322.89999999999998</v>
      </c>
      <c r="C14" s="20" t="s">
        <v>105</v>
      </c>
      <c r="D14" s="46">
        <v>17353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17353</v>
      </c>
      <c r="P14" s="47">
        <f t="shared" si="1"/>
        <v>34.77555110220441</v>
      </c>
      <c r="Q14" s="9"/>
    </row>
    <row r="15" spans="1:134">
      <c r="A15" s="12"/>
      <c r="B15" s="25">
        <v>329.5</v>
      </c>
      <c r="C15" s="20" t="s">
        <v>106</v>
      </c>
      <c r="D15" s="46">
        <v>359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359</v>
      </c>
      <c r="P15" s="47">
        <f t="shared" si="1"/>
        <v>0.71943887775551107</v>
      </c>
      <c r="Q15" s="9"/>
    </row>
    <row r="16" spans="1:134" ht="15.75">
      <c r="A16" s="29" t="s">
        <v>107</v>
      </c>
      <c r="B16" s="30"/>
      <c r="C16" s="31"/>
      <c r="D16" s="32">
        <f t="shared" ref="D16:N16" si="5">SUM(D17:D20)</f>
        <v>90535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161032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32">
        <f t="shared" si="5"/>
        <v>0</v>
      </c>
      <c r="O16" s="44">
        <f t="shared" si="4"/>
        <v>251567</v>
      </c>
      <c r="P16" s="45">
        <f t="shared" si="1"/>
        <v>504.14228456913827</v>
      </c>
      <c r="Q16" s="10"/>
    </row>
    <row r="17" spans="1:17">
      <c r="A17" s="12"/>
      <c r="B17" s="25">
        <v>332</v>
      </c>
      <c r="C17" s="20" t="s">
        <v>108</v>
      </c>
      <c r="D17" s="46">
        <v>16285</v>
      </c>
      <c r="E17" s="46">
        <v>0</v>
      </c>
      <c r="F17" s="46">
        <v>0</v>
      </c>
      <c r="G17" s="46">
        <v>0</v>
      </c>
      <c r="H17" s="46">
        <v>0</v>
      </c>
      <c r="I17" s="46">
        <v>161032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177317</v>
      </c>
      <c r="P17" s="47">
        <f t="shared" si="1"/>
        <v>355.34468937875749</v>
      </c>
      <c r="Q17" s="9"/>
    </row>
    <row r="18" spans="1:17">
      <c r="A18" s="12"/>
      <c r="B18" s="25">
        <v>335.125</v>
      </c>
      <c r="C18" s="20" t="s">
        <v>109</v>
      </c>
      <c r="D18" s="46">
        <v>20675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20675</v>
      </c>
      <c r="P18" s="47">
        <f t="shared" si="1"/>
        <v>41.432865731462925</v>
      </c>
      <c r="Q18" s="9"/>
    </row>
    <row r="19" spans="1:17">
      <c r="A19" s="12"/>
      <c r="B19" s="25">
        <v>335.14</v>
      </c>
      <c r="C19" s="20" t="s">
        <v>65</v>
      </c>
      <c r="D19" s="46">
        <v>212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212</v>
      </c>
      <c r="P19" s="47">
        <f t="shared" si="1"/>
        <v>0.42484969939879758</v>
      </c>
      <c r="Q19" s="9"/>
    </row>
    <row r="20" spans="1:17">
      <c r="A20" s="12"/>
      <c r="B20" s="25">
        <v>335.18</v>
      </c>
      <c r="C20" s="20" t="s">
        <v>110</v>
      </c>
      <c r="D20" s="46">
        <v>53363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53363</v>
      </c>
      <c r="P20" s="47">
        <f t="shared" si="1"/>
        <v>106.93987975951904</v>
      </c>
      <c r="Q20" s="9"/>
    </row>
    <row r="21" spans="1:17" ht="15.75">
      <c r="A21" s="29" t="s">
        <v>24</v>
      </c>
      <c r="B21" s="30"/>
      <c r="C21" s="31"/>
      <c r="D21" s="32">
        <f t="shared" ref="D21:N21" si="6">SUM(D22:D25)</f>
        <v>192991</v>
      </c>
      <c r="E21" s="32">
        <f t="shared" si="6"/>
        <v>0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290076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32">
        <f t="shared" si="6"/>
        <v>0</v>
      </c>
      <c r="O21" s="32">
        <f t="shared" si="4"/>
        <v>483067</v>
      </c>
      <c r="P21" s="45">
        <f t="shared" si="1"/>
        <v>968.07014028056108</v>
      </c>
      <c r="Q21" s="10"/>
    </row>
    <row r="22" spans="1:17">
      <c r="A22" s="12"/>
      <c r="B22" s="25">
        <v>341.9</v>
      </c>
      <c r="C22" s="20" t="s">
        <v>67</v>
      </c>
      <c r="D22" s="46">
        <v>291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291</v>
      </c>
      <c r="P22" s="47">
        <f t="shared" si="1"/>
        <v>0.58316633266533069</v>
      </c>
      <c r="Q22" s="9"/>
    </row>
    <row r="23" spans="1:17">
      <c r="A23" s="12"/>
      <c r="B23" s="25">
        <v>342.1</v>
      </c>
      <c r="C23" s="20" t="s">
        <v>27</v>
      </c>
      <c r="D23" s="46">
        <v>59200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59200</v>
      </c>
      <c r="P23" s="47">
        <f t="shared" si="1"/>
        <v>118.63727454909819</v>
      </c>
      <c r="Q23" s="9"/>
    </row>
    <row r="24" spans="1:17">
      <c r="A24" s="12"/>
      <c r="B24" s="25">
        <v>342.2</v>
      </c>
      <c r="C24" s="20" t="s">
        <v>28</v>
      </c>
      <c r="D24" s="46">
        <v>133500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133500</v>
      </c>
      <c r="P24" s="47">
        <f t="shared" si="1"/>
        <v>267.53507014028054</v>
      </c>
      <c r="Q24" s="9"/>
    </row>
    <row r="25" spans="1:17">
      <c r="A25" s="12"/>
      <c r="B25" s="25">
        <v>343.6</v>
      </c>
      <c r="C25" s="20" t="s">
        <v>29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290076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290076</v>
      </c>
      <c r="P25" s="47">
        <f t="shared" si="1"/>
        <v>581.31462925851702</v>
      </c>
      <c r="Q25" s="9"/>
    </row>
    <row r="26" spans="1:17" ht="15.75">
      <c r="A26" s="29" t="s">
        <v>25</v>
      </c>
      <c r="B26" s="30"/>
      <c r="C26" s="31"/>
      <c r="D26" s="32">
        <f t="shared" ref="D26:N26" si="7">SUM(D27:D28)</f>
        <v>2480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0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7"/>
        <v>0</v>
      </c>
      <c r="O26" s="32">
        <f t="shared" si="4"/>
        <v>2480</v>
      </c>
      <c r="P26" s="45">
        <f t="shared" si="1"/>
        <v>4.9699398797595187</v>
      </c>
      <c r="Q26" s="10"/>
    </row>
    <row r="27" spans="1:17">
      <c r="A27" s="13"/>
      <c r="B27" s="39">
        <v>351.1</v>
      </c>
      <c r="C27" s="21" t="s">
        <v>53</v>
      </c>
      <c r="D27" s="46">
        <v>12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12</v>
      </c>
      <c r="P27" s="47">
        <f t="shared" si="1"/>
        <v>2.4048096192384769E-2</v>
      </c>
      <c r="Q27" s="9"/>
    </row>
    <row r="28" spans="1:17">
      <c r="A28" s="13"/>
      <c r="B28" s="39">
        <v>354</v>
      </c>
      <c r="C28" s="21" t="s">
        <v>32</v>
      </c>
      <c r="D28" s="46">
        <v>2468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2468</v>
      </c>
      <c r="P28" s="47">
        <f t="shared" si="1"/>
        <v>4.9458917835671343</v>
      </c>
      <c r="Q28" s="9"/>
    </row>
    <row r="29" spans="1:17" ht="15.75">
      <c r="A29" s="29" t="s">
        <v>3</v>
      </c>
      <c r="B29" s="30"/>
      <c r="C29" s="31"/>
      <c r="D29" s="32">
        <f t="shared" ref="D29:N29" si="8">SUM(D30:D31)</f>
        <v>2187</v>
      </c>
      <c r="E29" s="32">
        <f t="shared" si="8"/>
        <v>0</v>
      </c>
      <c r="F29" s="32">
        <f t="shared" si="8"/>
        <v>0</v>
      </c>
      <c r="G29" s="32">
        <f t="shared" si="8"/>
        <v>0</v>
      </c>
      <c r="H29" s="32">
        <f t="shared" si="8"/>
        <v>0</v>
      </c>
      <c r="I29" s="32">
        <f t="shared" si="8"/>
        <v>275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8"/>
        <v>0</v>
      </c>
      <c r="O29" s="32">
        <f t="shared" si="4"/>
        <v>2462</v>
      </c>
      <c r="P29" s="45">
        <f t="shared" si="1"/>
        <v>4.9338677354709422</v>
      </c>
      <c r="Q29" s="10"/>
    </row>
    <row r="30" spans="1:17">
      <c r="A30" s="12"/>
      <c r="B30" s="25">
        <v>361.1</v>
      </c>
      <c r="C30" s="20" t="s">
        <v>33</v>
      </c>
      <c r="D30" s="46">
        <v>187</v>
      </c>
      <c r="E30" s="46">
        <v>0</v>
      </c>
      <c r="F30" s="46">
        <v>0</v>
      </c>
      <c r="G30" s="46">
        <v>0</v>
      </c>
      <c r="H30" s="46">
        <v>0</v>
      </c>
      <c r="I30" s="46">
        <v>275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462</v>
      </c>
      <c r="P30" s="47">
        <f t="shared" si="1"/>
        <v>0.92585170340681366</v>
      </c>
      <c r="Q30" s="9"/>
    </row>
    <row r="31" spans="1:17">
      <c r="A31" s="12"/>
      <c r="B31" s="25">
        <v>366</v>
      </c>
      <c r="C31" s="20" t="s">
        <v>89</v>
      </c>
      <c r="D31" s="46">
        <v>2000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4"/>
        <v>2000</v>
      </c>
      <c r="P31" s="47">
        <f t="shared" si="1"/>
        <v>4.0080160320641278</v>
      </c>
      <c r="Q31" s="9"/>
    </row>
    <row r="32" spans="1:17" ht="15.75">
      <c r="A32" s="29" t="s">
        <v>111</v>
      </c>
      <c r="B32" s="30"/>
      <c r="C32" s="31"/>
      <c r="D32" s="32">
        <f t="shared" ref="D32:N32" si="9">SUM(D33:D33)</f>
        <v>0</v>
      </c>
      <c r="E32" s="32">
        <f t="shared" si="9"/>
        <v>0</v>
      </c>
      <c r="F32" s="32">
        <f t="shared" si="9"/>
        <v>0</v>
      </c>
      <c r="G32" s="32">
        <f t="shared" si="9"/>
        <v>0</v>
      </c>
      <c r="H32" s="32">
        <f t="shared" si="9"/>
        <v>0</v>
      </c>
      <c r="I32" s="32">
        <f t="shared" si="9"/>
        <v>100000</v>
      </c>
      <c r="J32" s="32">
        <f t="shared" si="9"/>
        <v>0</v>
      </c>
      <c r="K32" s="32">
        <f t="shared" si="9"/>
        <v>0</v>
      </c>
      <c r="L32" s="32">
        <f t="shared" si="9"/>
        <v>0</v>
      </c>
      <c r="M32" s="32">
        <f t="shared" si="9"/>
        <v>0</v>
      </c>
      <c r="N32" s="32">
        <f t="shared" si="9"/>
        <v>0</v>
      </c>
      <c r="O32" s="32">
        <f t="shared" si="4"/>
        <v>100000</v>
      </c>
      <c r="P32" s="45">
        <f t="shared" si="1"/>
        <v>200.40080160320642</v>
      </c>
      <c r="Q32" s="9"/>
    </row>
    <row r="33" spans="1:120" ht="15.75" thickBot="1">
      <c r="A33" s="12"/>
      <c r="B33" s="25">
        <v>381</v>
      </c>
      <c r="C33" s="20" t="s">
        <v>112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100000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4"/>
        <v>100000</v>
      </c>
      <c r="P33" s="47">
        <f t="shared" si="1"/>
        <v>200.40080160320642</v>
      </c>
      <c r="Q33" s="9"/>
    </row>
    <row r="34" spans="1:120" ht="16.5" thickBot="1">
      <c r="A34" s="14" t="s">
        <v>30</v>
      </c>
      <c r="B34" s="23"/>
      <c r="C34" s="22"/>
      <c r="D34" s="15">
        <f t="shared" ref="D34:N34" si="10">SUM(D5,D13,D16,D21,D26,D29,D32)</f>
        <v>965946</v>
      </c>
      <c r="E34" s="15">
        <f t="shared" si="10"/>
        <v>0</v>
      </c>
      <c r="F34" s="15">
        <f t="shared" si="10"/>
        <v>0</v>
      </c>
      <c r="G34" s="15">
        <f t="shared" si="10"/>
        <v>0</v>
      </c>
      <c r="H34" s="15">
        <f t="shared" si="10"/>
        <v>0</v>
      </c>
      <c r="I34" s="15">
        <f t="shared" si="10"/>
        <v>551383</v>
      </c>
      <c r="J34" s="15">
        <f t="shared" si="10"/>
        <v>0</v>
      </c>
      <c r="K34" s="15">
        <f t="shared" si="10"/>
        <v>0</v>
      </c>
      <c r="L34" s="15">
        <f t="shared" si="10"/>
        <v>0</v>
      </c>
      <c r="M34" s="15">
        <f t="shared" si="10"/>
        <v>0</v>
      </c>
      <c r="N34" s="15">
        <f t="shared" si="10"/>
        <v>0</v>
      </c>
      <c r="O34" s="15">
        <f t="shared" si="4"/>
        <v>1517329</v>
      </c>
      <c r="P34" s="38">
        <f t="shared" si="1"/>
        <v>3040.7394789579157</v>
      </c>
      <c r="Q34" s="6"/>
      <c r="R34" s="2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</row>
    <row r="35" spans="1:120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9"/>
    </row>
    <row r="36" spans="1:120">
      <c r="A36" s="40"/>
      <c r="B36" s="41"/>
      <c r="C36" s="41"/>
      <c r="D36" s="42"/>
      <c r="E36" s="42"/>
      <c r="F36" s="42"/>
      <c r="G36" s="42"/>
      <c r="H36" s="42"/>
      <c r="I36" s="42"/>
      <c r="J36" s="42"/>
      <c r="K36" s="42"/>
      <c r="L36" s="42"/>
      <c r="M36" s="118" t="s">
        <v>113</v>
      </c>
      <c r="N36" s="118"/>
      <c r="O36" s="118"/>
      <c r="P36" s="43">
        <v>499</v>
      </c>
    </row>
    <row r="37" spans="1:120">
      <c r="A37" s="119"/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7"/>
    </row>
    <row r="38" spans="1:120" ht="15.75" customHeight="1" thickBot="1">
      <c r="A38" s="120" t="s">
        <v>47</v>
      </c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100"/>
    </row>
  </sheetData>
  <mergeCells count="10">
    <mergeCell ref="M36:O36"/>
    <mergeCell ref="A37:P37"/>
    <mergeCell ref="A38:P3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596220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596220</v>
      </c>
      <c r="O5" s="33">
        <f t="shared" ref="O5:O32" si="1">(N5/O$34)</f>
        <v>993.7</v>
      </c>
      <c r="P5" s="6"/>
    </row>
    <row r="6" spans="1:133">
      <c r="A6" s="12"/>
      <c r="B6" s="25">
        <v>311</v>
      </c>
      <c r="C6" s="20" t="s">
        <v>2</v>
      </c>
      <c r="D6" s="46">
        <v>519911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519911</v>
      </c>
      <c r="O6" s="47">
        <f t="shared" si="1"/>
        <v>866.51833333333332</v>
      </c>
      <c r="P6" s="9"/>
    </row>
    <row r="7" spans="1:133">
      <c r="A7" s="12"/>
      <c r="B7" s="25">
        <v>312.41000000000003</v>
      </c>
      <c r="C7" s="20" t="s">
        <v>10</v>
      </c>
      <c r="D7" s="46">
        <v>3628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3628</v>
      </c>
      <c r="O7" s="47">
        <f t="shared" si="1"/>
        <v>6.0466666666666669</v>
      </c>
      <c r="P7" s="9"/>
    </row>
    <row r="8" spans="1:133">
      <c r="A8" s="12"/>
      <c r="B8" s="25">
        <v>312.42</v>
      </c>
      <c r="C8" s="20" t="s">
        <v>56</v>
      </c>
      <c r="D8" s="46">
        <v>1669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1669</v>
      </c>
      <c r="O8" s="47">
        <f t="shared" si="1"/>
        <v>2.7816666666666667</v>
      </c>
      <c r="P8" s="9"/>
    </row>
    <row r="9" spans="1:133">
      <c r="A9" s="12"/>
      <c r="B9" s="25">
        <v>312.60000000000002</v>
      </c>
      <c r="C9" s="20" t="s">
        <v>85</v>
      </c>
      <c r="D9" s="46">
        <v>41944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41944</v>
      </c>
      <c r="O9" s="47">
        <f t="shared" si="1"/>
        <v>69.906666666666666</v>
      </c>
      <c r="P9" s="9"/>
    </row>
    <row r="10" spans="1:133">
      <c r="A10" s="12"/>
      <c r="B10" s="25">
        <v>314.10000000000002</v>
      </c>
      <c r="C10" s="20" t="s">
        <v>11</v>
      </c>
      <c r="D10" s="46">
        <v>17393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17393</v>
      </c>
      <c r="O10" s="47">
        <f t="shared" si="1"/>
        <v>28.988333333333333</v>
      </c>
      <c r="P10" s="9"/>
    </row>
    <row r="11" spans="1:133">
      <c r="A11" s="12"/>
      <c r="B11" s="25">
        <v>314.8</v>
      </c>
      <c r="C11" s="20" t="s">
        <v>61</v>
      </c>
      <c r="D11" s="46">
        <v>737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737</v>
      </c>
      <c r="O11" s="47">
        <f t="shared" si="1"/>
        <v>1.2283333333333333</v>
      </c>
      <c r="P11" s="9"/>
    </row>
    <row r="12" spans="1:133">
      <c r="A12" s="12"/>
      <c r="B12" s="25">
        <v>315</v>
      </c>
      <c r="C12" s="20" t="s">
        <v>62</v>
      </c>
      <c r="D12" s="46">
        <v>7342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7342</v>
      </c>
      <c r="O12" s="47">
        <f t="shared" si="1"/>
        <v>12.236666666666666</v>
      </c>
      <c r="P12" s="9"/>
    </row>
    <row r="13" spans="1:133">
      <c r="A13" s="12"/>
      <c r="B13" s="25">
        <v>316</v>
      </c>
      <c r="C13" s="20" t="s">
        <v>63</v>
      </c>
      <c r="D13" s="46">
        <v>3596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3596</v>
      </c>
      <c r="O13" s="47">
        <f t="shared" si="1"/>
        <v>5.9933333333333332</v>
      </c>
      <c r="P13" s="9"/>
    </row>
    <row r="14" spans="1:133" ht="15.75">
      <c r="A14" s="29" t="s">
        <v>14</v>
      </c>
      <c r="B14" s="30"/>
      <c r="C14" s="31"/>
      <c r="D14" s="32">
        <f t="shared" ref="D14:M14" si="3">SUM(D15:D16)</f>
        <v>14322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32" si="4">SUM(D14:M14)</f>
        <v>14322</v>
      </c>
      <c r="O14" s="45">
        <f t="shared" si="1"/>
        <v>23.87</v>
      </c>
      <c r="P14" s="10"/>
    </row>
    <row r="15" spans="1:133">
      <c r="A15" s="12"/>
      <c r="B15" s="25">
        <v>322</v>
      </c>
      <c r="C15" s="20" t="s">
        <v>0</v>
      </c>
      <c r="D15" s="46">
        <v>14240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14240</v>
      </c>
      <c r="O15" s="47">
        <f t="shared" si="1"/>
        <v>23.733333333333334</v>
      </c>
      <c r="P15" s="9"/>
    </row>
    <row r="16" spans="1:133">
      <c r="A16" s="12"/>
      <c r="B16" s="25">
        <v>329</v>
      </c>
      <c r="C16" s="20" t="s">
        <v>57</v>
      </c>
      <c r="D16" s="46">
        <v>82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82</v>
      </c>
      <c r="O16" s="47">
        <f t="shared" si="1"/>
        <v>0.13666666666666666</v>
      </c>
      <c r="P16" s="9"/>
    </row>
    <row r="17" spans="1:119" ht="15.75">
      <c r="A17" s="29" t="s">
        <v>16</v>
      </c>
      <c r="B17" s="30"/>
      <c r="C17" s="31"/>
      <c r="D17" s="32">
        <f t="shared" ref="D17:M17" si="5">SUM(D18:D22)</f>
        <v>69292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69292</v>
      </c>
      <c r="O17" s="45">
        <f t="shared" si="1"/>
        <v>115.48666666666666</v>
      </c>
      <c r="P17" s="10"/>
    </row>
    <row r="18" spans="1:119">
      <c r="A18" s="12"/>
      <c r="B18" s="25">
        <v>331.62</v>
      </c>
      <c r="C18" s="20" t="s">
        <v>92</v>
      </c>
      <c r="D18" s="46">
        <v>6302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6302</v>
      </c>
      <c r="O18" s="47">
        <f t="shared" si="1"/>
        <v>10.503333333333334</v>
      </c>
      <c r="P18" s="9"/>
    </row>
    <row r="19" spans="1:119">
      <c r="A19" s="12"/>
      <c r="B19" s="25">
        <v>334.34</v>
      </c>
      <c r="C19" s="20" t="s">
        <v>82</v>
      </c>
      <c r="D19" s="46">
        <v>27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27</v>
      </c>
      <c r="O19" s="47">
        <f t="shared" si="1"/>
        <v>4.4999999999999998E-2</v>
      </c>
      <c r="P19" s="9"/>
    </row>
    <row r="20" spans="1:119">
      <c r="A20" s="12"/>
      <c r="B20" s="25">
        <v>335.12</v>
      </c>
      <c r="C20" s="20" t="s">
        <v>64</v>
      </c>
      <c r="D20" s="46">
        <v>17149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17149</v>
      </c>
      <c r="O20" s="47">
        <f t="shared" si="1"/>
        <v>28.581666666666667</v>
      </c>
      <c r="P20" s="9"/>
    </row>
    <row r="21" spans="1:119">
      <c r="A21" s="12"/>
      <c r="B21" s="25">
        <v>335.14</v>
      </c>
      <c r="C21" s="20" t="s">
        <v>65</v>
      </c>
      <c r="D21" s="46">
        <v>22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22</v>
      </c>
      <c r="O21" s="47">
        <f t="shared" si="1"/>
        <v>3.6666666666666667E-2</v>
      </c>
      <c r="P21" s="9"/>
    </row>
    <row r="22" spans="1:119">
      <c r="A22" s="12"/>
      <c r="B22" s="25">
        <v>335.18</v>
      </c>
      <c r="C22" s="20" t="s">
        <v>66</v>
      </c>
      <c r="D22" s="46">
        <v>45792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45792</v>
      </c>
      <c r="O22" s="47">
        <f t="shared" si="1"/>
        <v>76.319999999999993</v>
      </c>
      <c r="P22" s="9"/>
    </row>
    <row r="23" spans="1:119" ht="15.75">
      <c r="A23" s="29" t="s">
        <v>24</v>
      </c>
      <c r="B23" s="30"/>
      <c r="C23" s="31"/>
      <c r="D23" s="32">
        <f t="shared" ref="D23:M23" si="6">SUM(D24:D26)</f>
        <v>179748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268080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447828</v>
      </c>
      <c r="O23" s="45">
        <f t="shared" si="1"/>
        <v>746.38</v>
      </c>
      <c r="P23" s="10"/>
    </row>
    <row r="24" spans="1:119">
      <c r="A24" s="12"/>
      <c r="B24" s="25">
        <v>342.1</v>
      </c>
      <c r="C24" s="20" t="s">
        <v>27</v>
      </c>
      <c r="D24" s="46">
        <v>43584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43584</v>
      </c>
      <c r="O24" s="47">
        <f t="shared" si="1"/>
        <v>72.64</v>
      </c>
      <c r="P24" s="9"/>
    </row>
    <row r="25" spans="1:119">
      <c r="A25" s="12"/>
      <c r="B25" s="25">
        <v>342.2</v>
      </c>
      <c r="C25" s="20" t="s">
        <v>28</v>
      </c>
      <c r="D25" s="46">
        <v>136164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136164</v>
      </c>
      <c r="O25" s="47">
        <f t="shared" si="1"/>
        <v>226.94</v>
      </c>
      <c r="P25" s="9"/>
    </row>
    <row r="26" spans="1:119">
      <c r="A26" s="12"/>
      <c r="B26" s="25">
        <v>343.6</v>
      </c>
      <c r="C26" s="20" t="s">
        <v>29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268080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268080</v>
      </c>
      <c r="O26" s="47">
        <f t="shared" si="1"/>
        <v>446.8</v>
      </c>
      <c r="P26" s="9"/>
    </row>
    <row r="27" spans="1:119" ht="15.75">
      <c r="A27" s="29" t="s">
        <v>25</v>
      </c>
      <c r="B27" s="30"/>
      <c r="C27" s="31"/>
      <c r="D27" s="32">
        <f t="shared" ref="D27:M27" si="7">SUM(D28:D29)</f>
        <v>3224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0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4"/>
        <v>3224</v>
      </c>
      <c r="O27" s="45">
        <f t="shared" si="1"/>
        <v>5.3733333333333331</v>
      </c>
      <c r="P27" s="10"/>
    </row>
    <row r="28" spans="1:119">
      <c r="A28" s="13"/>
      <c r="B28" s="39">
        <v>351.1</v>
      </c>
      <c r="C28" s="21" t="s">
        <v>53</v>
      </c>
      <c r="D28" s="46">
        <v>49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49</v>
      </c>
      <c r="O28" s="47">
        <f t="shared" si="1"/>
        <v>8.1666666666666665E-2</v>
      </c>
      <c r="P28" s="9"/>
    </row>
    <row r="29" spans="1:119">
      <c r="A29" s="13"/>
      <c r="B29" s="39">
        <v>354</v>
      </c>
      <c r="C29" s="21" t="s">
        <v>32</v>
      </c>
      <c r="D29" s="46">
        <v>3175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3175</v>
      </c>
      <c r="O29" s="47">
        <f t="shared" si="1"/>
        <v>5.291666666666667</v>
      </c>
      <c r="P29" s="9"/>
    </row>
    <row r="30" spans="1:119" ht="15.75">
      <c r="A30" s="29" t="s">
        <v>3</v>
      </c>
      <c r="B30" s="30"/>
      <c r="C30" s="31"/>
      <c r="D30" s="32">
        <f t="shared" ref="D30:M30" si="8">SUM(D31:D31)</f>
        <v>11242</v>
      </c>
      <c r="E30" s="32">
        <f t="shared" si="8"/>
        <v>0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11469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4"/>
        <v>22711</v>
      </c>
      <c r="O30" s="45">
        <f t="shared" si="1"/>
        <v>37.851666666666667</v>
      </c>
      <c r="P30" s="10"/>
    </row>
    <row r="31" spans="1:119" ht="15.75" thickBot="1">
      <c r="A31" s="12"/>
      <c r="B31" s="25">
        <v>361.1</v>
      </c>
      <c r="C31" s="20" t="s">
        <v>33</v>
      </c>
      <c r="D31" s="46">
        <v>11242</v>
      </c>
      <c r="E31" s="46">
        <v>0</v>
      </c>
      <c r="F31" s="46">
        <v>0</v>
      </c>
      <c r="G31" s="46">
        <v>0</v>
      </c>
      <c r="H31" s="46">
        <v>0</v>
      </c>
      <c r="I31" s="46">
        <v>11469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22711</v>
      </c>
      <c r="O31" s="47">
        <f t="shared" si="1"/>
        <v>37.851666666666667</v>
      </c>
      <c r="P31" s="9"/>
    </row>
    <row r="32" spans="1:119" ht="16.5" thickBot="1">
      <c r="A32" s="14" t="s">
        <v>30</v>
      </c>
      <c r="B32" s="23"/>
      <c r="C32" s="22"/>
      <c r="D32" s="15">
        <f>SUM(D5,D14,D17,D23,D27,D30)</f>
        <v>874048</v>
      </c>
      <c r="E32" s="15">
        <f t="shared" ref="E32:M32" si="9">SUM(E5,E14,E17,E23,E27,E30)</f>
        <v>0</v>
      </c>
      <c r="F32" s="15">
        <f t="shared" si="9"/>
        <v>0</v>
      </c>
      <c r="G32" s="15">
        <f t="shared" si="9"/>
        <v>0</v>
      </c>
      <c r="H32" s="15">
        <f t="shared" si="9"/>
        <v>0</v>
      </c>
      <c r="I32" s="15">
        <f t="shared" si="9"/>
        <v>279549</v>
      </c>
      <c r="J32" s="15">
        <f t="shared" si="9"/>
        <v>0</v>
      </c>
      <c r="K32" s="15">
        <f t="shared" si="9"/>
        <v>0</v>
      </c>
      <c r="L32" s="15">
        <f t="shared" si="9"/>
        <v>0</v>
      </c>
      <c r="M32" s="15">
        <f t="shared" si="9"/>
        <v>0</v>
      </c>
      <c r="N32" s="15">
        <f t="shared" si="4"/>
        <v>1153597</v>
      </c>
      <c r="O32" s="38">
        <f t="shared" si="1"/>
        <v>1922.6616666666666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40"/>
      <c r="B34" s="41"/>
      <c r="C34" s="41"/>
      <c r="D34" s="42"/>
      <c r="E34" s="42"/>
      <c r="F34" s="42"/>
      <c r="G34" s="42"/>
      <c r="H34" s="42"/>
      <c r="I34" s="42"/>
      <c r="J34" s="42"/>
      <c r="K34" s="42"/>
      <c r="L34" s="118" t="s">
        <v>96</v>
      </c>
      <c r="M34" s="118"/>
      <c r="N34" s="118"/>
      <c r="O34" s="43">
        <v>600</v>
      </c>
    </row>
    <row r="35" spans="1:15">
      <c r="A35" s="119"/>
      <c r="B35" s="96"/>
      <c r="C35" s="96"/>
      <c r="D35" s="96"/>
      <c r="E35" s="96"/>
      <c r="F35" s="96"/>
      <c r="G35" s="96"/>
      <c r="H35" s="96"/>
      <c r="I35" s="96"/>
      <c r="J35" s="96"/>
      <c r="K35" s="96"/>
      <c r="L35" s="96"/>
      <c r="M35" s="96"/>
      <c r="N35" s="96"/>
      <c r="O35" s="97"/>
    </row>
    <row r="36" spans="1:15" ht="15.75" customHeight="1" thickBot="1">
      <c r="A36" s="120" t="s">
        <v>47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00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554223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554223</v>
      </c>
      <c r="O5" s="33">
        <f t="shared" ref="O5:O35" si="1">(N5/O$37)</f>
        <v>905.59313725490199</v>
      </c>
      <c r="P5" s="6"/>
    </row>
    <row r="6" spans="1:133">
      <c r="A6" s="12"/>
      <c r="B6" s="25">
        <v>311</v>
      </c>
      <c r="C6" s="20" t="s">
        <v>2</v>
      </c>
      <c r="D6" s="46">
        <v>487286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487286</v>
      </c>
      <c r="O6" s="47">
        <f t="shared" si="1"/>
        <v>796.218954248366</v>
      </c>
      <c r="P6" s="9"/>
    </row>
    <row r="7" spans="1:133">
      <c r="A7" s="12"/>
      <c r="B7" s="25">
        <v>312.41000000000003</v>
      </c>
      <c r="C7" s="20" t="s">
        <v>10</v>
      </c>
      <c r="D7" s="46">
        <v>3202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3202</v>
      </c>
      <c r="O7" s="47">
        <f t="shared" si="1"/>
        <v>5.2320261437908497</v>
      </c>
      <c r="P7" s="9"/>
    </row>
    <row r="8" spans="1:133">
      <c r="A8" s="12"/>
      <c r="B8" s="25">
        <v>312.42</v>
      </c>
      <c r="C8" s="20" t="s">
        <v>56</v>
      </c>
      <c r="D8" s="46">
        <v>1486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1486</v>
      </c>
      <c r="O8" s="47">
        <f t="shared" si="1"/>
        <v>2.4281045751633985</v>
      </c>
      <c r="P8" s="9"/>
    </row>
    <row r="9" spans="1:133">
      <c r="A9" s="12"/>
      <c r="B9" s="25">
        <v>312.60000000000002</v>
      </c>
      <c r="C9" s="20" t="s">
        <v>85</v>
      </c>
      <c r="D9" s="46">
        <v>31889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31889</v>
      </c>
      <c r="O9" s="47">
        <f t="shared" si="1"/>
        <v>52.106209150326798</v>
      </c>
      <c r="P9" s="9"/>
    </row>
    <row r="10" spans="1:133">
      <c r="A10" s="12"/>
      <c r="B10" s="25">
        <v>314.10000000000002</v>
      </c>
      <c r="C10" s="20" t="s">
        <v>11</v>
      </c>
      <c r="D10" s="46">
        <v>17447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17447</v>
      </c>
      <c r="O10" s="47">
        <f t="shared" si="1"/>
        <v>28.508169934640524</v>
      </c>
      <c r="P10" s="9"/>
    </row>
    <row r="11" spans="1:133">
      <c r="A11" s="12"/>
      <c r="B11" s="25">
        <v>314.8</v>
      </c>
      <c r="C11" s="20" t="s">
        <v>61</v>
      </c>
      <c r="D11" s="46">
        <v>670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670</v>
      </c>
      <c r="O11" s="47">
        <f t="shared" si="1"/>
        <v>1.0947712418300655</v>
      </c>
      <c r="P11" s="9"/>
    </row>
    <row r="12" spans="1:133">
      <c r="A12" s="12"/>
      <c r="B12" s="25">
        <v>315</v>
      </c>
      <c r="C12" s="20" t="s">
        <v>62</v>
      </c>
      <c r="D12" s="46">
        <v>8021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8021</v>
      </c>
      <c r="O12" s="47">
        <f t="shared" si="1"/>
        <v>13.106209150326798</v>
      </c>
      <c r="P12" s="9"/>
    </row>
    <row r="13" spans="1:133">
      <c r="A13" s="12"/>
      <c r="B13" s="25">
        <v>316</v>
      </c>
      <c r="C13" s="20" t="s">
        <v>63</v>
      </c>
      <c r="D13" s="46">
        <v>4222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4222</v>
      </c>
      <c r="O13" s="47">
        <f t="shared" si="1"/>
        <v>6.8986928104575167</v>
      </c>
      <c r="P13" s="9"/>
    </row>
    <row r="14" spans="1:133" ht="15.75">
      <c r="A14" s="29" t="s">
        <v>14</v>
      </c>
      <c r="B14" s="30"/>
      <c r="C14" s="31"/>
      <c r="D14" s="32">
        <f t="shared" ref="D14:M14" si="3">SUM(D15:D16)</f>
        <v>15186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35" si="4">SUM(D14:M14)</f>
        <v>15186</v>
      </c>
      <c r="O14" s="45">
        <f t="shared" si="1"/>
        <v>24.813725490196077</v>
      </c>
      <c r="P14" s="10"/>
    </row>
    <row r="15" spans="1:133">
      <c r="A15" s="12"/>
      <c r="B15" s="25">
        <v>322</v>
      </c>
      <c r="C15" s="20" t="s">
        <v>0</v>
      </c>
      <c r="D15" s="46">
        <v>15020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15020</v>
      </c>
      <c r="O15" s="47">
        <f t="shared" si="1"/>
        <v>24.542483660130721</v>
      </c>
      <c r="P15" s="9"/>
    </row>
    <row r="16" spans="1:133">
      <c r="A16" s="12"/>
      <c r="B16" s="25">
        <v>329</v>
      </c>
      <c r="C16" s="20" t="s">
        <v>57</v>
      </c>
      <c r="D16" s="46">
        <v>166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166</v>
      </c>
      <c r="O16" s="47">
        <f t="shared" si="1"/>
        <v>0.27124183006535946</v>
      </c>
      <c r="P16" s="9"/>
    </row>
    <row r="17" spans="1:16" ht="15.75">
      <c r="A17" s="29" t="s">
        <v>16</v>
      </c>
      <c r="B17" s="30"/>
      <c r="C17" s="31"/>
      <c r="D17" s="32">
        <f t="shared" ref="D17:M17" si="5">SUM(D18:D22)</f>
        <v>61913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61913</v>
      </c>
      <c r="O17" s="45">
        <f t="shared" si="1"/>
        <v>101.16503267973856</v>
      </c>
      <c r="P17" s="10"/>
    </row>
    <row r="18" spans="1:16">
      <c r="A18" s="12"/>
      <c r="B18" s="25">
        <v>331.62</v>
      </c>
      <c r="C18" s="20" t="s">
        <v>92</v>
      </c>
      <c r="D18" s="46">
        <v>11616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11616</v>
      </c>
      <c r="O18" s="47">
        <f t="shared" si="1"/>
        <v>18.980392156862745</v>
      </c>
      <c r="P18" s="9"/>
    </row>
    <row r="19" spans="1:16">
      <c r="A19" s="12"/>
      <c r="B19" s="25">
        <v>334.34</v>
      </c>
      <c r="C19" s="20" t="s">
        <v>82</v>
      </c>
      <c r="D19" s="46">
        <v>118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118</v>
      </c>
      <c r="O19" s="47">
        <f t="shared" si="1"/>
        <v>0.19281045751633988</v>
      </c>
      <c r="P19" s="9"/>
    </row>
    <row r="20" spans="1:16">
      <c r="A20" s="12"/>
      <c r="B20" s="25">
        <v>335.12</v>
      </c>
      <c r="C20" s="20" t="s">
        <v>64</v>
      </c>
      <c r="D20" s="46">
        <v>14756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14756</v>
      </c>
      <c r="O20" s="47">
        <f t="shared" si="1"/>
        <v>24.111111111111111</v>
      </c>
      <c r="P20" s="9"/>
    </row>
    <row r="21" spans="1:16">
      <c r="A21" s="12"/>
      <c r="B21" s="25">
        <v>335.14</v>
      </c>
      <c r="C21" s="20" t="s">
        <v>65</v>
      </c>
      <c r="D21" s="46">
        <v>103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103</v>
      </c>
      <c r="O21" s="47">
        <f t="shared" si="1"/>
        <v>0.16830065359477125</v>
      </c>
      <c r="P21" s="9"/>
    </row>
    <row r="22" spans="1:16">
      <c r="A22" s="12"/>
      <c r="B22" s="25">
        <v>335.18</v>
      </c>
      <c r="C22" s="20" t="s">
        <v>66</v>
      </c>
      <c r="D22" s="46">
        <v>35320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35320</v>
      </c>
      <c r="O22" s="47">
        <f t="shared" si="1"/>
        <v>57.712418300653596</v>
      </c>
      <c r="P22" s="9"/>
    </row>
    <row r="23" spans="1:16" ht="15.75">
      <c r="A23" s="29" t="s">
        <v>24</v>
      </c>
      <c r="B23" s="30"/>
      <c r="C23" s="31"/>
      <c r="D23" s="32">
        <f t="shared" ref="D23:M23" si="6">SUM(D24:D27)</f>
        <v>204793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275712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480505</v>
      </c>
      <c r="O23" s="45">
        <f t="shared" si="1"/>
        <v>785.13888888888891</v>
      </c>
      <c r="P23" s="10"/>
    </row>
    <row r="24" spans="1:16">
      <c r="A24" s="12"/>
      <c r="B24" s="25">
        <v>341.9</v>
      </c>
      <c r="C24" s="20" t="s">
        <v>67</v>
      </c>
      <c r="D24" s="46">
        <v>240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240</v>
      </c>
      <c r="O24" s="47">
        <f t="shared" si="1"/>
        <v>0.39215686274509803</v>
      </c>
      <c r="P24" s="9"/>
    </row>
    <row r="25" spans="1:16">
      <c r="A25" s="12"/>
      <c r="B25" s="25">
        <v>342.1</v>
      </c>
      <c r="C25" s="20" t="s">
        <v>27</v>
      </c>
      <c r="D25" s="46">
        <v>75125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75125</v>
      </c>
      <c r="O25" s="47">
        <f t="shared" si="1"/>
        <v>122.75326797385621</v>
      </c>
      <c r="P25" s="9"/>
    </row>
    <row r="26" spans="1:16">
      <c r="A26" s="12"/>
      <c r="B26" s="25">
        <v>342.2</v>
      </c>
      <c r="C26" s="20" t="s">
        <v>28</v>
      </c>
      <c r="D26" s="46">
        <v>129428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129428</v>
      </c>
      <c r="O26" s="47">
        <f t="shared" si="1"/>
        <v>211.48366013071896</v>
      </c>
      <c r="P26" s="9"/>
    </row>
    <row r="27" spans="1:16">
      <c r="A27" s="12"/>
      <c r="B27" s="25">
        <v>343.6</v>
      </c>
      <c r="C27" s="20" t="s">
        <v>29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275712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275712</v>
      </c>
      <c r="O27" s="47">
        <f t="shared" si="1"/>
        <v>450.50980392156862</v>
      </c>
      <c r="P27" s="9"/>
    </row>
    <row r="28" spans="1:16" ht="15.75">
      <c r="A28" s="29" t="s">
        <v>25</v>
      </c>
      <c r="B28" s="30"/>
      <c r="C28" s="31"/>
      <c r="D28" s="32">
        <f t="shared" ref="D28:M28" si="7">SUM(D29:D30)</f>
        <v>927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0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4"/>
        <v>927</v>
      </c>
      <c r="O28" s="45">
        <f t="shared" si="1"/>
        <v>1.5147058823529411</v>
      </c>
      <c r="P28" s="10"/>
    </row>
    <row r="29" spans="1:16">
      <c r="A29" s="13"/>
      <c r="B29" s="39">
        <v>351.1</v>
      </c>
      <c r="C29" s="21" t="s">
        <v>53</v>
      </c>
      <c r="D29" s="46">
        <v>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</v>
      </c>
      <c r="O29" s="47">
        <f t="shared" si="1"/>
        <v>3.2679738562091504E-3</v>
      </c>
      <c r="P29" s="9"/>
    </row>
    <row r="30" spans="1:16">
      <c r="A30" s="13"/>
      <c r="B30" s="39">
        <v>354</v>
      </c>
      <c r="C30" s="21" t="s">
        <v>32</v>
      </c>
      <c r="D30" s="46">
        <v>925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925</v>
      </c>
      <c r="O30" s="47">
        <f t="shared" si="1"/>
        <v>1.511437908496732</v>
      </c>
      <c r="P30" s="9"/>
    </row>
    <row r="31" spans="1:16" ht="15.75">
      <c r="A31" s="29" t="s">
        <v>3</v>
      </c>
      <c r="B31" s="30"/>
      <c r="C31" s="31"/>
      <c r="D31" s="32">
        <f t="shared" ref="D31:M31" si="8">SUM(D32:D34)</f>
        <v>7413</v>
      </c>
      <c r="E31" s="32">
        <f t="shared" si="8"/>
        <v>0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9092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4"/>
        <v>16505</v>
      </c>
      <c r="O31" s="45">
        <f t="shared" si="1"/>
        <v>26.968954248366014</v>
      </c>
      <c r="P31" s="10"/>
    </row>
    <row r="32" spans="1:16">
      <c r="A32" s="12"/>
      <c r="B32" s="25">
        <v>361.1</v>
      </c>
      <c r="C32" s="20" t="s">
        <v>33</v>
      </c>
      <c r="D32" s="46">
        <v>5413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5413</v>
      </c>
      <c r="O32" s="47">
        <f t="shared" si="1"/>
        <v>8.844771241830065</v>
      </c>
      <c r="P32" s="9"/>
    </row>
    <row r="33" spans="1:119">
      <c r="A33" s="12"/>
      <c r="B33" s="25">
        <v>361.3</v>
      </c>
      <c r="C33" s="20" t="s">
        <v>93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9092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9092</v>
      </c>
      <c r="O33" s="47">
        <f t="shared" si="1"/>
        <v>14.856209150326798</v>
      </c>
      <c r="P33" s="9"/>
    </row>
    <row r="34" spans="1:119" ht="15.75" thickBot="1">
      <c r="A34" s="12"/>
      <c r="B34" s="25">
        <v>366</v>
      </c>
      <c r="C34" s="20" t="s">
        <v>89</v>
      </c>
      <c r="D34" s="46">
        <v>2000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2000</v>
      </c>
      <c r="O34" s="47">
        <f t="shared" si="1"/>
        <v>3.2679738562091503</v>
      </c>
      <c r="P34" s="9"/>
    </row>
    <row r="35" spans="1:119" ht="16.5" thickBot="1">
      <c r="A35" s="14" t="s">
        <v>30</v>
      </c>
      <c r="B35" s="23"/>
      <c r="C35" s="22"/>
      <c r="D35" s="15">
        <f>SUM(D5,D14,D17,D23,D28,D31)</f>
        <v>844455</v>
      </c>
      <c r="E35" s="15">
        <f t="shared" ref="E35:M35" si="9">SUM(E5,E14,E17,E23,E28,E31)</f>
        <v>0</v>
      </c>
      <c r="F35" s="15">
        <f t="shared" si="9"/>
        <v>0</v>
      </c>
      <c r="G35" s="15">
        <f t="shared" si="9"/>
        <v>0</v>
      </c>
      <c r="H35" s="15">
        <f t="shared" si="9"/>
        <v>0</v>
      </c>
      <c r="I35" s="15">
        <f t="shared" si="9"/>
        <v>284804</v>
      </c>
      <c r="J35" s="15">
        <f t="shared" si="9"/>
        <v>0</v>
      </c>
      <c r="K35" s="15">
        <f t="shared" si="9"/>
        <v>0</v>
      </c>
      <c r="L35" s="15">
        <f t="shared" si="9"/>
        <v>0</v>
      </c>
      <c r="M35" s="15">
        <f t="shared" si="9"/>
        <v>0</v>
      </c>
      <c r="N35" s="15">
        <f t="shared" si="4"/>
        <v>1129259</v>
      </c>
      <c r="O35" s="38">
        <f t="shared" si="1"/>
        <v>1845.1944444444443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40"/>
      <c r="B37" s="41"/>
      <c r="C37" s="41"/>
      <c r="D37" s="42"/>
      <c r="E37" s="42"/>
      <c r="F37" s="42"/>
      <c r="G37" s="42"/>
      <c r="H37" s="42"/>
      <c r="I37" s="42"/>
      <c r="J37" s="42"/>
      <c r="K37" s="42"/>
      <c r="L37" s="118" t="s">
        <v>94</v>
      </c>
      <c r="M37" s="118"/>
      <c r="N37" s="118"/>
      <c r="O37" s="43">
        <v>612</v>
      </c>
    </row>
    <row r="38" spans="1:119">
      <c r="A38" s="119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7"/>
    </row>
    <row r="39" spans="1:119" ht="15.75" customHeight="1" thickBot="1">
      <c r="A39" s="120" t="s">
        <v>47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100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505041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505041</v>
      </c>
      <c r="O5" s="33">
        <f t="shared" ref="O5:O33" si="1">(N5/O$35)</f>
        <v>827.93606557377052</v>
      </c>
      <c r="P5" s="6"/>
    </row>
    <row r="6" spans="1:133">
      <c r="A6" s="12"/>
      <c r="B6" s="25">
        <v>311</v>
      </c>
      <c r="C6" s="20" t="s">
        <v>2</v>
      </c>
      <c r="D6" s="46">
        <v>435741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435741</v>
      </c>
      <c r="O6" s="47">
        <f t="shared" si="1"/>
        <v>714.32950819672135</v>
      </c>
      <c r="P6" s="9"/>
    </row>
    <row r="7" spans="1:133">
      <c r="A7" s="12"/>
      <c r="B7" s="25">
        <v>312.41000000000003</v>
      </c>
      <c r="C7" s="20" t="s">
        <v>10</v>
      </c>
      <c r="D7" s="46">
        <v>3192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3192</v>
      </c>
      <c r="O7" s="47">
        <f t="shared" si="1"/>
        <v>5.2327868852459014</v>
      </c>
      <c r="P7" s="9"/>
    </row>
    <row r="8" spans="1:133">
      <c r="A8" s="12"/>
      <c r="B8" s="25">
        <v>312.42</v>
      </c>
      <c r="C8" s="20" t="s">
        <v>56</v>
      </c>
      <c r="D8" s="46">
        <v>1457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1457</v>
      </c>
      <c r="O8" s="47">
        <f t="shared" si="1"/>
        <v>2.3885245901639345</v>
      </c>
      <c r="P8" s="9"/>
    </row>
    <row r="9" spans="1:133">
      <c r="A9" s="12"/>
      <c r="B9" s="25">
        <v>312.60000000000002</v>
      </c>
      <c r="C9" s="20" t="s">
        <v>85</v>
      </c>
      <c r="D9" s="46">
        <v>31578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31578</v>
      </c>
      <c r="O9" s="47">
        <f t="shared" si="1"/>
        <v>51.767213114754099</v>
      </c>
      <c r="P9" s="9"/>
    </row>
    <row r="10" spans="1:133">
      <c r="A10" s="12"/>
      <c r="B10" s="25">
        <v>314.10000000000002</v>
      </c>
      <c r="C10" s="20" t="s">
        <v>11</v>
      </c>
      <c r="D10" s="46">
        <v>16783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16783</v>
      </c>
      <c r="O10" s="47">
        <f t="shared" si="1"/>
        <v>27.51311475409836</v>
      </c>
      <c r="P10" s="9"/>
    </row>
    <row r="11" spans="1:133">
      <c r="A11" s="12"/>
      <c r="B11" s="25">
        <v>314.8</v>
      </c>
      <c r="C11" s="20" t="s">
        <v>61</v>
      </c>
      <c r="D11" s="46">
        <v>748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748</v>
      </c>
      <c r="O11" s="47">
        <f t="shared" si="1"/>
        <v>1.2262295081967214</v>
      </c>
      <c r="P11" s="9"/>
    </row>
    <row r="12" spans="1:133">
      <c r="A12" s="12"/>
      <c r="B12" s="25">
        <v>315</v>
      </c>
      <c r="C12" s="20" t="s">
        <v>62</v>
      </c>
      <c r="D12" s="46">
        <v>10277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10277</v>
      </c>
      <c r="O12" s="47">
        <f t="shared" si="1"/>
        <v>16.847540983606557</v>
      </c>
      <c r="P12" s="9"/>
    </row>
    <row r="13" spans="1:133">
      <c r="A13" s="12"/>
      <c r="B13" s="25">
        <v>316</v>
      </c>
      <c r="C13" s="20" t="s">
        <v>63</v>
      </c>
      <c r="D13" s="46">
        <v>5265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5265</v>
      </c>
      <c r="O13" s="47">
        <f t="shared" si="1"/>
        <v>8.6311475409836067</v>
      </c>
      <c r="P13" s="9"/>
    </row>
    <row r="14" spans="1:133" ht="15.75">
      <c r="A14" s="29" t="s">
        <v>14</v>
      </c>
      <c r="B14" s="30"/>
      <c r="C14" s="31"/>
      <c r="D14" s="32">
        <f t="shared" ref="D14:M14" si="3">SUM(D15:D16)</f>
        <v>18030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33" si="4">SUM(D14:M14)</f>
        <v>18030</v>
      </c>
      <c r="O14" s="45">
        <f t="shared" si="1"/>
        <v>29.557377049180328</v>
      </c>
      <c r="P14" s="10"/>
    </row>
    <row r="15" spans="1:133">
      <c r="A15" s="12"/>
      <c r="B15" s="25">
        <v>322</v>
      </c>
      <c r="C15" s="20" t="s">
        <v>0</v>
      </c>
      <c r="D15" s="46">
        <v>17770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17770</v>
      </c>
      <c r="O15" s="47">
        <f t="shared" si="1"/>
        <v>29.131147540983605</v>
      </c>
      <c r="P15" s="9"/>
    </row>
    <row r="16" spans="1:133">
      <c r="A16" s="12"/>
      <c r="B16" s="25">
        <v>329</v>
      </c>
      <c r="C16" s="20" t="s">
        <v>57</v>
      </c>
      <c r="D16" s="46">
        <v>260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260</v>
      </c>
      <c r="O16" s="47">
        <f t="shared" si="1"/>
        <v>0.42622950819672129</v>
      </c>
      <c r="P16" s="9"/>
    </row>
    <row r="17" spans="1:16" ht="15.75">
      <c r="A17" s="29" t="s">
        <v>16</v>
      </c>
      <c r="B17" s="30"/>
      <c r="C17" s="31"/>
      <c r="D17" s="32">
        <f t="shared" ref="D17:M17" si="5">SUM(D18:D21)</f>
        <v>49968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49968</v>
      </c>
      <c r="O17" s="45">
        <f t="shared" si="1"/>
        <v>81.91475409836066</v>
      </c>
      <c r="P17" s="10"/>
    </row>
    <row r="18" spans="1:16">
      <c r="A18" s="12"/>
      <c r="B18" s="25">
        <v>334.34</v>
      </c>
      <c r="C18" s="20" t="s">
        <v>82</v>
      </c>
      <c r="D18" s="46">
        <v>566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566</v>
      </c>
      <c r="O18" s="47">
        <f t="shared" si="1"/>
        <v>0.9278688524590164</v>
      </c>
      <c r="P18" s="9"/>
    </row>
    <row r="19" spans="1:16">
      <c r="A19" s="12"/>
      <c r="B19" s="25">
        <v>335.12</v>
      </c>
      <c r="C19" s="20" t="s">
        <v>64</v>
      </c>
      <c r="D19" s="46">
        <v>13260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13260</v>
      </c>
      <c r="O19" s="47">
        <f t="shared" si="1"/>
        <v>21.737704918032787</v>
      </c>
      <c r="P19" s="9"/>
    </row>
    <row r="20" spans="1:16">
      <c r="A20" s="12"/>
      <c r="B20" s="25">
        <v>335.14</v>
      </c>
      <c r="C20" s="20" t="s">
        <v>65</v>
      </c>
      <c r="D20" s="46">
        <v>168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168</v>
      </c>
      <c r="O20" s="47">
        <f t="shared" si="1"/>
        <v>0.27540983606557379</v>
      </c>
      <c r="P20" s="9"/>
    </row>
    <row r="21" spans="1:16">
      <c r="A21" s="12"/>
      <c r="B21" s="25">
        <v>335.18</v>
      </c>
      <c r="C21" s="20" t="s">
        <v>66</v>
      </c>
      <c r="D21" s="46">
        <v>35974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35974</v>
      </c>
      <c r="O21" s="47">
        <f t="shared" si="1"/>
        <v>58.973770491803279</v>
      </c>
      <c r="P21" s="9"/>
    </row>
    <row r="22" spans="1:16" ht="15.75">
      <c r="A22" s="29" t="s">
        <v>24</v>
      </c>
      <c r="B22" s="30"/>
      <c r="C22" s="31"/>
      <c r="D22" s="32">
        <f t="shared" ref="D22:M22" si="6">SUM(D23:D26)</f>
        <v>160567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268373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si="4"/>
        <v>428940</v>
      </c>
      <c r="O22" s="45">
        <f t="shared" si="1"/>
        <v>703.18032786885249</v>
      </c>
      <c r="P22" s="10"/>
    </row>
    <row r="23" spans="1:16">
      <c r="A23" s="12"/>
      <c r="B23" s="25">
        <v>341.3</v>
      </c>
      <c r="C23" s="20" t="s">
        <v>88</v>
      </c>
      <c r="D23" s="46">
        <v>267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267</v>
      </c>
      <c r="O23" s="47">
        <f t="shared" si="1"/>
        <v>0.43770491803278688</v>
      </c>
      <c r="P23" s="9"/>
    </row>
    <row r="24" spans="1:16">
      <c r="A24" s="12"/>
      <c r="B24" s="25">
        <v>342.1</v>
      </c>
      <c r="C24" s="20" t="s">
        <v>27</v>
      </c>
      <c r="D24" s="46">
        <v>60150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60150</v>
      </c>
      <c r="O24" s="47">
        <f t="shared" si="1"/>
        <v>98.606557377049185</v>
      </c>
      <c r="P24" s="9"/>
    </row>
    <row r="25" spans="1:16">
      <c r="A25" s="12"/>
      <c r="B25" s="25">
        <v>342.2</v>
      </c>
      <c r="C25" s="20" t="s">
        <v>28</v>
      </c>
      <c r="D25" s="46">
        <v>100150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100150</v>
      </c>
      <c r="O25" s="47">
        <f t="shared" si="1"/>
        <v>164.18032786885246</v>
      </c>
      <c r="P25" s="9"/>
    </row>
    <row r="26" spans="1:16">
      <c r="A26" s="12"/>
      <c r="B26" s="25">
        <v>343.6</v>
      </c>
      <c r="C26" s="20" t="s">
        <v>29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268373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268373</v>
      </c>
      <c r="O26" s="47">
        <f t="shared" si="1"/>
        <v>439.95573770491802</v>
      </c>
      <c r="P26" s="9"/>
    </row>
    <row r="27" spans="1:16" ht="15.75">
      <c r="A27" s="29" t="s">
        <v>25</v>
      </c>
      <c r="B27" s="30"/>
      <c r="C27" s="31"/>
      <c r="D27" s="32">
        <f t="shared" ref="D27:M27" si="7">SUM(D28:D29)</f>
        <v>2573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0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4"/>
        <v>2573</v>
      </c>
      <c r="O27" s="45">
        <f t="shared" si="1"/>
        <v>4.2180327868852459</v>
      </c>
      <c r="P27" s="10"/>
    </row>
    <row r="28" spans="1:16">
      <c r="A28" s="13"/>
      <c r="B28" s="39">
        <v>351.1</v>
      </c>
      <c r="C28" s="21" t="s">
        <v>53</v>
      </c>
      <c r="D28" s="46">
        <v>368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368</v>
      </c>
      <c r="O28" s="47">
        <f t="shared" si="1"/>
        <v>0.60327868852459021</v>
      </c>
      <c r="P28" s="9"/>
    </row>
    <row r="29" spans="1:16">
      <c r="A29" s="13"/>
      <c r="B29" s="39">
        <v>354</v>
      </c>
      <c r="C29" s="21" t="s">
        <v>32</v>
      </c>
      <c r="D29" s="46">
        <v>2205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2205</v>
      </c>
      <c r="O29" s="47">
        <f t="shared" si="1"/>
        <v>3.6147540983606556</v>
      </c>
      <c r="P29" s="9"/>
    </row>
    <row r="30" spans="1:16" ht="15.75">
      <c r="A30" s="29" t="s">
        <v>3</v>
      </c>
      <c r="B30" s="30"/>
      <c r="C30" s="31"/>
      <c r="D30" s="32">
        <f t="shared" ref="D30:M30" si="8">SUM(D31:D32)</f>
        <v>2677</v>
      </c>
      <c r="E30" s="32">
        <f t="shared" si="8"/>
        <v>0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3230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4"/>
        <v>5907</v>
      </c>
      <c r="O30" s="45">
        <f t="shared" si="1"/>
        <v>9.6836065573770487</v>
      </c>
      <c r="P30" s="10"/>
    </row>
    <row r="31" spans="1:16">
      <c r="A31" s="12"/>
      <c r="B31" s="25">
        <v>361.1</v>
      </c>
      <c r="C31" s="20" t="s">
        <v>33</v>
      </c>
      <c r="D31" s="46">
        <v>1850</v>
      </c>
      <c r="E31" s="46">
        <v>0</v>
      </c>
      <c r="F31" s="46">
        <v>0</v>
      </c>
      <c r="G31" s="46">
        <v>0</v>
      </c>
      <c r="H31" s="46">
        <v>0</v>
      </c>
      <c r="I31" s="46">
        <v>3230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5080</v>
      </c>
      <c r="O31" s="47">
        <f t="shared" si="1"/>
        <v>8.3278688524590159</v>
      </c>
      <c r="P31" s="9"/>
    </row>
    <row r="32" spans="1:16" ht="15.75" thickBot="1">
      <c r="A32" s="12"/>
      <c r="B32" s="25">
        <v>366</v>
      </c>
      <c r="C32" s="20" t="s">
        <v>89</v>
      </c>
      <c r="D32" s="46">
        <v>827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827</v>
      </c>
      <c r="O32" s="47">
        <f t="shared" si="1"/>
        <v>1.3557377049180328</v>
      </c>
      <c r="P32" s="9"/>
    </row>
    <row r="33" spans="1:119" ht="16.5" thickBot="1">
      <c r="A33" s="14" t="s">
        <v>30</v>
      </c>
      <c r="B33" s="23"/>
      <c r="C33" s="22"/>
      <c r="D33" s="15">
        <f>SUM(D5,D14,D17,D22,D27,D30)</f>
        <v>738856</v>
      </c>
      <c r="E33" s="15">
        <f t="shared" ref="E33:M33" si="9">SUM(E5,E14,E17,E22,E27,E30)</f>
        <v>0</v>
      </c>
      <c r="F33" s="15">
        <f t="shared" si="9"/>
        <v>0</v>
      </c>
      <c r="G33" s="15">
        <f t="shared" si="9"/>
        <v>0</v>
      </c>
      <c r="H33" s="15">
        <f t="shared" si="9"/>
        <v>0</v>
      </c>
      <c r="I33" s="15">
        <f t="shared" si="9"/>
        <v>271603</v>
      </c>
      <c r="J33" s="15">
        <f t="shared" si="9"/>
        <v>0</v>
      </c>
      <c r="K33" s="15">
        <f t="shared" si="9"/>
        <v>0</v>
      </c>
      <c r="L33" s="15">
        <f t="shared" si="9"/>
        <v>0</v>
      </c>
      <c r="M33" s="15">
        <f t="shared" si="9"/>
        <v>0</v>
      </c>
      <c r="N33" s="15">
        <f t="shared" si="4"/>
        <v>1010459</v>
      </c>
      <c r="O33" s="38">
        <f t="shared" si="1"/>
        <v>1656.4901639344262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40"/>
      <c r="B35" s="41"/>
      <c r="C35" s="41"/>
      <c r="D35" s="42"/>
      <c r="E35" s="42"/>
      <c r="F35" s="42"/>
      <c r="G35" s="42"/>
      <c r="H35" s="42"/>
      <c r="I35" s="42"/>
      <c r="J35" s="42"/>
      <c r="K35" s="42"/>
      <c r="L35" s="118" t="s">
        <v>90</v>
      </c>
      <c r="M35" s="118"/>
      <c r="N35" s="118"/>
      <c r="O35" s="43">
        <v>610</v>
      </c>
    </row>
    <row r="36" spans="1:119">
      <c r="A36" s="119"/>
      <c r="B36" s="96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7"/>
    </row>
    <row r="37" spans="1:119" ht="15.75" customHeight="1" thickBot="1">
      <c r="A37" s="120" t="s">
        <v>47</v>
      </c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00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455950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455950</v>
      </c>
      <c r="O5" s="33">
        <f t="shared" ref="O5:O33" si="1">(N5/O$35)</f>
        <v>1080.4502369668246</v>
      </c>
      <c r="P5" s="6"/>
    </row>
    <row r="6" spans="1:133">
      <c r="A6" s="12"/>
      <c r="B6" s="25">
        <v>311</v>
      </c>
      <c r="C6" s="20" t="s">
        <v>2</v>
      </c>
      <c r="D6" s="46">
        <v>399030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399030</v>
      </c>
      <c r="O6" s="47">
        <f t="shared" si="1"/>
        <v>945.56872037914695</v>
      </c>
      <c r="P6" s="9"/>
    </row>
    <row r="7" spans="1:133">
      <c r="A7" s="12"/>
      <c r="B7" s="25">
        <v>312.41000000000003</v>
      </c>
      <c r="C7" s="20" t="s">
        <v>10</v>
      </c>
      <c r="D7" s="46">
        <v>3335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3335</v>
      </c>
      <c r="O7" s="47">
        <f t="shared" si="1"/>
        <v>7.9028436018957349</v>
      </c>
      <c r="P7" s="9"/>
    </row>
    <row r="8" spans="1:133">
      <c r="A8" s="12"/>
      <c r="B8" s="25">
        <v>312.42</v>
      </c>
      <c r="C8" s="20" t="s">
        <v>56</v>
      </c>
      <c r="D8" s="46">
        <v>1567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1567</v>
      </c>
      <c r="O8" s="47">
        <f t="shared" si="1"/>
        <v>3.7132701421800949</v>
      </c>
      <c r="P8" s="9"/>
    </row>
    <row r="9" spans="1:133">
      <c r="A9" s="12"/>
      <c r="B9" s="25">
        <v>312.60000000000002</v>
      </c>
      <c r="C9" s="20" t="s">
        <v>85</v>
      </c>
      <c r="D9" s="46">
        <v>16202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16202</v>
      </c>
      <c r="O9" s="47">
        <f t="shared" si="1"/>
        <v>38.393364928909953</v>
      </c>
      <c r="P9" s="9"/>
    </row>
    <row r="10" spans="1:133">
      <c r="A10" s="12"/>
      <c r="B10" s="25">
        <v>314.10000000000002</v>
      </c>
      <c r="C10" s="20" t="s">
        <v>11</v>
      </c>
      <c r="D10" s="46">
        <v>15552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15552</v>
      </c>
      <c r="O10" s="47">
        <f t="shared" si="1"/>
        <v>36.85308056872038</v>
      </c>
      <c r="P10" s="9"/>
    </row>
    <row r="11" spans="1:133">
      <c r="A11" s="12"/>
      <c r="B11" s="25">
        <v>314.8</v>
      </c>
      <c r="C11" s="20" t="s">
        <v>61</v>
      </c>
      <c r="D11" s="46">
        <v>633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633</v>
      </c>
      <c r="O11" s="47">
        <f t="shared" si="1"/>
        <v>1.5</v>
      </c>
      <c r="P11" s="9"/>
    </row>
    <row r="12" spans="1:133">
      <c r="A12" s="12"/>
      <c r="B12" s="25">
        <v>314.89999999999998</v>
      </c>
      <c r="C12" s="20" t="s">
        <v>79</v>
      </c>
      <c r="D12" s="46">
        <v>182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182</v>
      </c>
      <c r="O12" s="47">
        <f t="shared" si="1"/>
        <v>0.43127962085308058</v>
      </c>
      <c r="P12" s="9"/>
    </row>
    <row r="13" spans="1:133">
      <c r="A13" s="12"/>
      <c r="B13" s="25">
        <v>315</v>
      </c>
      <c r="C13" s="20" t="s">
        <v>62</v>
      </c>
      <c r="D13" s="46">
        <v>15546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15546</v>
      </c>
      <c r="O13" s="47">
        <f t="shared" si="1"/>
        <v>36.838862559241704</v>
      </c>
      <c r="P13" s="9"/>
    </row>
    <row r="14" spans="1:133">
      <c r="A14" s="12"/>
      <c r="B14" s="25">
        <v>316</v>
      </c>
      <c r="C14" s="20" t="s">
        <v>63</v>
      </c>
      <c r="D14" s="46">
        <v>3903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3903</v>
      </c>
      <c r="O14" s="47">
        <f t="shared" si="1"/>
        <v>9.2488151658767777</v>
      </c>
      <c r="P14" s="9"/>
    </row>
    <row r="15" spans="1:133" ht="15.75">
      <c r="A15" s="29" t="s">
        <v>14</v>
      </c>
      <c r="B15" s="30"/>
      <c r="C15" s="31"/>
      <c r="D15" s="32">
        <f t="shared" ref="D15:M15" si="3">SUM(D16:D17)</f>
        <v>18790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33" si="4">SUM(D15:M15)</f>
        <v>18790</v>
      </c>
      <c r="O15" s="45">
        <f t="shared" si="1"/>
        <v>44.526066350710899</v>
      </c>
      <c r="P15" s="10"/>
    </row>
    <row r="16" spans="1:133">
      <c r="A16" s="12"/>
      <c r="B16" s="25">
        <v>322</v>
      </c>
      <c r="C16" s="20" t="s">
        <v>0</v>
      </c>
      <c r="D16" s="46">
        <v>18550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18550</v>
      </c>
      <c r="O16" s="47">
        <f t="shared" si="1"/>
        <v>43.957345971563981</v>
      </c>
      <c r="P16" s="9"/>
    </row>
    <row r="17" spans="1:16">
      <c r="A17" s="12"/>
      <c r="B17" s="25">
        <v>329</v>
      </c>
      <c r="C17" s="20" t="s">
        <v>57</v>
      </c>
      <c r="D17" s="46">
        <v>240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240</v>
      </c>
      <c r="O17" s="47">
        <f t="shared" si="1"/>
        <v>0.56872037914691942</v>
      </c>
      <c r="P17" s="9"/>
    </row>
    <row r="18" spans="1:16" ht="15.75">
      <c r="A18" s="29" t="s">
        <v>16</v>
      </c>
      <c r="B18" s="30"/>
      <c r="C18" s="31"/>
      <c r="D18" s="32">
        <f t="shared" ref="D18:M18" si="5">SUM(D19:D22)</f>
        <v>47140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47140</v>
      </c>
      <c r="O18" s="45">
        <f t="shared" si="1"/>
        <v>111.70616113744076</v>
      </c>
      <c r="P18" s="10"/>
    </row>
    <row r="19" spans="1:16">
      <c r="A19" s="12"/>
      <c r="B19" s="25">
        <v>334.34</v>
      </c>
      <c r="C19" s="20" t="s">
        <v>82</v>
      </c>
      <c r="D19" s="46">
        <v>1296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1296</v>
      </c>
      <c r="O19" s="47">
        <f t="shared" si="1"/>
        <v>3.0710900473933651</v>
      </c>
      <c r="P19" s="9"/>
    </row>
    <row r="20" spans="1:16">
      <c r="A20" s="12"/>
      <c r="B20" s="25">
        <v>335.12</v>
      </c>
      <c r="C20" s="20" t="s">
        <v>64</v>
      </c>
      <c r="D20" s="46">
        <v>13022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13022</v>
      </c>
      <c r="O20" s="47">
        <f t="shared" si="1"/>
        <v>30.857819905213269</v>
      </c>
      <c r="P20" s="9"/>
    </row>
    <row r="21" spans="1:16">
      <c r="A21" s="12"/>
      <c r="B21" s="25">
        <v>335.14</v>
      </c>
      <c r="C21" s="20" t="s">
        <v>65</v>
      </c>
      <c r="D21" s="46">
        <v>120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120</v>
      </c>
      <c r="O21" s="47">
        <f t="shared" si="1"/>
        <v>0.28436018957345971</v>
      </c>
      <c r="P21" s="9"/>
    </row>
    <row r="22" spans="1:16">
      <c r="A22" s="12"/>
      <c r="B22" s="25">
        <v>335.19</v>
      </c>
      <c r="C22" s="20" t="s">
        <v>75</v>
      </c>
      <c r="D22" s="46">
        <v>32702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32702</v>
      </c>
      <c r="O22" s="47">
        <f t="shared" si="1"/>
        <v>77.492890995260666</v>
      </c>
      <c r="P22" s="9"/>
    </row>
    <row r="23" spans="1:16" ht="15.75">
      <c r="A23" s="29" t="s">
        <v>24</v>
      </c>
      <c r="B23" s="30"/>
      <c r="C23" s="31"/>
      <c r="D23" s="32">
        <f t="shared" ref="D23:M23" si="6">SUM(D24:D26)</f>
        <v>232800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260043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492843</v>
      </c>
      <c r="O23" s="45">
        <f t="shared" si="1"/>
        <v>1167.8744075829384</v>
      </c>
      <c r="P23" s="10"/>
    </row>
    <row r="24" spans="1:16">
      <c r="A24" s="12"/>
      <c r="B24" s="25">
        <v>342.1</v>
      </c>
      <c r="C24" s="20" t="s">
        <v>27</v>
      </c>
      <c r="D24" s="46">
        <v>92142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92142</v>
      </c>
      <c r="O24" s="47">
        <f t="shared" si="1"/>
        <v>218.34597156398104</v>
      </c>
      <c r="P24" s="9"/>
    </row>
    <row r="25" spans="1:16">
      <c r="A25" s="12"/>
      <c r="B25" s="25">
        <v>342.2</v>
      </c>
      <c r="C25" s="20" t="s">
        <v>28</v>
      </c>
      <c r="D25" s="46">
        <v>140658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140658</v>
      </c>
      <c r="O25" s="47">
        <f t="shared" si="1"/>
        <v>333.31279620853081</v>
      </c>
      <c r="P25" s="9"/>
    </row>
    <row r="26" spans="1:16">
      <c r="A26" s="12"/>
      <c r="B26" s="25">
        <v>343.6</v>
      </c>
      <c r="C26" s="20" t="s">
        <v>29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260043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260043</v>
      </c>
      <c r="O26" s="47">
        <f t="shared" si="1"/>
        <v>616.21563981042652</v>
      </c>
      <c r="P26" s="9"/>
    </row>
    <row r="27" spans="1:16" ht="15.75">
      <c r="A27" s="29" t="s">
        <v>25</v>
      </c>
      <c r="B27" s="30"/>
      <c r="C27" s="31"/>
      <c r="D27" s="32">
        <f t="shared" ref="D27:M27" si="7">SUM(D28:D29)</f>
        <v>969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0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4"/>
        <v>969</v>
      </c>
      <c r="O27" s="45">
        <f t="shared" si="1"/>
        <v>2.296208530805687</v>
      </c>
      <c r="P27" s="10"/>
    </row>
    <row r="28" spans="1:16">
      <c r="A28" s="13"/>
      <c r="B28" s="39">
        <v>351.1</v>
      </c>
      <c r="C28" s="21" t="s">
        <v>53</v>
      </c>
      <c r="D28" s="46">
        <v>36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36</v>
      </c>
      <c r="O28" s="47">
        <f t="shared" si="1"/>
        <v>8.5308056872037921E-2</v>
      </c>
      <c r="P28" s="9"/>
    </row>
    <row r="29" spans="1:16">
      <c r="A29" s="13"/>
      <c r="B29" s="39">
        <v>354</v>
      </c>
      <c r="C29" s="21" t="s">
        <v>32</v>
      </c>
      <c r="D29" s="46">
        <v>933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933</v>
      </c>
      <c r="O29" s="47">
        <f t="shared" si="1"/>
        <v>2.2109004739336493</v>
      </c>
      <c r="P29" s="9"/>
    </row>
    <row r="30" spans="1:16" ht="15.75">
      <c r="A30" s="29" t="s">
        <v>3</v>
      </c>
      <c r="B30" s="30"/>
      <c r="C30" s="31"/>
      <c r="D30" s="32">
        <f t="shared" ref="D30:M30" si="8">SUM(D31:D32)</f>
        <v>601</v>
      </c>
      <c r="E30" s="32">
        <f t="shared" si="8"/>
        <v>0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864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4"/>
        <v>1465</v>
      </c>
      <c r="O30" s="45">
        <f t="shared" si="1"/>
        <v>3.471563981042654</v>
      </c>
      <c r="P30" s="10"/>
    </row>
    <row r="31" spans="1:16">
      <c r="A31" s="12"/>
      <c r="B31" s="25">
        <v>361.1</v>
      </c>
      <c r="C31" s="20" t="s">
        <v>33</v>
      </c>
      <c r="D31" s="46">
        <v>343</v>
      </c>
      <c r="E31" s="46">
        <v>0</v>
      </c>
      <c r="F31" s="46">
        <v>0</v>
      </c>
      <c r="G31" s="46">
        <v>0</v>
      </c>
      <c r="H31" s="46">
        <v>0</v>
      </c>
      <c r="I31" s="46">
        <v>864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1207</v>
      </c>
      <c r="O31" s="47">
        <f t="shared" si="1"/>
        <v>2.8601895734597158</v>
      </c>
      <c r="P31" s="9"/>
    </row>
    <row r="32" spans="1:16" ht="15.75" thickBot="1">
      <c r="A32" s="12"/>
      <c r="B32" s="25">
        <v>369.9</v>
      </c>
      <c r="C32" s="20" t="s">
        <v>45</v>
      </c>
      <c r="D32" s="46">
        <v>258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258</v>
      </c>
      <c r="O32" s="47">
        <f t="shared" si="1"/>
        <v>0.61137440758293837</v>
      </c>
      <c r="P32" s="9"/>
    </row>
    <row r="33" spans="1:119" ht="16.5" thickBot="1">
      <c r="A33" s="14" t="s">
        <v>30</v>
      </c>
      <c r="B33" s="23"/>
      <c r="C33" s="22"/>
      <c r="D33" s="15">
        <f>SUM(D5,D15,D18,D23,D27,D30)</f>
        <v>756250</v>
      </c>
      <c r="E33" s="15">
        <f t="shared" ref="E33:M33" si="9">SUM(E5,E15,E18,E23,E27,E30)</f>
        <v>0</v>
      </c>
      <c r="F33" s="15">
        <f t="shared" si="9"/>
        <v>0</v>
      </c>
      <c r="G33" s="15">
        <f t="shared" si="9"/>
        <v>0</v>
      </c>
      <c r="H33" s="15">
        <f t="shared" si="9"/>
        <v>0</v>
      </c>
      <c r="I33" s="15">
        <f t="shared" si="9"/>
        <v>260907</v>
      </c>
      <c r="J33" s="15">
        <f t="shared" si="9"/>
        <v>0</v>
      </c>
      <c r="K33" s="15">
        <f t="shared" si="9"/>
        <v>0</v>
      </c>
      <c r="L33" s="15">
        <f t="shared" si="9"/>
        <v>0</v>
      </c>
      <c r="M33" s="15">
        <f t="shared" si="9"/>
        <v>0</v>
      </c>
      <c r="N33" s="15">
        <f t="shared" si="4"/>
        <v>1017157</v>
      </c>
      <c r="O33" s="38">
        <f t="shared" si="1"/>
        <v>2410.324644549763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40"/>
      <c r="B35" s="41"/>
      <c r="C35" s="41"/>
      <c r="D35" s="42"/>
      <c r="E35" s="42"/>
      <c r="F35" s="42"/>
      <c r="G35" s="42"/>
      <c r="H35" s="42"/>
      <c r="I35" s="42"/>
      <c r="J35" s="42"/>
      <c r="K35" s="42"/>
      <c r="L35" s="118" t="s">
        <v>86</v>
      </c>
      <c r="M35" s="118"/>
      <c r="N35" s="118"/>
      <c r="O35" s="43">
        <v>422</v>
      </c>
    </row>
    <row r="36" spans="1:119">
      <c r="A36" s="119"/>
      <c r="B36" s="96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7"/>
    </row>
    <row r="37" spans="1:119" ht="15.75" customHeight="1" thickBot="1">
      <c r="A37" s="120" t="s">
        <v>47</v>
      </c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00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408567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408567</v>
      </c>
      <c r="O5" s="33">
        <f t="shared" ref="O5:O31" si="1">(N5/O$33)</f>
        <v>986.87681159420288</v>
      </c>
      <c r="P5" s="6"/>
    </row>
    <row r="6" spans="1:133">
      <c r="A6" s="12"/>
      <c r="B6" s="25">
        <v>311</v>
      </c>
      <c r="C6" s="20" t="s">
        <v>2</v>
      </c>
      <c r="D6" s="46">
        <v>373060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373060</v>
      </c>
      <c r="O6" s="47">
        <f t="shared" si="1"/>
        <v>901.11111111111109</v>
      </c>
      <c r="P6" s="9"/>
    </row>
    <row r="7" spans="1:133">
      <c r="A7" s="12"/>
      <c r="B7" s="25">
        <v>312.41000000000003</v>
      </c>
      <c r="C7" s="20" t="s">
        <v>10</v>
      </c>
      <c r="D7" s="46">
        <v>3206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3206</v>
      </c>
      <c r="O7" s="47">
        <f t="shared" si="1"/>
        <v>7.7439613526570046</v>
      </c>
      <c r="P7" s="9"/>
    </row>
    <row r="8" spans="1:133">
      <c r="A8" s="12"/>
      <c r="B8" s="25">
        <v>312.42</v>
      </c>
      <c r="C8" s="20" t="s">
        <v>56</v>
      </c>
      <c r="D8" s="46">
        <v>1578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1578</v>
      </c>
      <c r="O8" s="47">
        <f t="shared" si="1"/>
        <v>3.8115942028985508</v>
      </c>
      <c r="P8" s="9"/>
    </row>
    <row r="9" spans="1:133">
      <c r="A9" s="12"/>
      <c r="B9" s="25">
        <v>314.10000000000002</v>
      </c>
      <c r="C9" s="20" t="s">
        <v>11</v>
      </c>
      <c r="D9" s="46">
        <v>15344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15344</v>
      </c>
      <c r="O9" s="47">
        <f t="shared" si="1"/>
        <v>37.062801932367151</v>
      </c>
      <c r="P9" s="9"/>
    </row>
    <row r="10" spans="1:133">
      <c r="A10" s="12"/>
      <c r="B10" s="25">
        <v>314.8</v>
      </c>
      <c r="C10" s="20" t="s">
        <v>61</v>
      </c>
      <c r="D10" s="46">
        <v>477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477</v>
      </c>
      <c r="O10" s="47">
        <f t="shared" si="1"/>
        <v>1.1521739130434783</v>
      </c>
      <c r="P10" s="9"/>
    </row>
    <row r="11" spans="1:133">
      <c r="A11" s="12"/>
      <c r="B11" s="25">
        <v>314.89999999999998</v>
      </c>
      <c r="C11" s="20" t="s">
        <v>79</v>
      </c>
      <c r="D11" s="46">
        <v>38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38</v>
      </c>
      <c r="O11" s="47">
        <f t="shared" si="1"/>
        <v>9.1787439613526575E-2</v>
      </c>
      <c r="P11" s="9"/>
    </row>
    <row r="12" spans="1:133">
      <c r="A12" s="12"/>
      <c r="B12" s="25">
        <v>315</v>
      </c>
      <c r="C12" s="20" t="s">
        <v>62</v>
      </c>
      <c r="D12" s="46">
        <v>12192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12192</v>
      </c>
      <c r="O12" s="47">
        <f t="shared" si="1"/>
        <v>29.44927536231884</v>
      </c>
      <c r="P12" s="9"/>
    </row>
    <row r="13" spans="1:133">
      <c r="A13" s="12"/>
      <c r="B13" s="25">
        <v>316</v>
      </c>
      <c r="C13" s="20" t="s">
        <v>63</v>
      </c>
      <c r="D13" s="46">
        <v>2672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2672</v>
      </c>
      <c r="O13" s="47">
        <f t="shared" si="1"/>
        <v>6.454106280193237</v>
      </c>
      <c r="P13" s="9"/>
    </row>
    <row r="14" spans="1:133" ht="15.75">
      <c r="A14" s="29" t="s">
        <v>14</v>
      </c>
      <c r="B14" s="30"/>
      <c r="C14" s="31"/>
      <c r="D14" s="32">
        <f t="shared" ref="D14:M14" si="3">SUM(D15:D16)</f>
        <v>19355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31" si="4">SUM(D14:M14)</f>
        <v>19355</v>
      </c>
      <c r="O14" s="45">
        <f t="shared" si="1"/>
        <v>46.751207729468597</v>
      </c>
      <c r="P14" s="10"/>
    </row>
    <row r="15" spans="1:133">
      <c r="A15" s="12"/>
      <c r="B15" s="25">
        <v>322</v>
      </c>
      <c r="C15" s="20" t="s">
        <v>0</v>
      </c>
      <c r="D15" s="46">
        <v>19095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19095</v>
      </c>
      <c r="O15" s="47">
        <f t="shared" si="1"/>
        <v>46.123188405797102</v>
      </c>
      <c r="P15" s="9"/>
    </row>
    <row r="16" spans="1:133">
      <c r="A16" s="12"/>
      <c r="B16" s="25">
        <v>329</v>
      </c>
      <c r="C16" s="20" t="s">
        <v>57</v>
      </c>
      <c r="D16" s="46">
        <v>260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260</v>
      </c>
      <c r="O16" s="47">
        <f t="shared" si="1"/>
        <v>0.6280193236714976</v>
      </c>
      <c r="P16" s="9"/>
    </row>
    <row r="17" spans="1:119" ht="15.75">
      <c r="A17" s="29" t="s">
        <v>16</v>
      </c>
      <c r="B17" s="30"/>
      <c r="C17" s="31"/>
      <c r="D17" s="32">
        <f t="shared" ref="D17:M17" si="5">SUM(D18:D21)</f>
        <v>43956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43956</v>
      </c>
      <c r="O17" s="45">
        <f t="shared" si="1"/>
        <v>106.17391304347827</v>
      </c>
      <c r="P17" s="10"/>
    </row>
    <row r="18" spans="1:119">
      <c r="A18" s="12"/>
      <c r="B18" s="25">
        <v>334.34</v>
      </c>
      <c r="C18" s="20" t="s">
        <v>82</v>
      </c>
      <c r="D18" s="46">
        <v>697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697</v>
      </c>
      <c r="O18" s="47">
        <f t="shared" si="1"/>
        <v>1.6835748792270531</v>
      </c>
      <c r="P18" s="9"/>
    </row>
    <row r="19" spans="1:119">
      <c r="A19" s="12"/>
      <c r="B19" s="25">
        <v>335.12</v>
      </c>
      <c r="C19" s="20" t="s">
        <v>64</v>
      </c>
      <c r="D19" s="46">
        <v>12835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12835</v>
      </c>
      <c r="O19" s="47">
        <f t="shared" si="1"/>
        <v>31.002415458937197</v>
      </c>
      <c r="P19" s="9"/>
    </row>
    <row r="20" spans="1:119">
      <c r="A20" s="12"/>
      <c r="B20" s="25">
        <v>335.14</v>
      </c>
      <c r="C20" s="20" t="s">
        <v>65</v>
      </c>
      <c r="D20" s="46">
        <v>151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151</v>
      </c>
      <c r="O20" s="47">
        <f t="shared" si="1"/>
        <v>0.36473429951690822</v>
      </c>
      <c r="P20" s="9"/>
    </row>
    <row r="21" spans="1:119">
      <c r="A21" s="12"/>
      <c r="B21" s="25">
        <v>335.19</v>
      </c>
      <c r="C21" s="20" t="s">
        <v>75</v>
      </c>
      <c r="D21" s="46">
        <v>30273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30273</v>
      </c>
      <c r="O21" s="47">
        <f t="shared" si="1"/>
        <v>73.123188405797094</v>
      </c>
      <c r="P21" s="9"/>
    </row>
    <row r="22" spans="1:119" ht="15.75">
      <c r="A22" s="29" t="s">
        <v>24</v>
      </c>
      <c r="B22" s="30"/>
      <c r="C22" s="31"/>
      <c r="D22" s="32">
        <f t="shared" ref="D22:M22" si="6">SUM(D23:D25)</f>
        <v>291900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328296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si="4"/>
        <v>620196</v>
      </c>
      <c r="O22" s="45">
        <f t="shared" si="1"/>
        <v>1498.0579710144928</v>
      </c>
      <c r="P22" s="10"/>
    </row>
    <row r="23" spans="1:119">
      <c r="A23" s="12"/>
      <c r="B23" s="25">
        <v>342.1</v>
      </c>
      <c r="C23" s="20" t="s">
        <v>27</v>
      </c>
      <c r="D23" s="46">
        <v>122628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122628</v>
      </c>
      <c r="O23" s="47">
        <f t="shared" si="1"/>
        <v>296.20289855072463</v>
      </c>
      <c r="P23" s="9"/>
    </row>
    <row r="24" spans="1:119">
      <c r="A24" s="12"/>
      <c r="B24" s="25">
        <v>342.2</v>
      </c>
      <c r="C24" s="20" t="s">
        <v>28</v>
      </c>
      <c r="D24" s="46">
        <v>169272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169272</v>
      </c>
      <c r="O24" s="47">
        <f t="shared" si="1"/>
        <v>408.86956521739131</v>
      </c>
      <c r="P24" s="9"/>
    </row>
    <row r="25" spans="1:119">
      <c r="A25" s="12"/>
      <c r="B25" s="25">
        <v>343.6</v>
      </c>
      <c r="C25" s="20" t="s">
        <v>29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328296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328296</v>
      </c>
      <c r="O25" s="47">
        <f t="shared" si="1"/>
        <v>792.98550724637676</v>
      </c>
      <c r="P25" s="9"/>
    </row>
    <row r="26" spans="1:119" ht="15.75">
      <c r="A26" s="29" t="s">
        <v>25</v>
      </c>
      <c r="B26" s="30"/>
      <c r="C26" s="31"/>
      <c r="D26" s="32">
        <f t="shared" ref="D26:M26" si="7">SUM(D27:D28)</f>
        <v>1551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0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4"/>
        <v>1551</v>
      </c>
      <c r="O26" s="45">
        <f t="shared" si="1"/>
        <v>3.7463768115942031</v>
      </c>
      <c r="P26" s="10"/>
    </row>
    <row r="27" spans="1:119">
      <c r="A27" s="13"/>
      <c r="B27" s="39">
        <v>351.1</v>
      </c>
      <c r="C27" s="21" t="s">
        <v>53</v>
      </c>
      <c r="D27" s="46">
        <v>131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131</v>
      </c>
      <c r="O27" s="47">
        <f t="shared" si="1"/>
        <v>0.31642512077294688</v>
      </c>
      <c r="P27" s="9"/>
    </row>
    <row r="28" spans="1:119">
      <c r="A28" s="13"/>
      <c r="B28" s="39">
        <v>354</v>
      </c>
      <c r="C28" s="21" t="s">
        <v>32</v>
      </c>
      <c r="D28" s="46">
        <v>1420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1420</v>
      </c>
      <c r="O28" s="47">
        <f t="shared" si="1"/>
        <v>3.4299516908212562</v>
      </c>
      <c r="P28" s="9"/>
    </row>
    <row r="29" spans="1:119" ht="15.75">
      <c r="A29" s="29" t="s">
        <v>3</v>
      </c>
      <c r="B29" s="30"/>
      <c r="C29" s="31"/>
      <c r="D29" s="32">
        <f t="shared" ref="D29:M29" si="8">SUM(D30:D30)</f>
        <v>160</v>
      </c>
      <c r="E29" s="32">
        <f t="shared" si="8"/>
        <v>0</v>
      </c>
      <c r="F29" s="32">
        <f t="shared" si="8"/>
        <v>0</v>
      </c>
      <c r="G29" s="32">
        <f t="shared" si="8"/>
        <v>0</v>
      </c>
      <c r="H29" s="32">
        <f t="shared" si="8"/>
        <v>0</v>
      </c>
      <c r="I29" s="32">
        <f t="shared" si="8"/>
        <v>341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4"/>
        <v>501</v>
      </c>
      <c r="O29" s="45">
        <f t="shared" si="1"/>
        <v>1.2101449275362319</v>
      </c>
      <c r="P29" s="10"/>
    </row>
    <row r="30" spans="1:119" ht="15.75" thickBot="1">
      <c r="A30" s="12"/>
      <c r="B30" s="25">
        <v>361.1</v>
      </c>
      <c r="C30" s="20" t="s">
        <v>33</v>
      </c>
      <c r="D30" s="46">
        <v>160</v>
      </c>
      <c r="E30" s="46">
        <v>0</v>
      </c>
      <c r="F30" s="46">
        <v>0</v>
      </c>
      <c r="G30" s="46">
        <v>0</v>
      </c>
      <c r="H30" s="46">
        <v>0</v>
      </c>
      <c r="I30" s="46">
        <v>341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501</v>
      </c>
      <c r="O30" s="47">
        <f t="shared" si="1"/>
        <v>1.2101449275362319</v>
      </c>
      <c r="P30" s="9"/>
    </row>
    <row r="31" spans="1:119" ht="16.5" thickBot="1">
      <c r="A31" s="14" t="s">
        <v>30</v>
      </c>
      <c r="B31" s="23"/>
      <c r="C31" s="22"/>
      <c r="D31" s="15">
        <f>SUM(D5,D14,D17,D22,D26,D29)</f>
        <v>765489</v>
      </c>
      <c r="E31" s="15">
        <f t="shared" ref="E31:M31" si="9">SUM(E5,E14,E17,E22,E26,E29)</f>
        <v>0</v>
      </c>
      <c r="F31" s="15">
        <f t="shared" si="9"/>
        <v>0</v>
      </c>
      <c r="G31" s="15">
        <f t="shared" si="9"/>
        <v>0</v>
      </c>
      <c r="H31" s="15">
        <f t="shared" si="9"/>
        <v>0</v>
      </c>
      <c r="I31" s="15">
        <f t="shared" si="9"/>
        <v>328637</v>
      </c>
      <c r="J31" s="15">
        <f t="shared" si="9"/>
        <v>0</v>
      </c>
      <c r="K31" s="15">
        <f t="shared" si="9"/>
        <v>0</v>
      </c>
      <c r="L31" s="15">
        <f t="shared" si="9"/>
        <v>0</v>
      </c>
      <c r="M31" s="15">
        <f t="shared" si="9"/>
        <v>0</v>
      </c>
      <c r="N31" s="15">
        <f t="shared" si="4"/>
        <v>1094126</v>
      </c>
      <c r="O31" s="38">
        <f t="shared" si="1"/>
        <v>2642.8164251207731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118" t="s">
        <v>83</v>
      </c>
      <c r="M33" s="118"/>
      <c r="N33" s="118"/>
      <c r="O33" s="43">
        <v>414</v>
      </c>
    </row>
    <row r="34" spans="1:15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7"/>
    </row>
    <row r="35" spans="1:15" ht="15.75" customHeight="1" thickBot="1">
      <c r="A35" s="120" t="s">
        <v>47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00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382390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382390</v>
      </c>
      <c r="O5" s="33">
        <f t="shared" ref="O5:O31" si="1">(N5/O$33)</f>
        <v>921.42168674698792</v>
      </c>
      <c r="P5" s="6"/>
    </row>
    <row r="6" spans="1:133">
      <c r="A6" s="12"/>
      <c r="B6" s="25">
        <v>311</v>
      </c>
      <c r="C6" s="20" t="s">
        <v>2</v>
      </c>
      <c r="D6" s="46">
        <v>344436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344436</v>
      </c>
      <c r="O6" s="47">
        <f t="shared" si="1"/>
        <v>829.96626506024097</v>
      </c>
      <c r="P6" s="9"/>
    </row>
    <row r="7" spans="1:133">
      <c r="A7" s="12"/>
      <c r="B7" s="25">
        <v>312.41000000000003</v>
      </c>
      <c r="C7" s="20" t="s">
        <v>10</v>
      </c>
      <c r="D7" s="46">
        <v>3169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3169</v>
      </c>
      <c r="O7" s="47">
        <f t="shared" si="1"/>
        <v>7.6361445783132531</v>
      </c>
      <c r="P7" s="9"/>
    </row>
    <row r="8" spans="1:133">
      <c r="A8" s="12"/>
      <c r="B8" s="25">
        <v>312.42</v>
      </c>
      <c r="C8" s="20" t="s">
        <v>56</v>
      </c>
      <c r="D8" s="46">
        <v>1565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1565</v>
      </c>
      <c r="O8" s="47">
        <f t="shared" si="1"/>
        <v>3.7710843373493974</v>
      </c>
      <c r="P8" s="9"/>
    </row>
    <row r="9" spans="1:133">
      <c r="A9" s="12"/>
      <c r="B9" s="25">
        <v>314.10000000000002</v>
      </c>
      <c r="C9" s="20" t="s">
        <v>11</v>
      </c>
      <c r="D9" s="46">
        <v>15369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15369</v>
      </c>
      <c r="O9" s="47">
        <f t="shared" si="1"/>
        <v>37.033734939759036</v>
      </c>
      <c r="P9" s="9"/>
    </row>
    <row r="10" spans="1:133">
      <c r="A10" s="12"/>
      <c r="B10" s="25">
        <v>314.8</v>
      </c>
      <c r="C10" s="20" t="s">
        <v>61</v>
      </c>
      <c r="D10" s="46">
        <v>581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581</v>
      </c>
      <c r="O10" s="47">
        <f t="shared" si="1"/>
        <v>1.4</v>
      </c>
      <c r="P10" s="9"/>
    </row>
    <row r="11" spans="1:133">
      <c r="A11" s="12"/>
      <c r="B11" s="25">
        <v>314.89999999999998</v>
      </c>
      <c r="C11" s="20" t="s">
        <v>79</v>
      </c>
      <c r="D11" s="46">
        <v>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9</v>
      </c>
      <c r="O11" s="47">
        <f t="shared" si="1"/>
        <v>2.1686746987951807E-2</v>
      </c>
      <c r="P11" s="9"/>
    </row>
    <row r="12" spans="1:133">
      <c r="A12" s="12"/>
      <c r="B12" s="25">
        <v>315</v>
      </c>
      <c r="C12" s="20" t="s">
        <v>62</v>
      </c>
      <c r="D12" s="46">
        <v>10420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10420</v>
      </c>
      <c r="O12" s="47">
        <f t="shared" si="1"/>
        <v>25.108433734939759</v>
      </c>
      <c r="P12" s="9"/>
    </row>
    <row r="13" spans="1:133">
      <c r="A13" s="12"/>
      <c r="B13" s="25">
        <v>316</v>
      </c>
      <c r="C13" s="20" t="s">
        <v>63</v>
      </c>
      <c r="D13" s="46">
        <v>6841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6841</v>
      </c>
      <c r="O13" s="47">
        <f t="shared" si="1"/>
        <v>16.484337349397592</v>
      </c>
      <c r="P13" s="9"/>
    </row>
    <row r="14" spans="1:133" ht="15.75">
      <c r="A14" s="29" t="s">
        <v>14</v>
      </c>
      <c r="B14" s="30"/>
      <c r="C14" s="31"/>
      <c r="D14" s="32">
        <f t="shared" ref="D14:M14" si="3">SUM(D15:D16)</f>
        <v>14120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31" si="4">SUM(D14:M14)</f>
        <v>14120</v>
      </c>
      <c r="O14" s="45">
        <f t="shared" si="1"/>
        <v>34.024096385542165</v>
      </c>
      <c r="P14" s="10"/>
    </row>
    <row r="15" spans="1:133">
      <c r="A15" s="12"/>
      <c r="B15" s="25">
        <v>322</v>
      </c>
      <c r="C15" s="20" t="s">
        <v>0</v>
      </c>
      <c r="D15" s="46">
        <v>13860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13860</v>
      </c>
      <c r="O15" s="47">
        <f t="shared" si="1"/>
        <v>33.397590361445786</v>
      </c>
      <c r="P15" s="9"/>
    </row>
    <row r="16" spans="1:133">
      <c r="A16" s="12"/>
      <c r="B16" s="25">
        <v>329</v>
      </c>
      <c r="C16" s="20" t="s">
        <v>57</v>
      </c>
      <c r="D16" s="46">
        <v>260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260</v>
      </c>
      <c r="O16" s="47">
        <f t="shared" si="1"/>
        <v>0.62650602409638556</v>
      </c>
      <c r="P16" s="9"/>
    </row>
    <row r="17" spans="1:119" ht="15.75">
      <c r="A17" s="29" t="s">
        <v>16</v>
      </c>
      <c r="B17" s="30"/>
      <c r="C17" s="31"/>
      <c r="D17" s="32">
        <f t="shared" ref="D17:M17" si="5">SUM(D18:D21)</f>
        <v>47199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47199</v>
      </c>
      <c r="O17" s="45">
        <f t="shared" si="1"/>
        <v>113.73253012048193</v>
      </c>
      <c r="P17" s="10"/>
    </row>
    <row r="18" spans="1:119">
      <c r="A18" s="12"/>
      <c r="B18" s="25">
        <v>335.12</v>
      </c>
      <c r="C18" s="20" t="s">
        <v>64</v>
      </c>
      <c r="D18" s="46">
        <v>13451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13451</v>
      </c>
      <c r="O18" s="47">
        <f t="shared" si="1"/>
        <v>32.412048192771081</v>
      </c>
      <c r="P18" s="9"/>
    </row>
    <row r="19" spans="1:119">
      <c r="A19" s="12"/>
      <c r="B19" s="25">
        <v>335.14</v>
      </c>
      <c r="C19" s="20" t="s">
        <v>65</v>
      </c>
      <c r="D19" s="46">
        <v>184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184</v>
      </c>
      <c r="O19" s="47">
        <f t="shared" si="1"/>
        <v>0.44337349397590359</v>
      </c>
      <c r="P19" s="9"/>
    </row>
    <row r="20" spans="1:119">
      <c r="A20" s="12"/>
      <c r="B20" s="25">
        <v>335.19</v>
      </c>
      <c r="C20" s="20" t="s">
        <v>75</v>
      </c>
      <c r="D20" s="46">
        <v>32452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32452</v>
      </c>
      <c r="O20" s="47">
        <f t="shared" si="1"/>
        <v>78.197590361445776</v>
      </c>
      <c r="P20" s="9"/>
    </row>
    <row r="21" spans="1:119">
      <c r="A21" s="12"/>
      <c r="B21" s="25">
        <v>335.34</v>
      </c>
      <c r="C21" s="20" t="s">
        <v>44</v>
      </c>
      <c r="D21" s="46">
        <v>1112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1112</v>
      </c>
      <c r="O21" s="47">
        <f t="shared" si="1"/>
        <v>2.6795180722891567</v>
      </c>
      <c r="P21" s="9"/>
    </row>
    <row r="22" spans="1:119" ht="15.75">
      <c r="A22" s="29" t="s">
        <v>24</v>
      </c>
      <c r="B22" s="30"/>
      <c r="C22" s="31"/>
      <c r="D22" s="32">
        <f t="shared" ref="D22:M22" si="6">SUM(D23:D25)</f>
        <v>197860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211310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si="4"/>
        <v>409170</v>
      </c>
      <c r="O22" s="45">
        <f t="shared" si="1"/>
        <v>985.95180722891564</v>
      </c>
      <c r="P22" s="10"/>
    </row>
    <row r="23" spans="1:119">
      <c r="A23" s="12"/>
      <c r="B23" s="25">
        <v>342.2</v>
      </c>
      <c r="C23" s="20" t="s">
        <v>28</v>
      </c>
      <c r="D23" s="46">
        <v>120510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120510</v>
      </c>
      <c r="O23" s="47">
        <f t="shared" si="1"/>
        <v>290.3855421686747</v>
      </c>
      <c r="P23" s="9"/>
    </row>
    <row r="24" spans="1:119">
      <c r="A24" s="12"/>
      <c r="B24" s="25">
        <v>342.9</v>
      </c>
      <c r="C24" s="20" t="s">
        <v>76</v>
      </c>
      <c r="D24" s="46">
        <v>77350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77350</v>
      </c>
      <c r="O24" s="47">
        <f t="shared" si="1"/>
        <v>186.3855421686747</v>
      </c>
      <c r="P24" s="9"/>
    </row>
    <row r="25" spans="1:119">
      <c r="A25" s="12"/>
      <c r="B25" s="25">
        <v>343.6</v>
      </c>
      <c r="C25" s="20" t="s">
        <v>29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211310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211310</v>
      </c>
      <c r="O25" s="47">
        <f t="shared" si="1"/>
        <v>509.18072289156629</v>
      </c>
      <c r="P25" s="9"/>
    </row>
    <row r="26" spans="1:119" ht="15.75">
      <c r="A26" s="29" t="s">
        <v>25</v>
      </c>
      <c r="B26" s="30"/>
      <c r="C26" s="31"/>
      <c r="D26" s="32">
        <f t="shared" ref="D26:M26" si="7">SUM(D27:D28)</f>
        <v>2183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0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4"/>
        <v>2183</v>
      </c>
      <c r="O26" s="45">
        <f t="shared" si="1"/>
        <v>5.2602409638554217</v>
      </c>
      <c r="P26" s="10"/>
    </row>
    <row r="27" spans="1:119">
      <c r="A27" s="13"/>
      <c r="B27" s="39">
        <v>351.1</v>
      </c>
      <c r="C27" s="21" t="s">
        <v>53</v>
      </c>
      <c r="D27" s="46">
        <v>78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78</v>
      </c>
      <c r="O27" s="47">
        <f t="shared" si="1"/>
        <v>0.18795180722891566</v>
      </c>
      <c r="P27" s="9"/>
    </row>
    <row r="28" spans="1:119">
      <c r="A28" s="13"/>
      <c r="B28" s="39">
        <v>354</v>
      </c>
      <c r="C28" s="21" t="s">
        <v>32</v>
      </c>
      <c r="D28" s="46">
        <v>2105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2105</v>
      </c>
      <c r="O28" s="47">
        <f t="shared" si="1"/>
        <v>5.072289156626506</v>
      </c>
      <c r="P28" s="9"/>
    </row>
    <row r="29" spans="1:119" ht="15.75">
      <c r="A29" s="29" t="s">
        <v>3</v>
      </c>
      <c r="B29" s="30"/>
      <c r="C29" s="31"/>
      <c r="D29" s="32">
        <f t="shared" ref="D29:M29" si="8">SUM(D30:D30)</f>
        <v>139</v>
      </c>
      <c r="E29" s="32">
        <f t="shared" si="8"/>
        <v>0</v>
      </c>
      <c r="F29" s="32">
        <f t="shared" si="8"/>
        <v>0</v>
      </c>
      <c r="G29" s="32">
        <f t="shared" si="8"/>
        <v>0</v>
      </c>
      <c r="H29" s="32">
        <f t="shared" si="8"/>
        <v>0</v>
      </c>
      <c r="I29" s="32">
        <f t="shared" si="8"/>
        <v>320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4"/>
        <v>459</v>
      </c>
      <c r="O29" s="45">
        <f t="shared" si="1"/>
        <v>1.1060240963855421</v>
      </c>
      <c r="P29" s="10"/>
    </row>
    <row r="30" spans="1:119" ht="15.75" thickBot="1">
      <c r="A30" s="12"/>
      <c r="B30" s="25">
        <v>361.1</v>
      </c>
      <c r="C30" s="20" t="s">
        <v>33</v>
      </c>
      <c r="D30" s="46">
        <v>139</v>
      </c>
      <c r="E30" s="46">
        <v>0</v>
      </c>
      <c r="F30" s="46">
        <v>0</v>
      </c>
      <c r="G30" s="46">
        <v>0</v>
      </c>
      <c r="H30" s="46">
        <v>0</v>
      </c>
      <c r="I30" s="46">
        <v>320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459</v>
      </c>
      <c r="O30" s="47">
        <f t="shared" si="1"/>
        <v>1.1060240963855421</v>
      </c>
      <c r="P30" s="9"/>
    </row>
    <row r="31" spans="1:119" ht="16.5" thickBot="1">
      <c r="A31" s="14" t="s">
        <v>30</v>
      </c>
      <c r="B31" s="23"/>
      <c r="C31" s="22"/>
      <c r="D31" s="15">
        <f>SUM(D5,D14,D17,D22,D26,D29)</f>
        <v>643891</v>
      </c>
      <c r="E31" s="15">
        <f t="shared" ref="E31:M31" si="9">SUM(E5,E14,E17,E22,E26,E29)</f>
        <v>0</v>
      </c>
      <c r="F31" s="15">
        <f t="shared" si="9"/>
        <v>0</v>
      </c>
      <c r="G31" s="15">
        <f t="shared" si="9"/>
        <v>0</v>
      </c>
      <c r="H31" s="15">
        <f t="shared" si="9"/>
        <v>0</v>
      </c>
      <c r="I31" s="15">
        <f t="shared" si="9"/>
        <v>211630</v>
      </c>
      <c r="J31" s="15">
        <f t="shared" si="9"/>
        <v>0</v>
      </c>
      <c r="K31" s="15">
        <f t="shared" si="9"/>
        <v>0</v>
      </c>
      <c r="L31" s="15">
        <f t="shared" si="9"/>
        <v>0</v>
      </c>
      <c r="M31" s="15">
        <f t="shared" si="9"/>
        <v>0</v>
      </c>
      <c r="N31" s="15">
        <f t="shared" si="4"/>
        <v>855521</v>
      </c>
      <c r="O31" s="38">
        <f t="shared" si="1"/>
        <v>2061.4963855421688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118" t="s">
        <v>80</v>
      </c>
      <c r="M33" s="118"/>
      <c r="N33" s="118"/>
      <c r="O33" s="43">
        <v>415</v>
      </c>
    </row>
    <row r="34" spans="1:15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7"/>
    </row>
    <row r="35" spans="1:15" ht="15.75" customHeight="1" thickBot="1">
      <c r="A35" s="120" t="s">
        <v>47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00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377312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377312</v>
      </c>
      <c r="O5" s="33">
        <f t="shared" ref="O5:O31" si="1">(N5/O$33)</f>
        <v>915.80582524271847</v>
      </c>
      <c r="P5" s="6"/>
    </row>
    <row r="6" spans="1:133">
      <c r="A6" s="12"/>
      <c r="B6" s="25">
        <v>311</v>
      </c>
      <c r="C6" s="20" t="s">
        <v>2</v>
      </c>
      <c r="D6" s="46">
        <v>341341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341341</v>
      </c>
      <c r="O6" s="47">
        <f t="shared" si="1"/>
        <v>828.497572815534</v>
      </c>
      <c r="P6" s="9"/>
    </row>
    <row r="7" spans="1:133">
      <c r="A7" s="12"/>
      <c r="B7" s="25">
        <v>312.41000000000003</v>
      </c>
      <c r="C7" s="20" t="s">
        <v>10</v>
      </c>
      <c r="D7" s="46">
        <v>3575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3575</v>
      </c>
      <c r="O7" s="47">
        <f t="shared" si="1"/>
        <v>8.6771844660194173</v>
      </c>
      <c r="P7" s="9"/>
    </row>
    <row r="8" spans="1:133">
      <c r="A8" s="12"/>
      <c r="B8" s="25">
        <v>312.42</v>
      </c>
      <c r="C8" s="20" t="s">
        <v>56</v>
      </c>
      <c r="D8" s="46">
        <v>1727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1727</v>
      </c>
      <c r="O8" s="47">
        <f t="shared" si="1"/>
        <v>4.191747572815534</v>
      </c>
      <c r="P8" s="9"/>
    </row>
    <row r="9" spans="1:133">
      <c r="A9" s="12"/>
      <c r="B9" s="25">
        <v>314.10000000000002</v>
      </c>
      <c r="C9" s="20" t="s">
        <v>11</v>
      </c>
      <c r="D9" s="46">
        <v>13360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13360</v>
      </c>
      <c r="O9" s="47">
        <f t="shared" si="1"/>
        <v>32.427184466019419</v>
      </c>
      <c r="P9" s="9"/>
    </row>
    <row r="10" spans="1:133">
      <c r="A10" s="12"/>
      <c r="B10" s="25">
        <v>314.8</v>
      </c>
      <c r="C10" s="20" t="s">
        <v>61</v>
      </c>
      <c r="D10" s="46">
        <v>929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929</v>
      </c>
      <c r="O10" s="47">
        <f t="shared" si="1"/>
        <v>2.2548543689320391</v>
      </c>
      <c r="P10" s="9"/>
    </row>
    <row r="11" spans="1:133">
      <c r="A11" s="12"/>
      <c r="B11" s="25">
        <v>315</v>
      </c>
      <c r="C11" s="20" t="s">
        <v>62</v>
      </c>
      <c r="D11" s="46">
        <v>11643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11643</v>
      </c>
      <c r="O11" s="47">
        <f t="shared" si="1"/>
        <v>28.259708737864077</v>
      </c>
      <c r="P11" s="9"/>
    </row>
    <row r="12" spans="1:133">
      <c r="A12" s="12"/>
      <c r="B12" s="25">
        <v>316</v>
      </c>
      <c r="C12" s="20" t="s">
        <v>63</v>
      </c>
      <c r="D12" s="46">
        <v>4737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4737</v>
      </c>
      <c r="O12" s="47">
        <f t="shared" si="1"/>
        <v>11.49757281553398</v>
      </c>
      <c r="P12" s="9"/>
    </row>
    <row r="13" spans="1:133" ht="15.75">
      <c r="A13" s="29" t="s">
        <v>14</v>
      </c>
      <c r="B13" s="30"/>
      <c r="C13" s="31"/>
      <c r="D13" s="32">
        <f t="shared" ref="D13:M13" si="3">SUM(D14:D15)</f>
        <v>15230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1" si="4">SUM(D13:M13)</f>
        <v>15230</v>
      </c>
      <c r="O13" s="45">
        <f t="shared" si="1"/>
        <v>36.966019417475728</v>
      </c>
      <c r="P13" s="10"/>
    </row>
    <row r="14" spans="1:133">
      <c r="A14" s="12"/>
      <c r="B14" s="25">
        <v>322</v>
      </c>
      <c r="C14" s="20" t="s">
        <v>0</v>
      </c>
      <c r="D14" s="46">
        <v>15020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15020</v>
      </c>
      <c r="O14" s="47">
        <f t="shared" si="1"/>
        <v>36.456310679611647</v>
      </c>
      <c r="P14" s="9"/>
    </row>
    <row r="15" spans="1:133">
      <c r="A15" s="12"/>
      <c r="B15" s="25">
        <v>329</v>
      </c>
      <c r="C15" s="20" t="s">
        <v>57</v>
      </c>
      <c r="D15" s="46">
        <v>210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210</v>
      </c>
      <c r="O15" s="47">
        <f t="shared" si="1"/>
        <v>0.50970873786407767</v>
      </c>
      <c r="P15" s="9"/>
    </row>
    <row r="16" spans="1:133" ht="15.75">
      <c r="A16" s="29" t="s">
        <v>16</v>
      </c>
      <c r="B16" s="30"/>
      <c r="C16" s="31"/>
      <c r="D16" s="32">
        <f t="shared" ref="D16:M16" si="5">SUM(D17:D20)</f>
        <v>59812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59812</v>
      </c>
      <c r="O16" s="45">
        <f t="shared" si="1"/>
        <v>145.17475728155341</v>
      </c>
      <c r="P16" s="10"/>
    </row>
    <row r="17" spans="1:119">
      <c r="A17" s="12"/>
      <c r="B17" s="25">
        <v>335.12</v>
      </c>
      <c r="C17" s="20" t="s">
        <v>64</v>
      </c>
      <c r="D17" s="46">
        <v>15320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15320</v>
      </c>
      <c r="O17" s="47">
        <f t="shared" si="1"/>
        <v>37.184466019417478</v>
      </c>
      <c r="P17" s="9"/>
    </row>
    <row r="18" spans="1:119">
      <c r="A18" s="12"/>
      <c r="B18" s="25">
        <v>335.14</v>
      </c>
      <c r="C18" s="20" t="s">
        <v>65</v>
      </c>
      <c r="D18" s="46">
        <v>137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137</v>
      </c>
      <c r="O18" s="47">
        <f t="shared" si="1"/>
        <v>0.33252427184466021</v>
      </c>
      <c r="P18" s="9"/>
    </row>
    <row r="19" spans="1:119">
      <c r="A19" s="12"/>
      <c r="B19" s="25">
        <v>335.19</v>
      </c>
      <c r="C19" s="20" t="s">
        <v>75</v>
      </c>
      <c r="D19" s="46">
        <v>43142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43142</v>
      </c>
      <c r="O19" s="47">
        <f t="shared" si="1"/>
        <v>104.71359223300971</v>
      </c>
      <c r="P19" s="9"/>
    </row>
    <row r="20" spans="1:119">
      <c r="A20" s="12"/>
      <c r="B20" s="25">
        <v>335.34</v>
      </c>
      <c r="C20" s="20" t="s">
        <v>44</v>
      </c>
      <c r="D20" s="46">
        <v>1213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1213</v>
      </c>
      <c r="O20" s="47">
        <f t="shared" si="1"/>
        <v>2.9441747572815533</v>
      </c>
      <c r="P20" s="9"/>
    </row>
    <row r="21" spans="1:119" ht="15.75">
      <c r="A21" s="29" t="s">
        <v>24</v>
      </c>
      <c r="B21" s="30"/>
      <c r="C21" s="31"/>
      <c r="D21" s="32">
        <f t="shared" ref="D21:M21" si="6">SUM(D22:D25)</f>
        <v>197940</v>
      </c>
      <c r="E21" s="32">
        <f t="shared" si="6"/>
        <v>0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224104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32">
        <f t="shared" si="4"/>
        <v>422044</v>
      </c>
      <c r="O21" s="45">
        <f t="shared" si="1"/>
        <v>1024.3786407766991</v>
      </c>
      <c r="P21" s="10"/>
    </row>
    <row r="22" spans="1:119">
      <c r="A22" s="12"/>
      <c r="B22" s="25">
        <v>341.9</v>
      </c>
      <c r="C22" s="20" t="s">
        <v>67</v>
      </c>
      <c r="D22" s="46">
        <v>80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80</v>
      </c>
      <c r="O22" s="47">
        <f t="shared" si="1"/>
        <v>0.1941747572815534</v>
      </c>
      <c r="P22" s="9"/>
    </row>
    <row r="23" spans="1:119">
      <c r="A23" s="12"/>
      <c r="B23" s="25">
        <v>342.2</v>
      </c>
      <c r="C23" s="20" t="s">
        <v>28</v>
      </c>
      <c r="D23" s="46">
        <v>120510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120510</v>
      </c>
      <c r="O23" s="47">
        <f t="shared" si="1"/>
        <v>292.5</v>
      </c>
      <c r="P23" s="9"/>
    </row>
    <row r="24" spans="1:119">
      <c r="A24" s="12"/>
      <c r="B24" s="25">
        <v>342.9</v>
      </c>
      <c r="C24" s="20" t="s">
        <v>76</v>
      </c>
      <c r="D24" s="46">
        <v>77350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77350</v>
      </c>
      <c r="O24" s="47">
        <f t="shared" si="1"/>
        <v>187.74271844660194</v>
      </c>
      <c r="P24" s="9"/>
    </row>
    <row r="25" spans="1:119">
      <c r="A25" s="12"/>
      <c r="B25" s="25">
        <v>343.6</v>
      </c>
      <c r="C25" s="20" t="s">
        <v>29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224104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224104</v>
      </c>
      <c r="O25" s="47">
        <f t="shared" si="1"/>
        <v>543.94174757281553</v>
      </c>
      <c r="P25" s="9"/>
    </row>
    <row r="26" spans="1:119" ht="15.75">
      <c r="A26" s="29" t="s">
        <v>25</v>
      </c>
      <c r="B26" s="30"/>
      <c r="C26" s="31"/>
      <c r="D26" s="32">
        <f t="shared" ref="D26:M26" si="7">SUM(D27:D28)</f>
        <v>1148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0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4"/>
        <v>1148</v>
      </c>
      <c r="O26" s="45">
        <f t="shared" si="1"/>
        <v>2.7864077669902914</v>
      </c>
      <c r="P26" s="10"/>
    </row>
    <row r="27" spans="1:119">
      <c r="A27" s="13"/>
      <c r="B27" s="39">
        <v>351.1</v>
      </c>
      <c r="C27" s="21" t="s">
        <v>53</v>
      </c>
      <c r="D27" s="46">
        <v>98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98</v>
      </c>
      <c r="O27" s="47">
        <f t="shared" si="1"/>
        <v>0.23786407766990292</v>
      </c>
      <c r="P27" s="9"/>
    </row>
    <row r="28" spans="1:119">
      <c r="A28" s="13"/>
      <c r="B28" s="39">
        <v>354</v>
      </c>
      <c r="C28" s="21" t="s">
        <v>32</v>
      </c>
      <c r="D28" s="46">
        <v>1050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1050</v>
      </c>
      <c r="O28" s="47">
        <f t="shared" si="1"/>
        <v>2.5485436893203883</v>
      </c>
      <c r="P28" s="9"/>
    </row>
    <row r="29" spans="1:119" ht="15.75">
      <c r="A29" s="29" t="s">
        <v>3</v>
      </c>
      <c r="B29" s="30"/>
      <c r="C29" s="31"/>
      <c r="D29" s="32">
        <f t="shared" ref="D29:M29" si="8">SUM(D30:D30)</f>
        <v>105</v>
      </c>
      <c r="E29" s="32">
        <f t="shared" si="8"/>
        <v>0</v>
      </c>
      <c r="F29" s="32">
        <f t="shared" si="8"/>
        <v>0</v>
      </c>
      <c r="G29" s="32">
        <f t="shared" si="8"/>
        <v>0</v>
      </c>
      <c r="H29" s="32">
        <f t="shared" si="8"/>
        <v>0</v>
      </c>
      <c r="I29" s="32">
        <f t="shared" si="8"/>
        <v>408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4"/>
        <v>513</v>
      </c>
      <c r="O29" s="45">
        <f t="shared" si="1"/>
        <v>1.2451456310679612</v>
      </c>
      <c r="P29" s="10"/>
    </row>
    <row r="30" spans="1:119" ht="15.75" thickBot="1">
      <c r="A30" s="12"/>
      <c r="B30" s="25">
        <v>361.1</v>
      </c>
      <c r="C30" s="20" t="s">
        <v>33</v>
      </c>
      <c r="D30" s="46">
        <v>105</v>
      </c>
      <c r="E30" s="46">
        <v>0</v>
      </c>
      <c r="F30" s="46">
        <v>0</v>
      </c>
      <c r="G30" s="46">
        <v>0</v>
      </c>
      <c r="H30" s="46">
        <v>0</v>
      </c>
      <c r="I30" s="46">
        <v>408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513</v>
      </c>
      <c r="O30" s="47">
        <f t="shared" si="1"/>
        <v>1.2451456310679612</v>
      </c>
      <c r="P30" s="9"/>
    </row>
    <row r="31" spans="1:119" ht="16.5" thickBot="1">
      <c r="A31" s="14" t="s">
        <v>30</v>
      </c>
      <c r="B31" s="23"/>
      <c r="C31" s="22"/>
      <c r="D31" s="15">
        <f>SUM(D5,D13,D16,D21,D26,D29)</f>
        <v>651547</v>
      </c>
      <c r="E31" s="15">
        <f t="shared" ref="E31:M31" si="9">SUM(E5,E13,E16,E21,E26,E29)</f>
        <v>0</v>
      </c>
      <c r="F31" s="15">
        <f t="shared" si="9"/>
        <v>0</v>
      </c>
      <c r="G31" s="15">
        <f t="shared" si="9"/>
        <v>0</v>
      </c>
      <c r="H31" s="15">
        <f t="shared" si="9"/>
        <v>0</v>
      </c>
      <c r="I31" s="15">
        <f t="shared" si="9"/>
        <v>224512</v>
      </c>
      <c r="J31" s="15">
        <f t="shared" si="9"/>
        <v>0</v>
      </c>
      <c r="K31" s="15">
        <f t="shared" si="9"/>
        <v>0</v>
      </c>
      <c r="L31" s="15">
        <f t="shared" si="9"/>
        <v>0</v>
      </c>
      <c r="M31" s="15">
        <f t="shared" si="9"/>
        <v>0</v>
      </c>
      <c r="N31" s="15">
        <f t="shared" si="4"/>
        <v>876059</v>
      </c>
      <c r="O31" s="38">
        <f t="shared" si="1"/>
        <v>2126.3567961165049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118" t="s">
        <v>77</v>
      </c>
      <c r="M33" s="118"/>
      <c r="N33" s="118"/>
      <c r="O33" s="43">
        <v>412</v>
      </c>
    </row>
    <row r="34" spans="1:15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7"/>
    </row>
    <row r="35" spans="1:15" ht="15.75" customHeight="1" thickBot="1">
      <c r="A35" s="120" t="s">
        <v>47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00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5"/>
  <sheetViews>
    <sheetView workbookViewId="0">
      <selection activeCell="A2" sqref="A2:O2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388570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388570</v>
      </c>
      <c r="O5" s="33">
        <f t="shared" ref="O5:O31" si="1">(N5/O$33)</f>
        <v>925.16666666666663</v>
      </c>
      <c r="P5" s="6"/>
    </row>
    <row r="6" spans="1:133">
      <c r="A6" s="12"/>
      <c r="B6" s="25">
        <v>311</v>
      </c>
      <c r="C6" s="20" t="s">
        <v>2</v>
      </c>
      <c r="D6" s="46">
        <v>357631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357631</v>
      </c>
      <c r="O6" s="47">
        <f t="shared" si="1"/>
        <v>851.50238095238092</v>
      </c>
      <c r="P6" s="9"/>
    </row>
    <row r="7" spans="1:133">
      <c r="A7" s="12"/>
      <c r="B7" s="25">
        <v>312.41000000000003</v>
      </c>
      <c r="C7" s="20" t="s">
        <v>10</v>
      </c>
      <c r="D7" s="46">
        <v>3381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3381</v>
      </c>
      <c r="O7" s="47">
        <f t="shared" si="1"/>
        <v>8.0500000000000007</v>
      </c>
      <c r="P7" s="9"/>
    </row>
    <row r="8" spans="1:133">
      <c r="A8" s="12"/>
      <c r="B8" s="25">
        <v>312.42</v>
      </c>
      <c r="C8" s="20" t="s">
        <v>56</v>
      </c>
      <c r="D8" s="46">
        <v>1819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1819</v>
      </c>
      <c r="O8" s="47">
        <f t="shared" si="1"/>
        <v>4.3309523809523807</v>
      </c>
      <c r="P8" s="9"/>
    </row>
    <row r="9" spans="1:133">
      <c r="A9" s="12"/>
      <c r="B9" s="25">
        <v>314.10000000000002</v>
      </c>
      <c r="C9" s="20" t="s">
        <v>11</v>
      </c>
      <c r="D9" s="46">
        <v>11992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11992</v>
      </c>
      <c r="O9" s="47">
        <f t="shared" si="1"/>
        <v>28.552380952380954</v>
      </c>
      <c r="P9" s="9"/>
    </row>
    <row r="10" spans="1:133">
      <c r="A10" s="12"/>
      <c r="B10" s="25">
        <v>314.8</v>
      </c>
      <c r="C10" s="20" t="s">
        <v>61</v>
      </c>
      <c r="D10" s="46">
        <v>918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918</v>
      </c>
      <c r="O10" s="47">
        <f t="shared" si="1"/>
        <v>2.1857142857142855</v>
      </c>
      <c r="P10" s="9"/>
    </row>
    <row r="11" spans="1:133">
      <c r="A11" s="12"/>
      <c r="B11" s="25">
        <v>315</v>
      </c>
      <c r="C11" s="20" t="s">
        <v>62</v>
      </c>
      <c r="D11" s="46">
        <v>10912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10912</v>
      </c>
      <c r="O11" s="47">
        <f t="shared" si="1"/>
        <v>25.980952380952381</v>
      </c>
      <c r="P11" s="9"/>
    </row>
    <row r="12" spans="1:133">
      <c r="A12" s="12"/>
      <c r="B12" s="25">
        <v>316</v>
      </c>
      <c r="C12" s="20" t="s">
        <v>63</v>
      </c>
      <c r="D12" s="46">
        <v>1917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1917</v>
      </c>
      <c r="O12" s="47">
        <f t="shared" si="1"/>
        <v>4.5642857142857141</v>
      </c>
      <c r="P12" s="9"/>
    </row>
    <row r="13" spans="1:133" ht="15.75">
      <c r="A13" s="29" t="s">
        <v>14</v>
      </c>
      <c r="B13" s="30"/>
      <c r="C13" s="31"/>
      <c r="D13" s="32">
        <f t="shared" ref="D13:M13" si="3">SUM(D14:D15)</f>
        <v>8940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1" si="4">SUM(D13:M13)</f>
        <v>8940</v>
      </c>
      <c r="O13" s="45">
        <f t="shared" si="1"/>
        <v>21.285714285714285</v>
      </c>
      <c r="P13" s="10"/>
    </row>
    <row r="14" spans="1:133">
      <c r="A14" s="12"/>
      <c r="B14" s="25">
        <v>322</v>
      </c>
      <c r="C14" s="20" t="s">
        <v>0</v>
      </c>
      <c r="D14" s="46">
        <v>8800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8800</v>
      </c>
      <c r="O14" s="47">
        <f t="shared" si="1"/>
        <v>20.952380952380953</v>
      </c>
      <c r="P14" s="9"/>
    </row>
    <row r="15" spans="1:133">
      <c r="A15" s="12"/>
      <c r="B15" s="25">
        <v>329</v>
      </c>
      <c r="C15" s="20" t="s">
        <v>57</v>
      </c>
      <c r="D15" s="46">
        <v>140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140</v>
      </c>
      <c r="O15" s="47">
        <f t="shared" si="1"/>
        <v>0.33333333333333331</v>
      </c>
      <c r="P15" s="9"/>
    </row>
    <row r="16" spans="1:133" ht="15.75">
      <c r="A16" s="29" t="s">
        <v>16</v>
      </c>
      <c r="B16" s="30"/>
      <c r="C16" s="31"/>
      <c r="D16" s="32">
        <f t="shared" ref="D16:M16" si="5">SUM(D17:D20)</f>
        <v>60595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60595</v>
      </c>
      <c r="O16" s="45">
        <f t="shared" si="1"/>
        <v>144.27380952380952</v>
      </c>
      <c r="P16" s="10"/>
    </row>
    <row r="17" spans="1:119">
      <c r="A17" s="12"/>
      <c r="B17" s="25">
        <v>335.12</v>
      </c>
      <c r="C17" s="20" t="s">
        <v>64</v>
      </c>
      <c r="D17" s="46">
        <v>14578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14578</v>
      </c>
      <c r="O17" s="47">
        <f t="shared" si="1"/>
        <v>34.709523809523809</v>
      </c>
      <c r="P17" s="9"/>
    </row>
    <row r="18" spans="1:119">
      <c r="A18" s="12"/>
      <c r="B18" s="25">
        <v>335.14</v>
      </c>
      <c r="C18" s="20" t="s">
        <v>65</v>
      </c>
      <c r="D18" s="46">
        <v>117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117</v>
      </c>
      <c r="O18" s="47">
        <f t="shared" si="1"/>
        <v>0.27857142857142858</v>
      </c>
      <c r="P18" s="9"/>
    </row>
    <row r="19" spans="1:119">
      <c r="A19" s="12"/>
      <c r="B19" s="25">
        <v>335.18</v>
      </c>
      <c r="C19" s="20" t="s">
        <v>66</v>
      </c>
      <c r="D19" s="46">
        <v>44312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44312</v>
      </c>
      <c r="O19" s="47">
        <f t="shared" si="1"/>
        <v>105.50476190476191</v>
      </c>
      <c r="P19" s="9"/>
    </row>
    <row r="20" spans="1:119">
      <c r="A20" s="12"/>
      <c r="B20" s="25">
        <v>335.34</v>
      </c>
      <c r="C20" s="20" t="s">
        <v>44</v>
      </c>
      <c r="D20" s="46">
        <v>1588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1588</v>
      </c>
      <c r="O20" s="47">
        <f t="shared" si="1"/>
        <v>3.7809523809523808</v>
      </c>
      <c r="P20" s="9"/>
    </row>
    <row r="21" spans="1:119" ht="15.75">
      <c r="A21" s="29" t="s">
        <v>24</v>
      </c>
      <c r="B21" s="30"/>
      <c r="C21" s="31"/>
      <c r="D21" s="32">
        <f t="shared" ref="D21:M21" si="6">SUM(D22:D25)</f>
        <v>147000</v>
      </c>
      <c r="E21" s="32">
        <f t="shared" si="6"/>
        <v>0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198055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32">
        <f t="shared" si="4"/>
        <v>345055</v>
      </c>
      <c r="O21" s="45">
        <f t="shared" si="1"/>
        <v>821.55952380952385</v>
      </c>
      <c r="P21" s="10"/>
    </row>
    <row r="22" spans="1:119">
      <c r="A22" s="12"/>
      <c r="B22" s="25">
        <v>341.9</v>
      </c>
      <c r="C22" s="20" t="s">
        <v>67</v>
      </c>
      <c r="D22" s="46">
        <v>20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</v>
      </c>
      <c r="O22" s="47">
        <f t="shared" si="1"/>
        <v>4.7619047619047616E-2</v>
      </c>
      <c r="P22" s="9"/>
    </row>
    <row r="23" spans="1:119">
      <c r="A23" s="12"/>
      <c r="B23" s="25">
        <v>342.1</v>
      </c>
      <c r="C23" s="20" t="s">
        <v>27</v>
      </c>
      <c r="D23" s="46">
        <v>55500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55500</v>
      </c>
      <c r="O23" s="47">
        <f t="shared" si="1"/>
        <v>132.14285714285714</v>
      </c>
      <c r="P23" s="9"/>
    </row>
    <row r="24" spans="1:119">
      <c r="A24" s="12"/>
      <c r="B24" s="25">
        <v>342.2</v>
      </c>
      <c r="C24" s="20" t="s">
        <v>28</v>
      </c>
      <c r="D24" s="46">
        <v>91480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91480</v>
      </c>
      <c r="O24" s="47">
        <f t="shared" si="1"/>
        <v>217.8095238095238</v>
      </c>
      <c r="P24" s="9"/>
    </row>
    <row r="25" spans="1:119">
      <c r="A25" s="12"/>
      <c r="B25" s="25">
        <v>343.6</v>
      </c>
      <c r="C25" s="20" t="s">
        <v>29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198055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198055</v>
      </c>
      <c r="O25" s="47">
        <f t="shared" si="1"/>
        <v>471.5595238095238</v>
      </c>
      <c r="P25" s="9"/>
    </row>
    <row r="26" spans="1:119" ht="15.75">
      <c r="A26" s="29" t="s">
        <v>25</v>
      </c>
      <c r="B26" s="30"/>
      <c r="C26" s="31"/>
      <c r="D26" s="32">
        <f t="shared" ref="D26:M26" si="7">SUM(D27:D28)</f>
        <v>746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0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4"/>
        <v>746</v>
      </c>
      <c r="O26" s="45">
        <f t="shared" si="1"/>
        <v>1.7761904761904761</v>
      </c>
      <c r="P26" s="10"/>
    </row>
    <row r="27" spans="1:119">
      <c r="A27" s="13"/>
      <c r="B27" s="39">
        <v>351.1</v>
      </c>
      <c r="C27" s="21" t="s">
        <v>53</v>
      </c>
      <c r="D27" s="46">
        <v>36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36</v>
      </c>
      <c r="O27" s="47">
        <f t="shared" si="1"/>
        <v>8.5714285714285715E-2</v>
      </c>
      <c r="P27" s="9"/>
    </row>
    <row r="28" spans="1:119">
      <c r="A28" s="13"/>
      <c r="B28" s="39">
        <v>354</v>
      </c>
      <c r="C28" s="21" t="s">
        <v>32</v>
      </c>
      <c r="D28" s="46">
        <v>710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710</v>
      </c>
      <c r="O28" s="47">
        <f t="shared" si="1"/>
        <v>1.6904761904761905</v>
      </c>
      <c r="P28" s="9"/>
    </row>
    <row r="29" spans="1:119" ht="15.75">
      <c r="A29" s="29" t="s">
        <v>3</v>
      </c>
      <c r="B29" s="30"/>
      <c r="C29" s="31"/>
      <c r="D29" s="32">
        <f t="shared" ref="D29:M29" si="8">SUM(D30:D30)</f>
        <v>214</v>
      </c>
      <c r="E29" s="32">
        <f t="shared" si="8"/>
        <v>0</v>
      </c>
      <c r="F29" s="32">
        <f t="shared" si="8"/>
        <v>0</v>
      </c>
      <c r="G29" s="32">
        <f t="shared" si="8"/>
        <v>0</v>
      </c>
      <c r="H29" s="32">
        <f t="shared" si="8"/>
        <v>0</v>
      </c>
      <c r="I29" s="32">
        <f t="shared" si="8"/>
        <v>554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4"/>
        <v>768</v>
      </c>
      <c r="O29" s="45">
        <f t="shared" si="1"/>
        <v>1.8285714285714285</v>
      </c>
      <c r="P29" s="10"/>
    </row>
    <row r="30" spans="1:119" ht="15.75" thickBot="1">
      <c r="A30" s="12"/>
      <c r="B30" s="25">
        <v>361.1</v>
      </c>
      <c r="C30" s="20" t="s">
        <v>33</v>
      </c>
      <c r="D30" s="46">
        <v>214</v>
      </c>
      <c r="E30" s="46">
        <v>0</v>
      </c>
      <c r="F30" s="46">
        <v>0</v>
      </c>
      <c r="G30" s="46">
        <v>0</v>
      </c>
      <c r="H30" s="46">
        <v>0</v>
      </c>
      <c r="I30" s="46">
        <v>554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768</v>
      </c>
      <c r="O30" s="47">
        <f t="shared" si="1"/>
        <v>1.8285714285714285</v>
      </c>
      <c r="P30" s="9"/>
    </row>
    <row r="31" spans="1:119" ht="16.5" thickBot="1">
      <c r="A31" s="14" t="s">
        <v>30</v>
      </c>
      <c r="B31" s="23"/>
      <c r="C31" s="22"/>
      <c r="D31" s="15">
        <f>SUM(D5,D13,D16,D21,D26,D29)</f>
        <v>606065</v>
      </c>
      <c r="E31" s="15">
        <f t="shared" ref="E31:M31" si="9">SUM(E5,E13,E16,E21,E26,E29)</f>
        <v>0</v>
      </c>
      <c r="F31" s="15">
        <f t="shared" si="9"/>
        <v>0</v>
      </c>
      <c r="G31" s="15">
        <f t="shared" si="9"/>
        <v>0</v>
      </c>
      <c r="H31" s="15">
        <f t="shared" si="9"/>
        <v>0</v>
      </c>
      <c r="I31" s="15">
        <f t="shared" si="9"/>
        <v>198609</v>
      </c>
      <c r="J31" s="15">
        <f t="shared" si="9"/>
        <v>0</v>
      </c>
      <c r="K31" s="15">
        <f t="shared" si="9"/>
        <v>0</v>
      </c>
      <c r="L31" s="15">
        <f t="shared" si="9"/>
        <v>0</v>
      </c>
      <c r="M31" s="15">
        <f t="shared" si="9"/>
        <v>0</v>
      </c>
      <c r="N31" s="15">
        <f t="shared" si="4"/>
        <v>804674</v>
      </c>
      <c r="O31" s="38">
        <f t="shared" si="1"/>
        <v>1915.8904761904762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118" t="s">
        <v>68</v>
      </c>
      <c r="M33" s="118"/>
      <c r="N33" s="118"/>
      <c r="O33" s="43">
        <v>420</v>
      </c>
    </row>
    <row r="34" spans="1:15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7"/>
    </row>
    <row r="35" spans="1:15" ht="15.75" customHeight="1" thickBot="1">
      <c r="A35" s="120" t="s">
        <v>47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00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389293</v>
      </c>
      <c r="E5" s="27">
        <f t="shared" si="0"/>
        <v>6106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1" si="1">SUM(D5:M5)</f>
        <v>395399</v>
      </c>
      <c r="O5" s="33">
        <f t="shared" ref="O5:O31" si="2">(N5/O$33)</f>
        <v>654.63410596026495</v>
      </c>
      <c r="P5" s="6"/>
    </row>
    <row r="6" spans="1:133">
      <c r="A6" s="12"/>
      <c r="B6" s="25">
        <v>311</v>
      </c>
      <c r="C6" s="20" t="s">
        <v>2</v>
      </c>
      <c r="D6" s="46">
        <v>363686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363686</v>
      </c>
      <c r="O6" s="47">
        <f t="shared" si="2"/>
        <v>602.12913907284769</v>
      </c>
      <c r="P6" s="9"/>
    </row>
    <row r="7" spans="1:133">
      <c r="A7" s="12"/>
      <c r="B7" s="25">
        <v>312.41000000000003</v>
      </c>
      <c r="C7" s="20" t="s">
        <v>10</v>
      </c>
      <c r="D7" s="46">
        <v>0</v>
      </c>
      <c r="E7" s="46">
        <v>4442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4442</v>
      </c>
      <c r="O7" s="47">
        <f t="shared" si="2"/>
        <v>7.3543046357615891</v>
      </c>
      <c r="P7" s="9"/>
    </row>
    <row r="8" spans="1:133">
      <c r="A8" s="12"/>
      <c r="B8" s="25">
        <v>312.42</v>
      </c>
      <c r="C8" s="20" t="s">
        <v>56</v>
      </c>
      <c r="D8" s="46">
        <v>0</v>
      </c>
      <c r="E8" s="46">
        <v>1664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1664</v>
      </c>
      <c r="O8" s="47">
        <f t="shared" si="2"/>
        <v>2.7549668874172184</v>
      </c>
      <c r="P8" s="9"/>
    </row>
    <row r="9" spans="1:133">
      <c r="A9" s="12"/>
      <c r="B9" s="25">
        <v>314.10000000000002</v>
      </c>
      <c r="C9" s="20" t="s">
        <v>11</v>
      </c>
      <c r="D9" s="46">
        <v>11630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11630</v>
      </c>
      <c r="O9" s="47">
        <f t="shared" si="2"/>
        <v>19.254966887417218</v>
      </c>
      <c r="P9" s="9"/>
    </row>
    <row r="10" spans="1:133">
      <c r="A10" s="12"/>
      <c r="B10" s="25">
        <v>315</v>
      </c>
      <c r="C10" s="20" t="s">
        <v>12</v>
      </c>
      <c r="D10" s="46">
        <v>9334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9334</v>
      </c>
      <c r="O10" s="47">
        <f t="shared" si="2"/>
        <v>15.45364238410596</v>
      </c>
      <c r="P10" s="9"/>
    </row>
    <row r="11" spans="1:133">
      <c r="A11" s="12"/>
      <c r="B11" s="25">
        <v>316</v>
      </c>
      <c r="C11" s="20" t="s">
        <v>13</v>
      </c>
      <c r="D11" s="46">
        <v>4643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4643</v>
      </c>
      <c r="O11" s="47">
        <f t="shared" si="2"/>
        <v>7.6870860927152318</v>
      </c>
      <c r="P11" s="9"/>
    </row>
    <row r="12" spans="1:133" ht="15.75">
      <c r="A12" s="29" t="s">
        <v>14</v>
      </c>
      <c r="B12" s="30"/>
      <c r="C12" s="31"/>
      <c r="D12" s="32">
        <f t="shared" ref="D12:M12" si="3">SUM(D13:D14)</f>
        <v>4489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4489</v>
      </c>
      <c r="O12" s="45">
        <f t="shared" si="2"/>
        <v>7.4321192052980134</v>
      </c>
      <c r="P12" s="10"/>
    </row>
    <row r="13" spans="1:133">
      <c r="A13" s="12"/>
      <c r="B13" s="25">
        <v>323.10000000000002</v>
      </c>
      <c r="C13" s="20" t="s">
        <v>15</v>
      </c>
      <c r="D13" s="46">
        <v>4249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4249</v>
      </c>
      <c r="O13" s="47">
        <f t="shared" si="2"/>
        <v>7.0347682119205297</v>
      </c>
      <c r="P13" s="9"/>
    </row>
    <row r="14" spans="1:133">
      <c r="A14" s="12"/>
      <c r="B14" s="25">
        <v>329</v>
      </c>
      <c r="C14" s="20" t="s">
        <v>57</v>
      </c>
      <c r="D14" s="46">
        <v>240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240</v>
      </c>
      <c r="O14" s="47">
        <f t="shared" si="2"/>
        <v>0.39735099337748342</v>
      </c>
      <c r="P14" s="9"/>
    </row>
    <row r="15" spans="1:133" ht="15.75">
      <c r="A15" s="29" t="s">
        <v>16</v>
      </c>
      <c r="B15" s="30"/>
      <c r="C15" s="31"/>
      <c r="D15" s="32">
        <f t="shared" ref="D15:M15" si="4">SUM(D16:D18)</f>
        <v>55332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55332</v>
      </c>
      <c r="O15" s="45">
        <f t="shared" si="2"/>
        <v>91.609271523178805</v>
      </c>
      <c r="P15" s="10"/>
    </row>
    <row r="16" spans="1:133">
      <c r="A16" s="12"/>
      <c r="B16" s="25">
        <v>335.13</v>
      </c>
      <c r="C16" s="20" t="s">
        <v>51</v>
      </c>
      <c r="D16" s="46">
        <v>15990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15990</v>
      </c>
      <c r="O16" s="47">
        <f t="shared" si="2"/>
        <v>26.473509933774835</v>
      </c>
      <c r="P16" s="9"/>
    </row>
    <row r="17" spans="1:119">
      <c r="A17" s="12"/>
      <c r="B17" s="25">
        <v>335.14</v>
      </c>
      <c r="C17" s="20" t="s">
        <v>18</v>
      </c>
      <c r="D17" s="46">
        <v>148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148</v>
      </c>
      <c r="O17" s="47">
        <f t="shared" si="2"/>
        <v>0.24503311258278146</v>
      </c>
      <c r="P17" s="9"/>
    </row>
    <row r="18" spans="1:119">
      <c r="A18" s="12"/>
      <c r="B18" s="25">
        <v>335.18</v>
      </c>
      <c r="C18" s="20" t="s">
        <v>19</v>
      </c>
      <c r="D18" s="46">
        <v>39194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39194</v>
      </c>
      <c r="O18" s="47">
        <f t="shared" si="2"/>
        <v>64.890728476821195</v>
      </c>
      <c r="P18" s="9"/>
    </row>
    <row r="19" spans="1:119" ht="15.75">
      <c r="A19" s="29" t="s">
        <v>24</v>
      </c>
      <c r="B19" s="30"/>
      <c r="C19" s="31"/>
      <c r="D19" s="32">
        <f t="shared" ref="D19:M19" si="5">SUM(D20:D23)</f>
        <v>143467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183511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32">
        <f t="shared" si="1"/>
        <v>326978</v>
      </c>
      <c r="O19" s="45">
        <f t="shared" si="2"/>
        <v>541.35430463576154</v>
      </c>
      <c r="P19" s="10"/>
    </row>
    <row r="20" spans="1:119">
      <c r="A20" s="12"/>
      <c r="B20" s="25">
        <v>341.9</v>
      </c>
      <c r="C20" s="20" t="s">
        <v>26</v>
      </c>
      <c r="D20" s="46">
        <v>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6</v>
      </c>
      <c r="O20" s="47">
        <f t="shared" si="2"/>
        <v>9.9337748344370865E-3</v>
      </c>
      <c r="P20" s="9"/>
    </row>
    <row r="21" spans="1:119">
      <c r="A21" s="12"/>
      <c r="B21" s="25">
        <v>342.1</v>
      </c>
      <c r="C21" s="20" t="s">
        <v>27</v>
      </c>
      <c r="D21" s="46">
        <v>55500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55500</v>
      </c>
      <c r="O21" s="47">
        <f t="shared" si="2"/>
        <v>91.88741721854305</v>
      </c>
      <c r="P21" s="9"/>
    </row>
    <row r="22" spans="1:119">
      <c r="A22" s="12"/>
      <c r="B22" s="25">
        <v>342.2</v>
      </c>
      <c r="C22" s="20" t="s">
        <v>28</v>
      </c>
      <c r="D22" s="46">
        <v>87961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87961</v>
      </c>
      <c r="O22" s="47">
        <f t="shared" si="2"/>
        <v>145.63079470198676</v>
      </c>
      <c r="P22" s="9"/>
    </row>
    <row r="23" spans="1:119">
      <c r="A23" s="12"/>
      <c r="B23" s="25">
        <v>343.6</v>
      </c>
      <c r="C23" s="20" t="s">
        <v>29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183511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183511</v>
      </c>
      <c r="O23" s="47">
        <f t="shared" si="2"/>
        <v>303.82615894039736</v>
      </c>
      <c r="P23" s="9"/>
    </row>
    <row r="24" spans="1:119" ht="15.75">
      <c r="A24" s="29" t="s">
        <v>25</v>
      </c>
      <c r="B24" s="30"/>
      <c r="C24" s="31"/>
      <c r="D24" s="32">
        <f t="shared" ref="D24:M24" si="6">SUM(D25:D26)</f>
        <v>1104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1"/>
        <v>1104</v>
      </c>
      <c r="O24" s="45">
        <f t="shared" si="2"/>
        <v>1.8278145695364238</v>
      </c>
      <c r="P24" s="10"/>
    </row>
    <row r="25" spans="1:119">
      <c r="A25" s="13"/>
      <c r="B25" s="39">
        <v>351.1</v>
      </c>
      <c r="C25" s="21" t="s">
        <v>53</v>
      </c>
      <c r="D25" s="46">
        <v>62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62</v>
      </c>
      <c r="O25" s="47">
        <f t="shared" si="2"/>
        <v>0.10264900662251655</v>
      </c>
      <c r="P25" s="9"/>
    </row>
    <row r="26" spans="1:119">
      <c r="A26" s="13"/>
      <c r="B26" s="39">
        <v>354</v>
      </c>
      <c r="C26" s="21" t="s">
        <v>32</v>
      </c>
      <c r="D26" s="46">
        <v>1042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1042</v>
      </c>
      <c r="O26" s="47">
        <f t="shared" si="2"/>
        <v>1.7251655629139073</v>
      </c>
      <c r="P26" s="9"/>
    </row>
    <row r="27" spans="1:119" ht="15.75">
      <c r="A27" s="29" t="s">
        <v>3</v>
      </c>
      <c r="B27" s="30"/>
      <c r="C27" s="31"/>
      <c r="D27" s="32">
        <f t="shared" ref="D27:M27" si="7">SUM(D28:D30)</f>
        <v>356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612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1"/>
        <v>968</v>
      </c>
      <c r="O27" s="45">
        <f t="shared" si="2"/>
        <v>1.6026490066225165</v>
      </c>
      <c r="P27" s="10"/>
    </row>
    <row r="28" spans="1:119">
      <c r="A28" s="12"/>
      <c r="B28" s="25">
        <v>361.1</v>
      </c>
      <c r="C28" s="20" t="s">
        <v>33</v>
      </c>
      <c r="D28" s="46">
        <v>351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351</v>
      </c>
      <c r="O28" s="47">
        <f t="shared" si="2"/>
        <v>0.58112582781456956</v>
      </c>
      <c r="P28" s="9"/>
    </row>
    <row r="29" spans="1:119">
      <c r="A29" s="12"/>
      <c r="B29" s="25">
        <v>361.2</v>
      </c>
      <c r="C29" s="20" t="s">
        <v>58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612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612</v>
      </c>
      <c r="O29" s="47">
        <f t="shared" si="2"/>
        <v>1.0132450331125828</v>
      </c>
      <c r="P29" s="9"/>
    </row>
    <row r="30" spans="1:119" ht="15.75" thickBot="1">
      <c r="A30" s="12"/>
      <c r="B30" s="25">
        <v>369.9</v>
      </c>
      <c r="C30" s="20" t="s">
        <v>45</v>
      </c>
      <c r="D30" s="46">
        <v>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5</v>
      </c>
      <c r="O30" s="47">
        <f t="shared" si="2"/>
        <v>8.2781456953642391E-3</v>
      </c>
      <c r="P30" s="9"/>
    </row>
    <row r="31" spans="1:119" ht="16.5" thickBot="1">
      <c r="A31" s="14" t="s">
        <v>30</v>
      </c>
      <c r="B31" s="23"/>
      <c r="C31" s="22"/>
      <c r="D31" s="15">
        <f>SUM(D5,D12,D15,D19,D24,D27)</f>
        <v>594041</v>
      </c>
      <c r="E31" s="15">
        <f t="shared" ref="E31:M31" si="8">SUM(E5,E12,E15,E19,E24,E27)</f>
        <v>6106</v>
      </c>
      <c r="F31" s="15">
        <f t="shared" si="8"/>
        <v>0</v>
      </c>
      <c r="G31" s="15">
        <f t="shared" si="8"/>
        <v>0</v>
      </c>
      <c r="H31" s="15">
        <f t="shared" si="8"/>
        <v>0</v>
      </c>
      <c r="I31" s="15">
        <f t="shared" si="8"/>
        <v>184123</v>
      </c>
      <c r="J31" s="15">
        <f t="shared" si="8"/>
        <v>0</v>
      </c>
      <c r="K31" s="15">
        <f t="shared" si="8"/>
        <v>0</v>
      </c>
      <c r="L31" s="15">
        <f t="shared" si="8"/>
        <v>0</v>
      </c>
      <c r="M31" s="15">
        <f t="shared" si="8"/>
        <v>0</v>
      </c>
      <c r="N31" s="15">
        <f t="shared" si="1"/>
        <v>784270</v>
      </c>
      <c r="O31" s="38">
        <f t="shared" si="2"/>
        <v>1298.4602649006622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118" t="s">
        <v>59</v>
      </c>
      <c r="M33" s="118"/>
      <c r="N33" s="118"/>
      <c r="O33" s="43">
        <v>604</v>
      </c>
    </row>
    <row r="34" spans="1:15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7"/>
    </row>
    <row r="35" spans="1:15" ht="15.75" customHeight="1" thickBot="1">
      <c r="A35" s="120" t="s">
        <v>47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00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SUM(D6:D9)</f>
        <v>370216</v>
      </c>
      <c r="E5" s="27">
        <f t="shared" si="0"/>
        <v>3547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0" si="1">SUM(D5:M5)</f>
        <v>373763</v>
      </c>
      <c r="O5" s="33">
        <f t="shared" ref="O5:O30" si="2">(N5/O$32)</f>
        <v>621.90183028286185</v>
      </c>
      <c r="P5" s="6"/>
    </row>
    <row r="6" spans="1:133">
      <c r="A6" s="12"/>
      <c r="B6" s="25">
        <v>311</v>
      </c>
      <c r="C6" s="20" t="s">
        <v>2</v>
      </c>
      <c r="D6" s="46">
        <v>349310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349310</v>
      </c>
      <c r="O6" s="47">
        <f t="shared" si="2"/>
        <v>581.21464226289515</v>
      </c>
      <c r="P6" s="9"/>
    </row>
    <row r="7" spans="1:133">
      <c r="A7" s="12"/>
      <c r="B7" s="25">
        <v>312.41000000000003</v>
      </c>
      <c r="C7" s="20" t="s">
        <v>10</v>
      </c>
      <c r="D7" s="46">
        <v>0</v>
      </c>
      <c r="E7" s="46">
        <v>3547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3547</v>
      </c>
      <c r="O7" s="47">
        <f t="shared" si="2"/>
        <v>5.9018302828618969</v>
      </c>
      <c r="P7" s="9"/>
    </row>
    <row r="8" spans="1:133">
      <c r="A8" s="12"/>
      <c r="B8" s="25">
        <v>314.10000000000002</v>
      </c>
      <c r="C8" s="20" t="s">
        <v>11</v>
      </c>
      <c r="D8" s="46">
        <v>11567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11567</v>
      </c>
      <c r="O8" s="47">
        <f t="shared" si="2"/>
        <v>19.246256239600665</v>
      </c>
      <c r="P8" s="9"/>
    </row>
    <row r="9" spans="1:133">
      <c r="A9" s="12"/>
      <c r="B9" s="25">
        <v>315</v>
      </c>
      <c r="C9" s="20" t="s">
        <v>12</v>
      </c>
      <c r="D9" s="46">
        <v>9339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9339</v>
      </c>
      <c r="O9" s="47">
        <f t="shared" si="2"/>
        <v>15.539101497504159</v>
      </c>
      <c r="P9" s="9"/>
    </row>
    <row r="10" spans="1:133" ht="15.75">
      <c r="A10" s="29" t="s">
        <v>14</v>
      </c>
      <c r="B10" s="30"/>
      <c r="C10" s="31"/>
      <c r="D10" s="32">
        <f t="shared" ref="D10:M10" si="3">SUM(D11:D13)</f>
        <v>9707</v>
      </c>
      <c r="E10" s="32">
        <f t="shared" si="3"/>
        <v>0</v>
      </c>
      <c r="F10" s="32">
        <f t="shared" si="3"/>
        <v>0</v>
      </c>
      <c r="G10" s="32">
        <f t="shared" si="3"/>
        <v>0</v>
      </c>
      <c r="H10" s="32">
        <f t="shared" si="3"/>
        <v>0</v>
      </c>
      <c r="I10" s="32">
        <f t="shared" si="3"/>
        <v>0</v>
      </c>
      <c r="J10" s="32">
        <f t="shared" si="3"/>
        <v>0</v>
      </c>
      <c r="K10" s="32">
        <f t="shared" si="3"/>
        <v>0</v>
      </c>
      <c r="L10" s="32">
        <f t="shared" si="3"/>
        <v>0</v>
      </c>
      <c r="M10" s="32">
        <f t="shared" si="3"/>
        <v>0</v>
      </c>
      <c r="N10" s="44">
        <f t="shared" si="1"/>
        <v>9707</v>
      </c>
      <c r="O10" s="45">
        <f t="shared" si="2"/>
        <v>16.151414309484192</v>
      </c>
      <c r="P10" s="10"/>
    </row>
    <row r="11" spans="1:133">
      <c r="A11" s="12"/>
      <c r="B11" s="25">
        <v>322</v>
      </c>
      <c r="C11" s="20" t="s">
        <v>0</v>
      </c>
      <c r="D11" s="46">
        <v>8558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8558</v>
      </c>
      <c r="O11" s="47">
        <f t="shared" si="2"/>
        <v>14.239600665557404</v>
      </c>
      <c r="P11" s="9"/>
    </row>
    <row r="12" spans="1:133">
      <c r="A12" s="12"/>
      <c r="B12" s="25">
        <v>323.2</v>
      </c>
      <c r="C12" s="20" t="s">
        <v>49</v>
      </c>
      <c r="D12" s="46">
        <v>939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939</v>
      </c>
      <c r="O12" s="47">
        <f t="shared" si="2"/>
        <v>1.562396006655574</v>
      </c>
      <c r="P12" s="9"/>
    </row>
    <row r="13" spans="1:133">
      <c r="A13" s="12"/>
      <c r="B13" s="25">
        <v>324.11</v>
      </c>
      <c r="C13" s="20" t="s">
        <v>50</v>
      </c>
      <c r="D13" s="46">
        <v>210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210</v>
      </c>
      <c r="O13" s="47">
        <f t="shared" si="2"/>
        <v>0.34941763727121466</v>
      </c>
      <c r="P13" s="9"/>
    </row>
    <row r="14" spans="1:133" ht="15.75">
      <c r="A14" s="29" t="s">
        <v>16</v>
      </c>
      <c r="B14" s="30"/>
      <c r="C14" s="31"/>
      <c r="D14" s="32">
        <f t="shared" ref="D14:M14" si="4">SUM(D15:D19)</f>
        <v>52361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52361</v>
      </c>
      <c r="O14" s="45">
        <f t="shared" si="2"/>
        <v>87.123128119800327</v>
      </c>
      <c r="P14" s="10"/>
    </row>
    <row r="15" spans="1:133">
      <c r="A15" s="12"/>
      <c r="B15" s="25">
        <v>335.12</v>
      </c>
      <c r="C15" s="20" t="s">
        <v>17</v>
      </c>
      <c r="D15" s="46">
        <v>13403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13403</v>
      </c>
      <c r="O15" s="47">
        <f t="shared" si="2"/>
        <v>22.301164725457571</v>
      </c>
      <c r="P15" s="9"/>
    </row>
    <row r="16" spans="1:133">
      <c r="A16" s="12"/>
      <c r="B16" s="25">
        <v>335.13</v>
      </c>
      <c r="C16" s="20" t="s">
        <v>51</v>
      </c>
      <c r="D16" s="46">
        <v>3201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3201</v>
      </c>
      <c r="O16" s="47">
        <f t="shared" si="2"/>
        <v>5.3261231281198</v>
      </c>
      <c r="P16" s="9"/>
    </row>
    <row r="17" spans="1:119">
      <c r="A17" s="12"/>
      <c r="B17" s="25">
        <v>335.14</v>
      </c>
      <c r="C17" s="20" t="s">
        <v>18</v>
      </c>
      <c r="D17" s="46">
        <v>119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119</v>
      </c>
      <c r="O17" s="47">
        <f t="shared" si="2"/>
        <v>0.19800332778702162</v>
      </c>
      <c r="P17" s="9"/>
    </row>
    <row r="18" spans="1:119">
      <c r="A18" s="12"/>
      <c r="B18" s="25">
        <v>335.18</v>
      </c>
      <c r="C18" s="20" t="s">
        <v>19</v>
      </c>
      <c r="D18" s="46">
        <v>26358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26358</v>
      </c>
      <c r="O18" s="47">
        <f t="shared" si="2"/>
        <v>43.856905158069885</v>
      </c>
      <c r="P18" s="9"/>
    </row>
    <row r="19" spans="1:119">
      <c r="A19" s="12"/>
      <c r="B19" s="25">
        <v>338</v>
      </c>
      <c r="C19" s="20" t="s">
        <v>52</v>
      </c>
      <c r="D19" s="46">
        <v>9280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9280</v>
      </c>
      <c r="O19" s="47">
        <f t="shared" si="2"/>
        <v>15.440931780366057</v>
      </c>
      <c r="P19" s="9"/>
    </row>
    <row r="20" spans="1:119" ht="15.75">
      <c r="A20" s="29" t="s">
        <v>24</v>
      </c>
      <c r="B20" s="30"/>
      <c r="C20" s="31"/>
      <c r="D20" s="32">
        <f t="shared" ref="D20:M20" si="5">SUM(D21:D24)</f>
        <v>139311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200600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1"/>
        <v>339911</v>
      </c>
      <c r="O20" s="45">
        <f t="shared" si="2"/>
        <v>565.57570715474208</v>
      </c>
      <c r="P20" s="10"/>
    </row>
    <row r="21" spans="1:119">
      <c r="A21" s="12"/>
      <c r="B21" s="25">
        <v>341.9</v>
      </c>
      <c r="C21" s="20" t="s">
        <v>26</v>
      </c>
      <c r="D21" s="46">
        <v>163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163</v>
      </c>
      <c r="O21" s="47">
        <f t="shared" si="2"/>
        <v>0.27121464226289516</v>
      </c>
      <c r="P21" s="9"/>
    </row>
    <row r="22" spans="1:119">
      <c r="A22" s="12"/>
      <c r="B22" s="25">
        <v>342.1</v>
      </c>
      <c r="C22" s="20" t="s">
        <v>27</v>
      </c>
      <c r="D22" s="46">
        <v>55500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55500</v>
      </c>
      <c r="O22" s="47">
        <f t="shared" si="2"/>
        <v>92.346089850249584</v>
      </c>
      <c r="P22" s="9"/>
    </row>
    <row r="23" spans="1:119">
      <c r="A23" s="12"/>
      <c r="B23" s="25">
        <v>342.2</v>
      </c>
      <c r="C23" s="20" t="s">
        <v>28</v>
      </c>
      <c r="D23" s="46">
        <v>83648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83648</v>
      </c>
      <c r="O23" s="47">
        <f t="shared" si="2"/>
        <v>139.18136439267886</v>
      </c>
      <c r="P23" s="9"/>
    </row>
    <row r="24" spans="1:119">
      <c r="A24" s="12"/>
      <c r="B24" s="25">
        <v>343.6</v>
      </c>
      <c r="C24" s="20" t="s">
        <v>29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200600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200600</v>
      </c>
      <c r="O24" s="47">
        <f t="shared" si="2"/>
        <v>333.77703826955076</v>
      </c>
      <c r="P24" s="9"/>
    </row>
    <row r="25" spans="1:119" ht="15.75">
      <c r="A25" s="29" t="s">
        <v>25</v>
      </c>
      <c r="B25" s="30"/>
      <c r="C25" s="31"/>
      <c r="D25" s="32">
        <f t="shared" ref="D25:M25" si="6">SUM(D26:D27)</f>
        <v>1135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1"/>
        <v>1135</v>
      </c>
      <c r="O25" s="45">
        <f t="shared" si="2"/>
        <v>1.8885191347753745</v>
      </c>
      <c r="P25" s="10"/>
    </row>
    <row r="26" spans="1:119">
      <c r="A26" s="13"/>
      <c r="B26" s="39">
        <v>351.1</v>
      </c>
      <c r="C26" s="21" t="s">
        <v>53</v>
      </c>
      <c r="D26" s="46">
        <v>37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37</v>
      </c>
      <c r="O26" s="47">
        <f t="shared" si="2"/>
        <v>6.156405990016639E-2</v>
      </c>
      <c r="P26" s="9"/>
    </row>
    <row r="27" spans="1:119">
      <c r="A27" s="13"/>
      <c r="B27" s="39">
        <v>354</v>
      </c>
      <c r="C27" s="21" t="s">
        <v>32</v>
      </c>
      <c r="D27" s="46">
        <v>1098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1098</v>
      </c>
      <c r="O27" s="47">
        <f t="shared" si="2"/>
        <v>1.8269550748752079</v>
      </c>
      <c r="P27" s="9"/>
    </row>
    <row r="28" spans="1:119" ht="15.75">
      <c r="A28" s="29" t="s">
        <v>3</v>
      </c>
      <c r="B28" s="30"/>
      <c r="C28" s="31"/>
      <c r="D28" s="32">
        <f t="shared" ref="D28:M28" si="7">SUM(D29:D29)</f>
        <v>250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874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1"/>
        <v>1124</v>
      </c>
      <c r="O28" s="45">
        <f t="shared" si="2"/>
        <v>1.8702163061564059</v>
      </c>
      <c r="P28" s="10"/>
    </row>
    <row r="29" spans="1:119" ht="15.75" thickBot="1">
      <c r="A29" s="12"/>
      <c r="B29" s="25">
        <v>361.1</v>
      </c>
      <c r="C29" s="20" t="s">
        <v>33</v>
      </c>
      <c r="D29" s="46">
        <v>250</v>
      </c>
      <c r="E29" s="46">
        <v>0</v>
      </c>
      <c r="F29" s="46">
        <v>0</v>
      </c>
      <c r="G29" s="46">
        <v>0</v>
      </c>
      <c r="H29" s="46">
        <v>0</v>
      </c>
      <c r="I29" s="46">
        <v>874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1124</v>
      </c>
      <c r="O29" s="47">
        <f t="shared" si="2"/>
        <v>1.8702163061564059</v>
      </c>
      <c r="P29" s="9"/>
    </row>
    <row r="30" spans="1:119" ht="16.5" thickBot="1">
      <c r="A30" s="14" t="s">
        <v>30</v>
      </c>
      <c r="B30" s="23"/>
      <c r="C30" s="22"/>
      <c r="D30" s="15">
        <f>SUM(D5,D10,D14,D20,D25,D28)</f>
        <v>572980</v>
      </c>
      <c r="E30" s="15">
        <f t="shared" ref="E30:M30" si="8">SUM(E5,E10,E14,E20,E25,E28)</f>
        <v>3547</v>
      </c>
      <c r="F30" s="15">
        <f t="shared" si="8"/>
        <v>0</v>
      </c>
      <c r="G30" s="15">
        <f t="shared" si="8"/>
        <v>0</v>
      </c>
      <c r="H30" s="15">
        <f t="shared" si="8"/>
        <v>0</v>
      </c>
      <c r="I30" s="15">
        <f t="shared" si="8"/>
        <v>201474</v>
      </c>
      <c r="J30" s="15">
        <f t="shared" si="8"/>
        <v>0</v>
      </c>
      <c r="K30" s="15">
        <f t="shared" si="8"/>
        <v>0</v>
      </c>
      <c r="L30" s="15">
        <f t="shared" si="8"/>
        <v>0</v>
      </c>
      <c r="M30" s="15">
        <f t="shared" si="8"/>
        <v>0</v>
      </c>
      <c r="N30" s="15">
        <f t="shared" si="1"/>
        <v>778001</v>
      </c>
      <c r="O30" s="38">
        <f t="shared" si="2"/>
        <v>1294.5108153078204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118" t="s">
        <v>54</v>
      </c>
      <c r="M32" s="118"/>
      <c r="N32" s="118"/>
      <c r="O32" s="43">
        <v>601</v>
      </c>
    </row>
    <row r="33" spans="1:15">
      <c r="A33" s="119"/>
      <c r="B33" s="96"/>
      <c r="C33" s="96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7"/>
    </row>
    <row r="34" spans="1:15" ht="15.75" customHeight="1" thickBot="1">
      <c r="A34" s="120" t="s">
        <v>47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00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405467</v>
      </c>
      <c r="E5" s="27">
        <f t="shared" si="0"/>
        <v>5021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8" si="1">SUM(D5:M5)</f>
        <v>410488</v>
      </c>
      <c r="O5" s="33">
        <f t="shared" ref="O5:O28" si="2">(N5/O$30)</f>
        <v>683.00831946755409</v>
      </c>
      <c r="P5" s="6"/>
    </row>
    <row r="6" spans="1:133">
      <c r="A6" s="12"/>
      <c r="B6" s="25">
        <v>311</v>
      </c>
      <c r="C6" s="20" t="s">
        <v>2</v>
      </c>
      <c r="D6" s="46">
        <v>378568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378568</v>
      </c>
      <c r="O6" s="47">
        <f t="shared" si="2"/>
        <v>629.89683860232947</v>
      </c>
      <c r="P6" s="9"/>
    </row>
    <row r="7" spans="1:133">
      <c r="A7" s="12"/>
      <c r="B7" s="25">
        <v>312.10000000000002</v>
      </c>
      <c r="C7" s="20" t="s">
        <v>43</v>
      </c>
      <c r="D7" s="46">
        <v>0</v>
      </c>
      <c r="E7" s="46">
        <v>5021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5021</v>
      </c>
      <c r="O7" s="47">
        <f t="shared" si="2"/>
        <v>8.3544093178036611</v>
      </c>
      <c r="P7" s="9"/>
    </row>
    <row r="8" spans="1:133">
      <c r="A8" s="12"/>
      <c r="B8" s="25">
        <v>314.10000000000002</v>
      </c>
      <c r="C8" s="20" t="s">
        <v>11</v>
      </c>
      <c r="D8" s="46">
        <v>11146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11146</v>
      </c>
      <c r="O8" s="47">
        <f t="shared" si="2"/>
        <v>18.54575707154742</v>
      </c>
      <c r="P8" s="9"/>
    </row>
    <row r="9" spans="1:133">
      <c r="A9" s="12"/>
      <c r="B9" s="25">
        <v>315</v>
      </c>
      <c r="C9" s="20" t="s">
        <v>12</v>
      </c>
      <c r="D9" s="46">
        <v>10377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10377</v>
      </c>
      <c r="O9" s="47">
        <f t="shared" si="2"/>
        <v>17.266222961730449</v>
      </c>
      <c r="P9" s="9"/>
    </row>
    <row r="10" spans="1:133">
      <c r="A10" s="12"/>
      <c r="B10" s="25">
        <v>316</v>
      </c>
      <c r="C10" s="20" t="s">
        <v>13</v>
      </c>
      <c r="D10" s="46">
        <v>5376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5376</v>
      </c>
      <c r="O10" s="47">
        <f t="shared" si="2"/>
        <v>8.945091514143094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SUM(D12:D12)</f>
        <v>6975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6975</v>
      </c>
      <c r="O11" s="45">
        <f t="shared" si="2"/>
        <v>11.605657237936772</v>
      </c>
      <c r="P11" s="10"/>
    </row>
    <row r="12" spans="1:133">
      <c r="A12" s="12"/>
      <c r="B12" s="25">
        <v>322</v>
      </c>
      <c r="C12" s="20" t="s">
        <v>0</v>
      </c>
      <c r="D12" s="46">
        <v>6975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6975</v>
      </c>
      <c r="O12" s="47">
        <f t="shared" si="2"/>
        <v>11.605657237936772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SUM(D14:D17)</f>
        <v>39380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39380</v>
      </c>
      <c r="O13" s="45">
        <f t="shared" si="2"/>
        <v>65.524126455906824</v>
      </c>
      <c r="P13" s="10"/>
    </row>
    <row r="14" spans="1:133">
      <c r="A14" s="12"/>
      <c r="B14" s="25">
        <v>335.12</v>
      </c>
      <c r="C14" s="20" t="s">
        <v>17</v>
      </c>
      <c r="D14" s="46">
        <v>11138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11138</v>
      </c>
      <c r="O14" s="47">
        <f t="shared" si="2"/>
        <v>18.532445923460898</v>
      </c>
      <c r="P14" s="9"/>
    </row>
    <row r="15" spans="1:133">
      <c r="A15" s="12"/>
      <c r="B15" s="25">
        <v>335.14</v>
      </c>
      <c r="C15" s="20" t="s">
        <v>18</v>
      </c>
      <c r="D15" s="46">
        <v>112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112</v>
      </c>
      <c r="O15" s="47">
        <f t="shared" si="2"/>
        <v>0.18635607321131448</v>
      </c>
      <c r="P15" s="9"/>
    </row>
    <row r="16" spans="1:133">
      <c r="A16" s="12"/>
      <c r="B16" s="25">
        <v>335.18</v>
      </c>
      <c r="C16" s="20" t="s">
        <v>19</v>
      </c>
      <c r="D16" s="46">
        <v>26247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26247</v>
      </c>
      <c r="O16" s="47">
        <f t="shared" si="2"/>
        <v>43.672212978369387</v>
      </c>
      <c r="P16" s="9"/>
    </row>
    <row r="17" spans="1:119">
      <c r="A17" s="12"/>
      <c r="B17" s="25">
        <v>335.34</v>
      </c>
      <c r="C17" s="20" t="s">
        <v>44</v>
      </c>
      <c r="D17" s="46">
        <v>1883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1883</v>
      </c>
      <c r="O17" s="47">
        <f t="shared" si="2"/>
        <v>3.1331114808652245</v>
      </c>
      <c r="P17" s="9"/>
    </row>
    <row r="18" spans="1:119" ht="15.75">
      <c r="A18" s="29" t="s">
        <v>24</v>
      </c>
      <c r="B18" s="30"/>
      <c r="C18" s="31"/>
      <c r="D18" s="32">
        <f t="shared" ref="D18:M18" si="5">SUM(D19:D22)</f>
        <v>97040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184000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1"/>
        <v>281040</v>
      </c>
      <c r="O18" s="45">
        <f t="shared" si="2"/>
        <v>467.62063227953411</v>
      </c>
      <c r="P18" s="10"/>
    </row>
    <row r="19" spans="1:119">
      <c r="A19" s="12"/>
      <c r="B19" s="25">
        <v>341.9</v>
      </c>
      <c r="C19" s="20" t="s">
        <v>26</v>
      </c>
      <c r="D19" s="46">
        <v>20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20</v>
      </c>
      <c r="O19" s="47">
        <f t="shared" si="2"/>
        <v>3.3277870216306155E-2</v>
      </c>
      <c r="P19" s="9"/>
    </row>
    <row r="20" spans="1:119">
      <c r="A20" s="12"/>
      <c r="B20" s="25">
        <v>342.1</v>
      </c>
      <c r="C20" s="20" t="s">
        <v>27</v>
      </c>
      <c r="D20" s="46">
        <v>42888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42888</v>
      </c>
      <c r="O20" s="47">
        <f t="shared" si="2"/>
        <v>71.361064891846922</v>
      </c>
      <c r="P20" s="9"/>
    </row>
    <row r="21" spans="1:119">
      <c r="A21" s="12"/>
      <c r="B21" s="25">
        <v>342.2</v>
      </c>
      <c r="C21" s="20" t="s">
        <v>28</v>
      </c>
      <c r="D21" s="46">
        <v>54132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54132</v>
      </c>
      <c r="O21" s="47">
        <f t="shared" si="2"/>
        <v>90.069883527454238</v>
      </c>
      <c r="P21" s="9"/>
    </row>
    <row r="22" spans="1:119">
      <c r="A22" s="12"/>
      <c r="B22" s="25">
        <v>343.6</v>
      </c>
      <c r="C22" s="20" t="s">
        <v>29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184000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184000</v>
      </c>
      <c r="O22" s="47">
        <f t="shared" si="2"/>
        <v>306.15640599001665</v>
      </c>
      <c r="P22" s="9"/>
    </row>
    <row r="23" spans="1:119" ht="15.75">
      <c r="A23" s="29" t="s">
        <v>25</v>
      </c>
      <c r="B23" s="30"/>
      <c r="C23" s="31"/>
      <c r="D23" s="32">
        <f t="shared" ref="D23:M23" si="6">SUM(D24:D24)</f>
        <v>1013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1"/>
        <v>1013</v>
      </c>
      <c r="O23" s="45">
        <f t="shared" si="2"/>
        <v>1.6855241264559069</v>
      </c>
      <c r="P23" s="10"/>
    </row>
    <row r="24" spans="1:119">
      <c r="A24" s="13"/>
      <c r="B24" s="39">
        <v>354</v>
      </c>
      <c r="C24" s="21" t="s">
        <v>32</v>
      </c>
      <c r="D24" s="46">
        <v>1013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1013</v>
      </c>
      <c r="O24" s="47">
        <f t="shared" si="2"/>
        <v>1.6855241264559069</v>
      </c>
      <c r="P24" s="9"/>
    </row>
    <row r="25" spans="1:119" ht="15.75">
      <c r="A25" s="29" t="s">
        <v>3</v>
      </c>
      <c r="B25" s="30"/>
      <c r="C25" s="31"/>
      <c r="D25" s="32">
        <f t="shared" ref="D25:M25" si="7">SUM(D26:D27)</f>
        <v>993</v>
      </c>
      <c r="E25" s="32">
        <f t="shared" si="7"/>
        <v>416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3699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1"/>
        <v>5108</v>
      </c>
      <c r="O25" s="45">
        <f t="shared" si="2"/>
        <v>8.4991680532445919</v>
      </c>
      <c r="P25" s="10"/>
    </row>
    <row r="26" spans="1:119">
      <c r="A26" s="12"/>
      <c r="B26" s="25">
        <v>361.1</v>
      </c>
      <c r="C26" s="20" t="s">
        <v>33</v>
      </c>
      <c r="D26" s="46">
        <v>970</v>
      </c>
      <c r="E26" s="46">
        <v>416</v>
      </c>
      <c r="F26" s="46">
        <v>0</v>
      </c>
      <c r="G26" s="46">
        <v>0</v>
      </c>
      <c r="H26" s="46">
        <v>0</v>
      </c>
      <c r="I26" s="46">
        <v>3699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5085</v>
      </c>
      <c r="O26" s="47">
        <f t="shared" si="2"/>
        <v>8.4608985024958407</v>
      </c>
      <c r="P26" s="9"/>
    </row>
    <row r="27" spans="1:119" ht="15.75" thickBot="1">
      <c r="A27" s="12"/>
      <c r="B27" s="25">
        <v>369.9</v>
      </c>
      <c r="C27" s="20" t="s">
        <v>45</v>
      </c>
      <c r="D27" s="46">
        <v>23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23</v>
      </c>
      <c r="O27" s="47">
        <f t="shared" si="2"/>
        <v>3.8269550748752081E-2</v>
      </c>
      <c r="P27" s="9"/>
    </row>
    <row r="28" spans="1:119" ht="16.5" thickBot="1">
      <c r="A28" s="14" t="s">
        <v>30</v>
      </c>
      <c r="B28" s="23"/>
      <c r="C28" s="22"/>
      <c r="D28" s="15">
        <f>SUM(D5,D11,D13,D18,D23,D25)</f>
        <v>550868</v>
      </c>
      <c r="E28" s="15">
        <f t="shared" ref="E28:M28" si="8">SUM(E5,E11,E13,E18,E23,E25)</f>
        <v>5437</v>
      </c>
      <c r="F28" s="15">
        <f t="shared" si="8"/>
        <v>0</v>
      </c>
      <c r="G28" s="15">
        <f t="shared" si="8"/>
        <v>0</v>
      </c>
      <c r="H28" s="15">
        <f t="shared" si="8"/>
        <v>0</v>
      </c>
      <c r="I28" s="15">
        <f t="shared" si="8"/>
        <v>187699</v>
      </c>
      <c r="J28" s="15">
        <f t="shared" si="8"/>
        <v>0</v>
      </c>
      <c r="K28" s="15">
        <f t="shared" si="8"/>
        <v>0</v>
      </c>
      <c r="L28" s="15">
        <f t="shared" si="8"/>
        <v>0</v>
      </c>
      <c r="M28" s="15">
        <f t="shared" si="8"/>
        <v>0</v>
      </c>
      <c r="N28" s="15">
        <f t="shared" si="1"/>
        <v>744004</v>
      </c>
      <c r="O28" s="38">
        <f t="shared" si="2"/>
        <v>1237.9434276206323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118" t="s">
        <v>46</v>
      </c>
      <c r="M30" s="118"/>
      <c r="N30" s="118"/>
      <c r="O30" s="43">
        <v>601</v>
      </c>
    </row>
    <row r="31" spans="1:119">
      <c r="A31" s="119"/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7"/>
    </row>
    <row r="32" spans="1:119" ht="15.75" customHeight="1" thickBot="1">
      <c r="A32" s="120" t="s">
        <v>47</v>
      </c>
      <c r="B32" s="99"/>
      <c r="C32" s="99"/>
      <c r="D32" s="99"/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00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1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31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135647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7" si="1">SUM(D5:M5)</f>
        <v>135647</v>
      </c>
      <c r="O5" s="33">
        <f t="shared" ref="O5:O27" si="2">(N5/O$29)</f>
        <v>329.24029126213594</v>
      </c>
      <c r="P5" s="6"/>
    </row>
    <row r="6" spans="1:133">
      <c r="A6" s="12"/>
      <c r="B6" s="25">
        <v>311</v>
      </c>
      <c r="C6" s="20" t="s">
        <v>2</v>
      </c>
      <c r="D6" s="46">
        <v>103143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103143</v>
      </c>
      <c r="O6" s="47">
        <f t="shared" si="2"/>
        <v>250.34708737864077</v>
      </c>
      <c r="P6" s="9"/>
    </row>
    <row r="7" spans="1:133">
      <c r="A7" s="12"/>
      <c r="B7" s="25">
        <v>312.41000000000003</v>
      </c>
      <c r="C7" s="20" t="s">
        <v>10</v>
      </c>
      <c r="D7" s="46">
        <v>3907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3907</v>
      </c>
      <c r="O7" s="47">
        <f t="shared" si="2"/>
        <v>9.483009708737864</v>
      </c>
      <c r="P7" s="9"/>
    </row>
    <row r="8" spans="1:133">
      <c r="A8" s="12"/>
      <c r="B8" s="25">
        <v>314.10000000000002</v>
      </c>
      <c r="C8" s="20" t="s">
        <v>11</v>
      </c>
      <c r="D8" s="46">
        <v>9814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9814</v>
      </c>
      <c r="O8" s="47">
        <f t="shared" si="2"/>
        <v>23.820388349514563</v>
      </c>
      <c r="P8" s="9"/>
    </row>
    <row r="9" spans="1:133">
      <c r="A9" s="12"/>
      <c r="B9" s="25">
        <v>315</v>
      </c>
      <c r="C9" s="20" t="s">
        <v>12</v>
      </c>
      <c r="D9" s="46">
        <v>13405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13405</v>
      </c>
      <c r="O9" s="47">
        <f t="shared" si="2"/>
        <v>32.536407766990294</v>
      </c>
      <c r="P9" s="9"/>
    </row>
    <row r="10" spans="1:133">
      <c r="A10" s="12"/>
      <c r="B10" s="25">
        <v>316</v>
      </c>
      <c r="C10" s="20" t="s">
        <v>13</v>
      </c>
      <c r="D10" s="46">
        <v>5378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5378</v>
      </c>
      <c r="O10" s="47">
        <f t="shared" si="2"/>
        <v>13.053398058252426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SUM(D12:D13)</f>
        <v>5649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5649</v>
      </c>
      <c r="O11" s="45">
        <f t="shared" si="2"/>
        <v>13.711165048543689</v>
      </c>
      <c r="P11" s="10"/>
    </row>
    <row r="12" spans="1:133">
      <c r="A12" s="12"/>
      <c r="B12" s="25">
        <v>322</v>
      </c>
      <c r="C12" s="20" t="s">
        <v>0</v>
      </c>
      <c r="D12" s="46">
        <v>5580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5580</v>
      </c>
      <c r="O12" s="47">
        <f t="shared" si="2"/>
        <v>13.543689320388349</v>
      </c>
      <c r="P12" s="9"/>
    </row>
    <row r="13" spans="1:133">
      <c r="A13" s="12"/>
      <c r="B13" s="25">
        <v>323.10000000000002</v>
      </c>
      <c r="C13" s="20" t="s">
        <v>15</v>
      </c>
      <c r="D13" s="46">
        <v>69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69</v>
      </c>
      <c r="O13" s="47">
        <f t="shared" si="2"/>
        <v>0.16747572815533981</v>
      </c>
      <c r="P13" s="9"/>
    </row>
    <row r="14" spans="1:133" ht="15.75">
      <c r="A14" s="29" t="s">
        <v>16</v>
      </c>
      <c r="B14" s="30"/>
      <c r="C14" s="31"/>
      <c r="D14" s="32">
        <f t="shared" ref="D14:M14" si="4">SUM(D15:D17)</f>
        <v>31163</v>
      </c>
      <c r="E14" s="32">
        <f t="shared" si="4"/>
        <v>3907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35070</v>
      </c>
      <c r="O14" s="45">
        <f t="shared" si="2"/>
        <v>85.121359223300971</v>
      </c>
      <c r="P14" s="10"/>
    </row>
    <row r="15" spans="1:133">
      <c r="A15" s="12"/>
      <c r="B15" s="25">
        <v>335.12</v>
      </c>
      <c r="C15" s="20" t="s">
        <v>17</v>
      </c>
      <c r="D15" s="46">
        <v>7274</v>
      </c>
      <c r="E15" s="46">
        <v>3907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11181</v>
      </c>
      <c r="O15" s="47">
        <f t="shared" si="2"/>
        <v>27.138349514563107</v>
      </c>
      <c r="P15" s="9"/>
    </row>
    <row r="16" spans="1:133">
      <c r="A16" s="12"/>
      <c r="B16" s="25">
        <v>335.14</v>
      </c>
      <c r="C16" s="20" t="s">
        <v>18</v>
      </c>
      <c r="D16" s="46">
        <v>37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37</v>
      </c>
      <c r="O16" s="47">
        <f t="shared" si="2"/>
        <v>8.9805825242718448E-2</v>
      </c>
      <c r="P16" s="9"/>
    </row>
    <row r="17" spans="1:119">
      <c r="A17" s="12"/>
      <c r="B17" s="25">
        <v>335.18</v>
      </c>
      <c r="C17" s="20" t="s">
        <v>19</v>
      </c>
      <c r="D17" s="46">
        <v>23852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23852</v>
      </c>
      <c r="O17" s="47">
        <f t="shared" si="2"/>
        <v>57.893203883495147</v>
      </c>
      <c r="P17" s="9"/>
    </row>
    <row r="18" spans="1:119" ht="15.75">
      <c r="A18" s="29" t="s">
        <v>24</v>
      </c>
      <c r="B18" s="30"/>
      <c r="C18" s="31"/>
      <c r="D18" s="32">
        <f t="shared" ref="D18:M18" si="5">SUM(D19:D22)</f>
        <v>348971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138900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1"/>
        <v>487871</v>
      </c>
      <c r="O18" s="45">
        <f t="shared" si="2"/>
        <v>1184.1529126213593</v>
      </c>
      <c r="P18" s="10"/>
    </row>
    <row r="19" spans="1:119">
      <c r="A19" s="12"/>
      <c r="B19" s="25">
        <v>341.9</v>
      </c>
      <c r="C19" s="20" t="s">
        <v>26</v>
      </c>
      <c r="D19" s="46">
        <v>539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539</v>
      </c>
      <c r="O19" s="47">
        <f t="shared" si="2"/>
        <v>1.308252427184466</v>
      </c>
      <c r="P19" s="9"/>
    </row>
    <row r="20" spans="1:119">
      <c r="A20" s="12"/>
      <c r="B20" s="25">
        <v>342.1</v>
      </c>
      <c r="C20" s="20" t="s">
        <v>27</v>
      </c>
      <c r="D20" s="46">
        <v>152940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152940</v>
      </c>
      <c r="O20" s="47">
        <f t="shared" si="2"/>
        <v>371.21359223300971</v>
      </c>
      <c r="P20" s="9"/>
    </row>
    <row r="21" spans="1:119">
      <c r="A21" s="12"/>
      <c r="B21" s="25">
        <v>342.2</v>
      </c>
      <c r="C21" s="20" t="s">
        <v>28</v>
      </c>
      <c r="D21" s="46">
        <v>195492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195492</v>
      </c>
      <c r="O21" s="47">
        <f t="shared" si="2"/>
        <v>474.49514563106794</v>
      </c>
      <c r="P21" s="9"/>
    </row>
    <row r="22" spans="1:119">
      <c r="A22" s="12"/>
      <c r="B22" s="25">
        <v>343.6</v>
      </c>
      <c r="C22" s="20" t="s">
        <v>29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138900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138900</v>
      </c>
      <c r="O22" s="47">
        <f t="shared" si="2"/>
        <v>337.13592233009706</v>
      </c>
      <c r="P22" s="9"/>
    </row>
    <row r="23" spans="1:119" ht="15.75">
      <c r="A23" s="29" t="s">
        <v>25</v>
      </c>
      <c r="B23" s="30"/>
      <c r="C23" s="31"/>
      <c r="D23" s="32">
        <f t="shared" ref="D23:M23" si="6">SUM(D24:D24)</f>
        <v>749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1"/>
        <v>749</v>
      </c>
      <c r="O23" s="45">
        <f t="shared" si="2"/>
        <v>1.8179611650485437</v>
      </c>
      <c r="P23" s="10"/>
    </row>
    <row r="24" spans="1:119">
      <c r="A24" s="13"/>
      <c r="B24" s="39">
        <v>354</v>
      </c>
      <c r="C24" s="21" t="s">
        <v>32</v>
      </c>
      <c r="D24" s="46">
        <v>749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749</v>
      </c>
      <c r="O24" s="47">
        <f t="shared" si="2"/>
        <v>1.8179611650485437</v>
      </c>
      <c r="P24" s="9"/>
    </row>
    <row r="25" spans="1:119" ht="15.75">
      <c r="A25" s="29" t="s">
        <v>3</v>
      </c>
      <c r="B25" s="30"/>
      <c r="C25" s="31"/>
      <c r="D25" s="32">
        <f t="shared" ref="D25:M25" si="7">SUM(D26:D26)</f>
        <v>4387</v>
      </c>
      <c r="E25" s="32">
        <f t="shared" si="7"/>
        <v>17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6223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1"/>
        <v>10627</v>
      </c>
      <c r="O25" s="45">
        <f t="shared" si="2"/>
        <v>25.793689320388349</v>
      </c>
      <c r="P25" s="10"/>
    </row>
    <row r="26" spans="1:119" ht="15.75" thickBot="1">
      <c r="A26" s="12"/>
      <c r="B26" s="25">
        <v>361.1</v>
      </c>
      <c r="C26" s="20" t="s">
        <v>33</v>
      </c>
      <c r="D26" s="46">
        <v>4387</v>
      </c>
      <c r="E26" s="46">
        <v>17</v>
      </c>
      <c r="F26" s="46">
        <v>0</v>
      </c>
      <c r="G26" s="46">
        <v>0</v>
      </c>
      <c r="H26" s="46">
        <v>0</v>
      </c>
      <c r="I26" s="46">
        <v>6223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10627</v>
      </c>
      <c r="O26" s="47">
        <f t="shared" si="2"/>
        <v>25.793689320388349</v>
      </c>
      <c r="P26" s="9"/>
    </row>
    <row r="27" spans="1:119" ht="16.5" thickBot="1">
      <c r="A27" s="14" t="s">
        <v>30</v>
      </c>
      <c r="B27" s="23"/>
      <c r="C27" s="22"/>
      <c r="D27" s="15">
        <f>SUM(D5,D11,D14,D18,D23,D25)</f>
        <v>526566</v>
      </c>
      <c r="E27" s="15">
        <f t="shared" ref="E27:M27" si="8">SUM(E5,E11,E14,E18,E23,E25)</f>
        <v>3924</v>
      </c>
      <c r="F27" s="15">
        <f t="shared" si="8"/>
        <v>0</v>
      </c>
      <c r="G27" s="15">
        <f t="shared" si="8"/>
        <v>0</v>
      </c>
      <c r="H27" s="15">
        <f t="shared" si="8"/>
        <v>0</v>
      </c>
      <c r="I27" s="15">
        <f t="shared" si="8"/>
        <v>145123</v>
      </c>
      <c r="J27" s="15">
        <f t="shared" si="8"/>
        <v>0</v>
      </c>
      <c r="K27" s="15">
        <f t="shared" si="8"/>
        <v>0</v>
      </c>
      <c r="L27" s="15">
        <f t="shared" si="8"/>
        <v>0</v>
      </c>
      <c r="M27" s="15">
        <f t="shared" si="8"/>
        <v>0</v>
      </c>
      <c r="N27" s="15">
        <f t="shared" si="1"/>
        <v>675613</v>
      </c>
      <c r="O27" s="38">
        <f t="shared" si="2"/>
        <v>1639.8373786407767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6"/>
      <c r="B28" s="18"/>
      <c r="C28" s="18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9"/>
    </row>
    <row r="29" spans="1:119">
      <c r="A29" s="40"/>
      <c r="B29" s="41"/>
      <c r="C29" s="41"/>
      <c r="D29" s="42"/>
      <c r="E29" s="42"/>
      <c r="F29" s="42"/>
      <c r="G29" s="42"/>
      <c r="H29" s="42"/>
      <c r="I29" s="42"/>
      <c r="J29" s="42"/>
      <c r="K29" s="42"/>
      <c r="L29" s="118" t="s">
        <v>40</v>
      </c>
      <c r="M29" s="118"/>
      <c r="N29" s="118"/>
      <c r="O29" s="43">
        <v>412</v>
      </c>
    </row>
    <row r="30" spans="1:119">
      <c r="A30" s="119"/>
      <c r="B30" s="96"/>
      <c r="C30" s="96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7"/>
    </row>
    <row r="31" spans="1:119" ht="15.75" customHeight="1" thickBot="1">
      <c r="A31" s="120" t="s">
        <v>47</v>
      </c>
      <c r="B31" s="99"/>
      <c r="C31" s="99"/>
      <c r="D31" s="99"/>
      <c r="E31" s="99"/>
      <c r="F31" s="99"/>
      <c r="G31" s="99"/>
      <c r="H31" s="99"/>
      <c r="I31" s="99"/>
      <c r="J31" s="99"/>
      <c r="K31" s="99"/>
      <c r="L31" s="99"/>
      <c r="M31" s="99"/>
      <c r="N31" s="99"/>
      <c r="O31" s="100"/>
    </row>
  </sheetData>
  <mergeCells count="10">
    <mergeCell ref="A31:O31"/>
    <mergeCell ref="A30:O30"/>
    <mergeCell ref="L29:N29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49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3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41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34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39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35</v>
      </c>
      <c r="F4" s="34" t="s">
        <v>36</v>
      </c>
      <c r="G4" s="34" t="s">
        <v>37</v>
      </c>
      <c r="H4" s="34" t="s">
        <v>5</v>
      </c>
      <c r="I4" s="34" t="s">
        <v>6</v>
      </c>
      <c r="J4" s="35" t="s">
        <v>38</v>
      </c>
      <c r="K4" s="35" t="s">
        <v>7</v>
      </c>
      <c r="L4" s="35" t="s">
        <v>8</v>
      </c>
      <c r="M4" s="35" t="s">
        <v>9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135078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7" si="1">SUM(D5:M5)</f>
        <v>135078</v>
      </c>
      <c r="O5" s="33">
        <f t="shared" ref="O5:O27" si="2">(N5/O$29)</f>
        <v>323.92805755395682</v>
      </c>
      <c r="P5" s="6"/>
    </row>
    <row r="6" spans="1:133">
      <c r="A6" s="12"/>
      <c r="B6" s="25">
        <v>311</v>
      </c>
      <c r="C6" s="20" t="s">
        <v>2</v>
      </c>
      <c r="D6" s="46">
        <v>104379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104379</v>
      </c>
      <c r="O6" s="47">
        <f t="shared" si="2"/>
        <v>250.30935251798562</v>
      </c>
      <c r="P6" s="9"/>
    </row>
    <row r="7" spans="1:133">
      <c r="A7" s="12"/>
      <c r="B7" s="25">
        <v>312.41000000000003</v>
      </c>
      <c r="C7" s="20" t="s">
        <v>10</v>
      </c>
      <c r="D7" s="46">
        <v>4344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4344</v>
      </c>
      <c r="O7" s="47">
        <f t="shared" si="2"/>
        <v>10.417266187050359</v>
      </c>
      <c r="P7" s="9"/>
    </row>
    <row r="8" spans="1:133">
      <c r="A8" s="12"/>
      <c r="B8" s="25">
        <v>314.10000000000002</v>
      </c>
      <c r="C8" s="20" t="s">
        <v>11</v>
      </c>
      <c r="D8" s="46">
        <v>10752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10752</v>
      </c>
      <c r="O8" s="47">
        <f t="shared" si="2"/>
        <v>25.784172661870503</v>
      </c>
      <c r="P8" s="9"/>
    </row>
    <row r="9" spans="1:133">
      <c r="A9" s="12"/>
      <c r="B9" s="25">
        <v>314.3</v>
      </c>
      <c r="C9" s="20" t="s">
        <v>70</v>
      </c>
      <c r="D9" s="46">
        <v>9693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9693</v>
      </c>
      <c r="O9" s="47">
        <f t="shared" si="2"/>
        <v>23.244604316546763</v>
      </c>
      <c r="P9" s="9"/>
    </row>
    <row r="10" spans="1:133">
      <c r="A10" s="12"/>
      <c r="B10" s="25">
        <v>316</v>
      </c>
      <c r="C10" s="20" t="s">
        <v>13</v>
      </c>
      <c r="D10" s="46">
        <v>5910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5910</v>
      </c>
      <c r="O10" s="47">
        <f t="shared" si="2"/>
        <v>14.172661870503598</v>
      </c>
      <c r="P10" s="9"/>
    </row>
    <row r="11" spans="1:133" ht="15.75">
      <c r="A11" s="29" t="s">
        <v>71</v>
      </c>
      <c r="B11" s="30"/>
      <c r="C11" s="31"/>
      <c r="D11" s="32">
        <f t="shared" ref="D11:M11" si="3">SUM(D12:D12)</f>
        <v>3040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3040</v>
      </c>
      <c r="O11" s="45">
        <f t="shared" si="2"/>
        <v>7.290167865707434</v>
      </c>
      <c r="P11" s="10"/>
    </row>
    <row r="12" spans="1:133">
      <c r="A12" s="12"/>
      <c r="B12" s="25">
        <v>322</v>
      </c>
      <c r="C12" s="20" t="s">
        <v>0</v>
      </c>
      <c r="D12" s="46">
        <v>3040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3040</v>
      </c>
      <c r="O12" s="47">
        <f t="shared" si="2"/>
        <v>7.290167865707434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SUM(D14:D16)</f>
        <v>36971</v>
      </c>
      <c r="E13" s="32">
        <f t="shared" si="4"/>
        <v>4344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41315</v>
      </c>
      <c r="O13" s="45">
        <f t="shared" si="2"/>
        <v>99.076738609112709</v>
      </c>
      <c r="P13" s="10"/>
    </row>
    <row r="14" spans="1:133">
      <c r="A14" s="12"/>
      <c r="B14" s="25">
        <v>335.12</v>
      </c>
      <c r="C14" s="20" t="s">
        <v>17</v>
      </c>
      <c r="D14" s="46">
        <v>7855</v>
      </c>
      <c r="E14" s="46">
        <v>4344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12199</v>
      </c>
      <c r="O14" s="47">
        <f t="shared" si="2"/>
        <v>29.254196642685852</v>
      </c>
      <c r="P14" s="9"/>
    </row>
    <row r="15" spans="1:133">
      <c r="A15" s="12"/>
      <c r="B15" s="25">
        <v>335.14</v>
      </c>
      <c r="C15" s="20" t="s">
        <v>18</v>
      </c>
      <c r="D15" s="46">
        <v>83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83</v>
      </c>
      <c r="O15" s="47">
        <f t="shared" si="2"/>
        <v>0.19904076738609114</v>
      </c>
      <c r="P15" s="9"/>
    </row>
    <row r="16" spans="1:133">
      <c r="A16" s="12"/>
      <c r="B16" s="25">
        <v>335.18</v>
      </c>
      <c r="C16" s="20" t="s">
        <v>19</v>
      </c>
      <c r="D16" s="46">
        <v>29033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29033</v>
      </c>
      <c r="O16" s="47">
        <f t="shared" si="2"/>
        <v>69.623501199040774</v>
      </c>
      <c r="P16" s="9"/>
    </row>
    <row r="17" spans="1:119" ht="15.75">
      <c r="A17" s="29" t="s">
        <v>24</v>
      </c>
      <c r="B17" s="30"/>
      <c r="C17" s="31"/>
      <c r="D17" s="32">
        <f t="shared" ref="D17:M17" si="5">SUM(D18:D22)</f>
        <v>311199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145200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32">
        <f t="shared" si="1"/>
        <v>456399</v>
      </c>
      <c r="O17" s="45">
        <f t="shared" si="2"/>
        <v>1094.4820143884892</v>
      </c>
      <c r="P17" s="10"/>
    </row>
    <row r="18" spans="1:119">
      <c r="A18" s="12"/>
      <c r="B18" s="25">
        <v>341.9</v>
      </c>
      <c r="C18" s="20" t="s">
        <v>26</v>
      </c>
      <c r="D18" s="46">
        <v>209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3" si="6">SUM(D18:M18)</f>
        <v>209</v>
      </c>
      <c r="O18" s="47">
        <f t="shared" si="2"/>
        <v>0.50119904076738608</v>
      </c>
      <c r="P18" s="9"/>
    </row>
    <row r="19" spans="1:119">
      <c r="A19" s="12"/>
      <c r="B19" s="25">
        <v>342.1</v>
      </c>
      <c r="C19" s="20" t="s">
        <v>27</v>
      </c>
      <c r="D19" s="46">
        <v>136500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6"/>
        <v>136500</v>
      </c>
      <c r="O19" s="47">
        <f t="shared" si="2"/>
        <v>327.33812949640287</v>
      </c>
      <c r="P19" s="9"/>
    </row>
    <row r="20" spans="1:119">
      <c r="A20" s="12"/>
      <c r="B20" s="25">
        <v>342.2</v>
      </c>
      <c r="C20" s="20" t="s">
        <v>28</v>
      </c>
      <c r="D20" s="46">
        <v>174465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6"/>
        <v>174465</v>
      </c>
      <c r="O20" s="47">
        <f t="shared" si="2"/>
        <v>418.38129496402877</v>
      </c>
      <c r="P20" s="9"/>
    </row>
    <row r="21" spans="1:119">
      <c r="A21" s="12"/>
      <c r="B21" s="25">
        <v>343.6</v>
      </c>
      <c r="C21" s="20" t="s">
        <v>29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145200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145200</v>
      </c>
      <c r="O21" s="47">
        <f t="shared" si="2"/>
        <v>348.20143884892087</v>
      </c>
      <c r="P21" s="9"/>
    </row>
    <row r="22" spans="1:119">
      <c r="A22" s="12"/>
      <c r="B22" s="25">
        <v>343.9</v>
      </c>
      <c r="C22" s="20" t="s">
        <v>72</v>
      </c>
      <c r="D22" s="46">
        <v>25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25</v>
      </c>
      <c r="O22" s="47">
        <f t="shared" si="2"/>
        <v>5.9952038369304558E-2</v>
      </c>
      <c r="P22" s="9"/>
    </row>
    <row r="23" spans="1:119" ht="15.75">
      <c r="A23" s="29" t="s">
        <v>25</v>
      </c>
      <c r="B23" s="30"/>
      <c r="C23" s="31"/>
      <c r="D23" s="32">
        <f t="shared" ref="D23:M23" si="7">SUM(D24:D24)</f>
        <v>358</v>
      </c>
      <c r="E23" s="32">
        <f t="shared" si="7"/>
        <v>0</v>
      </c>
      <c r="F23" s="32">
        <f t="shared" si="7"/>
        <v>0</v>
      </c>
      <c r="G23" s="32">
        <f t="shared" si="7"/>
        <v>0</v>
      </c>
      <c r="H23" s="32">
        <f t="shared" si="7"/>
        <v>0</v>
      </c>
      <c r="I23" s="32">
        <f t="shared" si="7"/>
        <v>0</v>
      </c>
      <c r="J23" s="32">
        <f t="shared" si="7"/>
        <v>0</v>
      </c>
      <c r="K23" s="32">
        <f t="shared" si="7"/>
        <v>0</v>
      </c>
      <c r="L23" s="32">
        <f t="shared" si="7"/>
        <v>0</v>
      </c>
      <c r="M23" s="32">
        <f t="shared" si="7"/>
        <v>0</v>
      </c>
      <c r="N23" s="32">
        <f t="shared" si="6"/>
        <v>358</v>
      </c>
      <c r="O23" s="45">
        <f t="shared" si="2"/>
        <v>0.85851318944844124</v>
      </c>
      <c r="P23" s="10"/>
    </row>
    <row r="24" spans="1:119">
      <c r="A24" s="13"/>
      <c r="B24" s="39">
        <v>354</v>
      </c>
      <c r="C24" s="21" t="s">
        <v>32</v>
      </c>
      <c r="D24" s="46">
        <v>358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358</v>
      </c>
      <c r="O24" s="47">
        <f t="shared" si="2"/>
        <v>0.85851318944844124</v>
      </c>
      <c r="P24" s="9"/>
    </row>
    <row r="25" spans="1:119" ht="15.75">
      <c r="A25" s="29" t="s">
        <v>3</v>
      </c>
      <c r="B25" s="30"/>
      <c r="C25" s="31"/>
      <c r="D25" s="32">
        <f t="shared" ref="D25:M25" si="8">SUM(D26:D26)</f>
        <v>4529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5820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>SUM(D25:M25)</f>
        <v>10349</v>
      </c>
      <c r="O25" s="45">
        <f t="shared" si="2"/>
        <v>24.817745803357315</v>
      </c>
      <c r="P25" s="10"/>
    </row>
    <row r="26" spans="1:119" ht="15.75" thickBot="1">
      <c r="A26" s="12"/>
      <c r="B26" s="25">
        <v>361.1</v>
      </c>
      <c r="C26" s="20" t="s">
        <v>33</v>
      </c>
      <c r="D26" s="46">
        <v>4529</v>
      </c>
      <c r="E26" s="46">
        <v>0</v>
      </c>
      <c r="F26" s="46">
        <v>0</v>
      </c>
      <c r="G26" s="46">
        <v>0</v>
      </c>
      <c r="H26" s="46">
        <v>0</v>
      </c>
      <c r="I26" s="46">
        <v>5820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10349</v>
      </c>
      <c r="O26" s="47">
        <f t="shared" si="2"/>
        <v>24.817745803357315</v>
      </c>
      <c r="P26" s="9"/>
    </row>
    <row r="27" spans="1:119" ht="16.5" thickBot="1">
      <c r="A27" s="14" t="s">
        <v>30</v>
      </c>
      <c r="B27" s="23"/>
      <c r="C27" s="22"/>
      <c r="D27" s="15">
        <f>SUM(D5,D11,D13,D17,D23,D25)</f>
        <v>491175</v>
      </c>
      <c r="E27" s="15">
        <f t="shared" ref="E27:M27" si="9">SUM(E5,E11,E13,E17,E23,E25)</f>
        <v>4344</v>
      </c>
      <c r="F27" s="15">
        <f t="shared" si="9"/>
        <v>0</v>
      </c>
      <c r="G27" s="15">
        <f t="shared" si="9"/>
        <v>0</v>
      </c>
      <c r="H27" s="15">
        <f t="shared" si="9"/>
        <v>0</v>
      </c>
      <c r="I27" s="15">
        <f t="shared" si="9"/>
        <v>151020</v>
      </c>
      <c r="J27" s="15">
        <f t="shared" si="9"/>
        <v>0</v>
      </c>
      <c r="K27" s="15">
        <f t="shared" si="9"/>
        <v>0</v>
      </c>
      <c r="L27" s="15">
        <f t="shared" si="9"/>
        <v>0</v>
      </c>
      <c r="M27" s="15">
        <f t="shared" si="9"/>
        <v>0</v>
      </c>
      <c r="N27" s="15">
        <f>SUM(D27:M27)</f>
        <v>646539</v>
      </c>
      <c r="O27" s="38">
        <f t="shared" si="2"/>
        <v>1550.453237410072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6"/>
      <c r="B28" s="18"/>
      <c r="C28" s="18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9"/>
    </row>
    <row r="29" spans="1:119">
      <c r="A29" s="40"/>
      <c r="B29" s="41"/>
      <c r="C29" s="41"/>
      <c r="D29" s="42"/>
      <c r="E29" s="42"/>
      <c r="F29" s="42"/>
      <c r="G29" s="42"/>
      <c r="H29" s="42"/>
      <c r="I29" s="42"/>
      <c r="J29" s="42"/>
      <c r="K29" s="42"/>
      <c r="L29" s="118" t="s">
        <v>73</v>
      </c>
      <c r="M29" s="118"/>
      <c r="N29" s="118"/>
      <c r="O29" s="43">
        <v>417</v>
      </c>
    </row>
    <row r="30" spans="1:119">
      <c r="A30" s="119"/>
      <c r="B30" s="96"/>
      <c r="C30" s="96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7"/>
    </row>
    <row r="31" spans="1:119" ht="15.75" customHeight="1" thickBot="1">
      <c r="A31" s="120" t="s">
        <v>47</v>
      </c>
      <c r="B31" s="99"/>
      <c r="C31" s="99"/>
      <c r="D31" s="99"/>
      <c r="E31" s="99"/>
      <c r="F31" s="99"/>
      <c r="G31" s="99"/>
      <c r="H31" s="99"/>
      <c r="I31" s="99"/>
      <c r="J31" s="99"/>
      <c r="K31" s="99"/>
      <c r="L31" s="99"/>
      <c r="M31" s="99"/>
      <c r="N31" s="99"/>
      <c r="O31" s="100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'2024'!Print_Area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  <vt:lpstr>'2024'!Print_Titles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2025-06-18T20:24:04Z</cp:lastPrinted>
  <dcterms:created xsi:type="dcterms:W3CDTF">2000-08-31T21:26:31Z</dcterms:created>
  <dcterms:modified xsi:type="dcterms:W3CDTF">2025-06-18T20:24:12Z</dcterms:modified>
</cp:coreProperties>
</file>