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'2007'!$A$1:$O$26</definedName>
    <definedName name="_xlnm.Print_Area" localSheetId="15">'2008'!$A$1:$O$25</definedName>
    <definedName name="_xlnm.Print_Area" localSheetId="14">'2009'!$A$1:$O$27</definedName>
    <definedName name="_xlnm.Print_Area" localSheetId="13">'2010'!$A$1:$O$27</definedName>
    <definedName name="_xlnm.Print_Area" localSheetId="12">'2011'!$A$1:$O$23</definedName>
    <definedName name="_xlnm.Print_Area" localSheetId="11">'2012'!$A$1:$O$24</definedName>
    <definedName name="_xlnm.Print_Area" localSheetId="10">'2013'!$A$1:$O$26</definedName>
    <definedName name="_xlnm.Print_Area" localSheetId="9">'2014'!$A$1:$O$23</definedName>
    <definedName name="_xlnm.Print_Area" localSheetId="8">'2015'!$A$1:$O$23</definedName>
    <definedName name="_xlnm.Print_Area" localSheetId="7">'2016'!$A$1:$O$22</definedName>
    <definedName name="_xlnm.Print_Area" localSheetId="6">'2017'!$A$1:$O$22</definedName>
    <definedName name="_xlnm.Print_Area" localSheetId="5">'2018'!$A$1:$O$24</definedName>
    <definedName name="_xlnm.Print_Area" localSheetId="4">'2019'!$A$1:$O$24</definedName>
    <definedName name="_xlnm.Print_Area" localSheetId="3">'2020'!$A$1:$O$24</definedName>
    <definedName name="_xlnm.Print_Area" localSheetId="2">'2021'!$A$1:$P$26</definedName>
    <definedName name="_xlnm.Print_Area" localSheetId="1">'2022'!$A$1:$P$24</definedName>
    <definedName name="_xlnm.Print_Area" localSheetId="0">'2023'!$A$1:$P$24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0" i="49" l="1"/>
  <c r="F20" i="49"/>
  <c r="G20" i="49"/>
  <c r="H20" i="49"/>
  <c r="I20" i="49"/>
  <c r="J20" i="49"/>
  <c r="K20" i="49"/>
  <c r="L20" i="49"/>
  <c r="M20" i="49"/>
  <c r="N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8" i="49" l="1"/>
  <c r="P18" i="49" s="1"/>
  <c r="O16" i="49"/>
  <c r="P16" i="49" s="1"/>
  <c r="O14" i="49"/>
  <c r="P14" i="49" s="1"/>
  <c r="O10" i="49"/>
  <c r="P10" i="49" s="1"/>
  <c r="O5" i="49"/>
  <c r="P5" i="49" s="1"/>
  <c r="E20" i="48"/>
  <c r="F20" i="48"/>
  <c r="G20" i="48"/>
  <c r="H20" i="48"/>
  <c r="I20" i="48"/>
  <c r="J20" i="48"/>
  <c r="K20" i="48"/>
  <c r="L20" i="48"/>
  <c r="M20" i="48"/>
  <c r="N20" i="48"/>
  <c r="D20" i="48"/>
  <c r="O20" i="49" l="1"/>
  <c r="P20" i="49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8" i="48" l="1"/>
  <c r="P18" i="48" s="1"/>
  <c r="O16" i="48"/>
  <c r="P16" i="48" s="1"/>
  <c r="O10" i="48"/>
  <c r="P10" i="48" s="1"/>
  <c r="O14" i="48"/>
  <c r="P14" i="48" s="1"/>
  <c r="O5" i="48"/>
  <c r="P5" i="48" s="1"/>
  <c r="M22" i="47"/>
  <c r="O21" i="47"/>
  <c r="P21" i="47"/>
  <c r="N20" i="47"/>
  <c r="M20" i="47"/>
  <c r="L20" i="47"/>
  <c r="K20" i="47"/>
  <c r="J20" i="47"/>
  <c r="I20" i="47"/>
  <c r="H20" i="47"/>
  <c r="G20" i="47"/>
  <c r="O20" i="47" s="1"/>
  <c r="P20" i="47" s="1"/>
  <c r="F20" i="47"/>
  <c r="E20" i="47"/>
  <c r="D20" i="47"/>
  <c r="O19" i="47"/>
  <c r="P19" i="47"/>
  <c r="N18" i="47"/>
  <c r="M18" i="47"/>
  <c r="L18" i="47"/>
  <c r="K18" i="47"/>
  <c r="J18" i="47"/>
  <c r="I18" i="47"/>
  <c r="H18" i="47"/>
  <c r="O18" i="47" s="1"/>
  <c r="P18" i="47" s="1"/>
  <c r="G18" i="47"/>
  <c r="F18" i="47"/>
  <c r="E18" i="47"/>
  <c r="D18" i="47"/>
  <c r="O17" i="47"/>
  <c r="P17" i="47" s="1"/>
  <c r="N16" i="47"/>
  <c r="M16" i="47"/>
  <c r="L16" i="47"/>
  <c r="K16" i="47"/>
  <c r="J16" i="47"/>
  <c r="I16" i="47"/>
  <c r="O16" i="47" s="1"/>
  <c r="P16" i="47" s="1"/>
  <c r="H16" i="47"/>
  <c r="G16" i="47"/>
  <c r="F16" i="47"/>
  <c r="E16" i="47"/>
  <c r="D16" i="47"/>
  <c r="O15" i="47"/>
  <c r="P15" i="47" s="1"/>
  <c r="O14" i="47"/>
  <c r="P14" i="47" s="1"/>
  <c r="N13" i="47"/>
  <c r="M13" i="47"/>
  <c r="L13" i="47"/>
  <c r="O13" i="47" s="1"/>
  <c r="P13" i="47" s="1"/>
  <c r="K13" i="47"/>
  <c r="J13" i="47"/>
  <c r="I13" i="47"/>
  <c r="H13" i="47"/>
  <c r="G13" i="47"/>
  <c r="G22" i="47" s="1"/>
  <c r="F13" i="47"/>
  <c r="F22" i="47" s="1"/>
  <c r="E13" i="47"/>
  <c r="D13" i="47"/>
  <c r="O12" i="47"/>
  <c r="P12" i="47"/>
  <c r="O11" i="47"/>
  <c r="P11" i="47"/>
  <c r="O10" i="47"/>
  <c r="P10" i="47"/>
  <c r="N9" i="47"/>
  <c r="M9" i="47"/>
  <c r="L9" i="47"/>
  <c r="K9" i="47"/>
  <c r="K22" i="47" s="1"/>
  <c r="J9" i="47"/>
  <c r="I9" i="47"/>
  <c r="H9" i="47"/>
  <c r="G9" i="47"/>
  <c r="F9" i="47"/>
  <c r="E9" i="47"/>
  <c r="O9" i="47" s="1"/>
  <c r="P9" i="47" s="1"/>
  <c r="D9" i="47"/>
  <c r="O8" i="47"/>
  <c r="P8" i="47" s="1"/>
  <c r="O7" i="47"/>
  <c r="P7" i="47"/>
  <c r="O6" i="47"/>
  <c r="P6" i="47" s="1"/>
  <c r="N5" i="47"/>
  <c r="N22" i="47" s="1"/>
  <c r="M5" i="47"/>
  <c r="L5" i="47"/>
  <c r="L22" i="47" s="1"/>
  <c r="K5" i="47"/>
  <c r="J5" i="47"/>
  <c r="O5" i="47" s="1"/>
  <c r="P5" i="47" s="1"/>
  <c r="I5" i="47"/>
  <c r="I22" i="47" s="1"/>
  <c r="H5" i="47"/>
  <c r="H22" i="47" s="1"/>
  <c r="G5" i="47"/>
  <c r="F5" i="47"/>
  <c r="E5" i="47"/>
  <c r="E22" i="47" s="1"/>
  <c r="D5" i="47"/>
  <c r="D22" i="47" s="1"/>
  <c r="N19" i="46"/>
  <c r="O19" i="46" s="1"/>
  <c r="M18" i="46"/>
  <c r="L18" i="46"/>
  <c r="K18" i="46"/>
  <c r="J18" i="46"/>
  <c r="I18" i="46"/>
  <c r="H18" i="46"/>
  <c r="N18" i="46" s="1"/>
  <c r="O18" i="46" s="1"/>
  <c r="G18" i="46"/>
  <c r="F18" i="46"/>
  <c r="E18" i="46"/>
  <c r="D18" i="46"/>
  <c r="N17" i="46"/>
  <c r="O17" i="46" s="1"/>
  <c r="M16" i="46"/>
  <c r="L16" i="46"/>
  <c r="K16" i="46"/>
  <c r="J16" i="46"/>
  <c r="I16" i="46"/>
  <c r="H16" i="46"/>
  <c r="N16" i="46" s="1"/>
  <c r="O16" i="46" s="1"/>
  <c r="G16" i="46"/>
  <c r="F16" i="46"/>
  <c r="E16" i="46"/>
  <c r="D16" i="46"/>
  <c r="N15" i="46"/>
  <c r="O15" i="46" s="1"/>
  <c r="N14" i="46"/>
  <c r="O14" i="46"/>
  <c r="M13" i="46"/>
  <c r="L13" i="46"/>
  <c r="K13" i="46"/>
  <c r="J13" i="46"/>
  <c r="J20" i="46" s="1"/>
  <c r="I13" i="46"/>
  <c r="H13" i="46"/>
  <c r="G13" i="46"/>
  <c r="F13" i="46"/>
  <c r="E13" i="46"/>
  <c r="D13" i="46"/>
  <c r="N12" i="46"/>
  <c r="O12" i="46"/>
  <c r="N11" i="46"/>
  <c r="O11" i="46"/>
  <c r="N10" i="46"/>
  <c r="O10" i="46"/>
  <c r="M9" i="46"/>
  <c r="L9" i="46"/>
  <c r="K9" i="46"/>
  <c r="J9" i="46"/>
  <c r="I9" i="46"/>
  <c r="H9" i="46"/>
  <c r="G9" i="46"/>
  <c r="F9" i="46"/>
  <c r="E9" i="46"/>
  <c r="D9" i="46"/>
  <c r="D20" i="46" s="1"/>
  <c r="N8" i="46"/>
  <c r="O8" i="46"/>
  <c r="N7" i="46"/>
  <c r="O7" i="46"/>
  <c r="N6" i="46"/>
  <c r="O6" i="46"/>
  <c r="M5" i="46"/>
  <c r="M20" i="46" s="1"/>
  <c r="L5" i="46"/>
  <c r="L20" i="46" s="1"/>
  <c r="K5" i="46"/>
  <c r="K20" i="46" s="1"/>
  <c r="J5" i="46"/>
  <c r="I5" i="46"/>
  <c r="I20" i="46" s="1"/>
  <c r="H5" i="46"/>
  <c r="H20" i="46" s="1"/>
  <c r="G5" i="46"/>
  <c r="G20" i="46" s="1"/>
  <c r="F5" i="46"/>
  <c r="N5" i="46" s="1"/>
  <c r="O5" i="46" s="1"/>
  <c r="E5" i="46"/>
  <c r="E20" i="46" s="1"/>
  <c r="D5" i="46"/>
  <c r="G20" i="45"/>
  <c r="D20" i="45"/>
  <c r="N19" i="45"/>
  <c r="O19" i="45"/>
  <c r="M18" i="45"/>
  <c r="L18" i="45"/>
  <c r="K18" i="45"/>
  <c r="J18" i="45"/>
  <c r="I18" i="45"/>
  <c r="H18" i="45"/>
  <c r="G18" i="45"/>
  <c r="F18" i="45"/>
  <c r="E18" i="45"/>
  <c r="D18" i="45"/>
  <c r="N18" i="45" s="1"/>
  <c r="O18" i="45" s="1"/>
  <c r="N17" i="45"/>
  <c r="O17" i="45"/>
  <c r="M16" i="45"/>
  <c r="L16" i="45"/>
  <c r="K16" i="45"/>
  <c r="J16" i="45"/>
  <c r="I16" i="45"/>
  <c r="H16" i="45"/>
  <c r="G16" i="45"/>
  <c r="F16" i="45"/>
  <c r="E16" i="45"/>
  <c r="D16" i="45"/>
  <c r="N16" i="45" s="1"/>
  <c r="O16" i="45" s="1"/>
  <c r="N15" i="45"/>
  <c r="O15" i="45"/>
  <c r="N14" i="45"/>
  <c r="O14" i="45"/>
  <c r="M13" i="45"/>
  <c r="L13" i="45"/>
  <c r="K13" i="45"/>
  <c r="J13" i="45"/>
  <c r="I13" i="45"/>
  <c r="H13" i="45"/>
  <c r="G13" i="45"/>
  <c r="F13" i="45"/>
  <c r="N13" i="45" s="1"/>
  <c r="O13" i="45" s="1"/>
  <c r="E13" i="45"/>
  <c r="D13" i="45"/>
  <c r="N12" i="45"/>
  <c r="O12" i="45"/>
  <c r="N11" i="45"/>
  <c r="O11" i="45" s="1"/>
  <c r="N10" i="45"/>
  <c r="O10" i="45" s="1"/>
  <c r="M9" i="45"/>
  <c r="L9" i="45"/>
  <c r="L20" i="45" s="1"/>
  <c r="K9" i="45"/>
  <c r="J9" i="45"/>
  <c r="N9" i="45" s="1"/>
  <c r="O9" i="45" s="1"/>
  <c r="I9" i="45"/>
  <c r="H9" i="45"/>
  <c r="G9" i="45"/>
  <c r="F9" i="45"/>
  <c r="F20" i="45" s="1"/>
  <c r="E9" i="45"/>
  <c r="D9" i="45"/>
  <c r="N8" i="45"/>
  <c r="O8" i="45" s="1"/>
  <c r="N7" i="45"/>
  <c r="O7" i="45"/>
  <c r="N6" i="45"/>
  <c r="O6" i="45"/>
  <c r="M5" i="45"/>
  <c r="M20" i="45" s="1"/>
  <c r="L5" i="45"/>
  <c r="K5" i="45"/>
  <c r="K20" i="45" s="1"/>
  <c r="J5" i="45"/>
  <c r="J20" i="45" s="1"/>
  <c r="I5" i="45"/>
  <c r="I20" i="45" s="1"/>
  <c r="H5" i="45"/>
  <c r="H20" i="45" s="1"/>
  <c r="G5" i="45"/>
  <c r="F5" i="45"/>
  <c r="E5" i="45"/>
  <c r="E20" i="45" s="1"/>
  <c r="D5" i="45"/>
  <c r="K20" i="44"/>
  <c r="N19" i="44"/>
  <c r="O19" i="44"/>
  <c r="M18" i="44"/>
  <c r="L18" i="44"/>
  <c r="N18" i="44" s="1"/>
  <c r="O18" i="44" s="1"/>
  <c r="K18" i="44"/>
  <c r="J18" i="44"/>
  <c r="I18" i="44"/>
  <c r="H18" i="44"/>
  <c r="G18" i="44"/>
  <c r="F18" i="44"/>
  <c r="E18" i="44"/>
  <c r="D18" i="44"/>
  <c r="N17" i="44"/>
  <c r="O17" i="44"/>
  <c r="M16" i="44"/>
  <c r="L16" i="44"/>
  <c r="N16" i="44" s="1"/>
  <c r="O16" i="44" s="1"/>
  <c r="K16" i="44"/>
  <c r="J16" i="44"/>
  <c r="I16" i="44"/>
  <c r="H16" i="44"/>
  <c r="G16" i="44"/>
  <c r="F16" i="44"/>
  <c r="E16" i="44"/>
  <c r="D16" i="44"/>
  <c r="N15" i="44"/>
  <c r="O15" i="44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/>
  <c r="N10" i="44"/>
  <c r="O10" i="44"/>
  <c r="M9" i="44"/>
  <c r="L9" i="44"/>
  <c r="L20" i="44" s="1"/>
  <c r="K9" i="44"/>
  <c r="J9" i="44"/>
  <c r="I9" i="44"/>
  <c r="H9" i="44"/>
  <c r="G9" i="44"/>
  <c r="F9" i="44"/>
  <c r="F20" i="44" s="1"/>
  <c r="E9" i="44"/>
  <c r="D9" i="44"/>
  <c r="N8" i="44"/>
  <c r="O8" i="44"/>
  <c r="N7" i="44"/>
  <c r="O7" i="44" s="1"/>
  <c r="N6" i="44"/>
  <c r="O6" i="44" s="1"/>
  <c r="M5" i="44"/>
  <c r="M20" i="44" s="1"/>
  <c r="L5" i="44"/>
  <c r="K5" i="44"/>
  <c r="J5" i="44"/>
  <c r="J20" i="44" s="1"/>
  <c r="I5" i="44"/>
  <c r="I20" i="44" s="1"/>
  <c r="H5" i="44"/>
  <c r="H20" i="44" s="1"/>
  <c r="G5" i="44"/>
  <c r="G20" i="44" s="1"/>
  <c r="F5" i="44"/>
  <c r="E5" i="44"/>
  <c r="E20" i="44" s="1"/>
  <c r="D5" i="44"/>
  <c r="D20" i="44" s="1"/>
  <c r="J18" i="43"/>
  <c r="N17" i="43"/>
  <c r="O17" i="43" s="1"/>
  <c r="M16" i="43"/>
  <c r="L16" i="43"/>
  <c r="K16" i="43"/>
  <c r="J16" i="43"/>
  <c r="I16" i="43"/>
  <c r="H16" i="43"/>
  <c r="N16" i="43" s="1"/>
  <c r="O16" i="43" s="1"/>
  <c r="G16" i="43"/>
  <c r="F16" i="43"/>
  <c r="E16" i="43"/>
  <c r="D16" i="43"/>
  <c r="N15" i="43"/>
  <c r="O15" i="43" s="1"/>
  <c r="M14" i="43"/>
  <c r="L14" i="43"/>
  <c r="K14" i="43"/>
  <c r="J14" i="43"/>
  <c r="I14" i="43"/>
  <c r="H14" i="43"/>
  <c r="N14" i="43" s="1"/>
  <c r="O14" i="43" s="1"/>
  <c r="G14" i="43"/>
  <c r="F14" i="43"/>
  <c r="E14" i="43"/>
  <c r="D14" i="43"/>
  <c r="D18" i="43" s="1"/>
  <c r="N13" i="43"/>
  <c r="O13" i="43" s="1"/>
  <c r="N12" i="43"/>
  <c r="O12" i="43" s="1"/>
  <c r="N11" i="43"/>
  <c r="O11" i="43"/>
  <c r="M10" i="43"/>
  <c r="L10" i="43"/>
  <c r="N10" i="43" s="1"/>
  <c r="O10" i="43" s="1"/>
  <c r="K10" i="43"/>
  <c r="J10" i="43"/>
  <c r="I10" i="43"/>
  <c r="H10" i="43"/>
  <c r="G10" i="43"/>
  <c r="F10" i="43"/>
  <c r="E10" i="43"/>
  <c r="D10" i="43"/>
  <c r="N9" i="43"/>
  <c r="O9" i="43"/>
  <c r="N8" i="43"/>
  <c r="O8" i="43"/>
  <c r="N7" i="43"/>
  <c r="O7" i="43" s="1"/>
  <c r="N6" i="43"/>
  <c r="O6" i="43"/>
  <c r="M5" i="43"/>
  <c r="M18" i="43" s="1"/>
  <c r="L5" i="43"/>
  <c r="L18" i="43" s="1"/>
  <c r="K5" i="43"/>
  <c r="K18" i="43" s="1"/>
  <c r="J5" i="43"/>
  <c r="I5" i="43"/>
  <c r="I18" i="43" s="1"/>
  <c r="H5" i="43"/>
  <c r="H18" i="43" s="1"/>
  <c r="G5" i="43"/>
  <c r="G18" i="43" s="1"/>
  <c r="F5" i="43"/>
  <c r="N5" i="43" s="1"/>
  <c r="O5" i="43" s="1"/>
  <c r="E5" i="43"/>
  <c r="E18" i="43" s="1"/>
  <c r="D5" i="43"/>
  <c r="G18" i="42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6" i="42" s="1"/>
  <c r="O16" i="42" s="1"/>
  <c r="N15" i="42"/>
  <c r="O15" i="42" s="1"/>
  <c r="M14" i="42"/>
  <c r="L14" i="42"/>
  <c r="L18" i="42" s="1"/>
  <c r="K14" i="42"/>
  <c r="J14" i="42"/>
  <c r="I14" i="42"/>
  <c r="H14" i="42"/>
  <c r="G14" i="42"/>
  <c r="F14" i="42"/>
  <c r="F18" i="42" s="1"/>
  <c r="E14" i="42"/>
  <c r="D14" i="42"/>
  <c r="D18" i="42" s="1"/>
  <c r="N13" i="42"/>
  <c r="O13" i="42" s="1"/>
  <c r="N12" i="42"/>
  <c r="O12" i="42"/>
  <c r="N11" i="42"/>
  <c r="O11" i="42" s="1"/>
  <c r="M10" i="42"/>
  <c r="L10" i="42"/>
  <c r="K10" i="42"/>
  <c r="J10" i="42"/>
  <c r="I10" i="42"/>
  <c r="H10" i="42"/>
  <c r="N10" i="42" s="1"/>
  <c r="O10" i="42" s="1"/>
  <c r="G10" i="42"/>
  <c r="F10" i="42"/>
  <c r="E10" i="42"/>
  <c r="D10" i="42"/>
  <c r="N9" i="42"/>
  <c r="O9" i="42" s="1"/>
  <c r="N8" i="42"/>
  <c r="O8" i="42" s="1"/>
  <c r="N7" i="42"/>
  <c r="O7" i="42"/>
  <c r="N6" i="42"/>
  <c r="O6" i="42"/>
  <c r="M5" i="42"/>
  <c r="M18" i="42" s="1"/>
  <c r="L5" i="42"/>
  <c r="K5" i="42"/>
  <c r="K18" i="42" s="1"/>
  <c r="J5" i="42"/>
  <c r="J18" i="42" s="1"/>
  <c r="I5" i="42"/>
  <c r="I18" i="42" s="1"/>
  <c r="H5" i="42"/>
  <c r="H18" i="42" s="1"/>
  <c r="G5" i="42"/>
  <c r="F5" i="42"/>
  <c r="E5" i="42"/>
  <c r="E18" i="42" s="1"/>
  <c r="D5" i="42"/>
  <c r="K22" i="41"/>
  <c r="N21" i="41"/>
  <c r="O21" i="41"/>
  <c r="M20" i="41"/>
  <c r="L20" i="41"/>
  <c r="N20" i="41" s="1"/>
  <c r="O20" i="41" s="1"/>
  <c r="K20" i="41"/>
  <c r="J20" i="41"/>
  <c r="I20" i="41"/>
  <c r="H20" i="41"/>
  <c r="G20" i="41"/>
  <c r="F20" i="41"/>
  <c r="E20" i="41"/>
  <c r="D20" i="41"/>
  <c r="N19" i="41"/>
  <c r="O19" i="41"/>
  <c r="M18" i="41"/>
  <c r="L18" i="41"/>
  <c r="N18" i="41" s="1"/>
  <c r="O18" i="41" s="1"/>
  <c r="K18" i="41"/>
  <c r="J18" i="41"/>
  <c r="I18" i="41"/>
  <c r="H18" i="41"/>
  <c r="G18" i="41"/>
  <c r="F18" i="41"/>
  <c r="E18" i="41"/>
  <c r="D18" i="41"/>
  <c r="N17" i="41"/>
  <c r="O17" i="41"/>
  <c r="M16" i="41"/>
  <c r="L16" i="41"/>
  <c r="N16" i="41" s="1"/>
  <c r="O16" i="41" s="1"/>
  <c r="K16" i="41"/>
  <c r="J16" i="41"/>
  <c r="I16" i="41"/>
  <c r="H16" i="41"/>
  <c r="G16" i="41"/>
  <c r="F16" i="41"/>
  <c r="E16" i="41"/>
  <c r="D16" i="41"/>
  <c r="N15" i="41"/>
  <c r="O15" i="41"/>
  <c r="N14" i="41"/>
  <c r="O14" i="41"/>
  <c r="N13" i="41"/>
  <c r="O13" i="41" s="1"/>
  <c r="N12" i="41"/>
  <c r="O12" i="41"/>
  <c r="M11" i="41"/>
  <c r="L11" i="41"/>
  <c r="L22" i="41" s="1"/>
  <c r="K11" i="41"/>
  <c r="J11" i="41"/>
  <c r="I11" i="41"/>
  <c r="H11" i="41"/>
  <c r="G11" i="41"/>
  <c r="F11" i="41"/>
  <c r="F22" i="41" s="1"/>
  <c r="E11" i="41"/>
  <c r="D11" i="41"/>
  <c r="N10" i="41"/>
  <c r="O10" i="41"/>
  <c r="N9" i="41"/>
  <c r="O9" i="41" s="1"/>
  <c r="N8" i="41"/>
  <c r="O8" i="41" s="1"/>
  <c r="M7" i="41"/>
  <c r="L7" i="41"/>
  <c r="K7" i="41"/>
  <c r="J7" i="41"/>
  <c r="N7" i="41" s="1"/>
  <c r="O7" i="41" s="1"/>
  <c r="I7" i="41"/>
  <c r="H7" i="41"/>
  <c r="G7" i="41"/>
  <c r="F7" i="41"/>
  <c r="E7" i="41"/>
  <c r="D7" i="41"/>
  <c r="N6" i="41"/>
  <c r="O6" i="41" s="1"/>
  <c r="M5" i="41"/>
  <c r="M22" i="41" s="1"/>
  <c r="L5" i="41"/>
  <c r="K5" i="41"/>
  <c r="J5" i="41"/>
  <c r="J22" i="41" s="1"/>
  <c r="I5" i="41"/>
  <c r="I22" i="41" s="1"/>
  <c r="H5" i="41"/>
  <c r="H22" i="41" s="1"/>
  <c r="G5" i="41"/>
  <c r="G22" i="41" s="1"/>
  <c r="F5" i="41"/>
  <c r="E5" i="41"/>
  <c r="E22" i="41" s="1"/>
  <c r="D5" i="41"/>
  <c r="D22" i="41" s="1"/>
  <c r="N18" i="40"/>
  <c r="O18" i="40" s="1"/>
  <c r="M17" i="40"/>
  <c r="L17" i="40"/>
  <c r="K17" i="40"/>
  <c r="J17" i="40"/>
  <c r="I17" i="40"/>
  <c r="H17" i="40"/>
  <c r="N17" i="40" s="1"/>
  <c r="O17" i="40" s="1"/>
  <c r="G17" i="40"/>
  <c r="F17" i="40"/>
  <c r="E17" i="40"/>
  <c r="D17" i="40"/>
  <c r="N16" i="40"/>
  <c r="O16" i="40" s="1"/>
  <c r="N15" i="40"/>
  <c r="O15" i="40" s="1"/>
  <c r="M14" i="40"/>
  <c r="L14" i="40"/>
  <c r="K14" i="40"/>
  <c r="J14" i="40"/>
  <c r="J19" i="40" s="1"/>
  <c r="I14" i="40"/>
  <c r="H14" i="40"/>
  <c r="G14" i="40"/>
  <c r="F14" i="40"/>
  <c r="E14" i="40"/>
  <c r="D14" i="40"/>
  <c r="N13" i="40"/>
  <c r="O13" i="40" s="1"/>
  <c r="N12" i="40"/>
  <c r="O12" i="40" s="1"/>
  <c r="N11" i="40"/>
  <c r="O11" i="40"/>
  <c r="M10" i="40"/>
  <c r="L10" i="40"/>
  <c r="K10" i="40"/>
  <c r="J10" i="40"/>
  <c r="I10" i="40"/>
  <c r="H10" i="40"/>
  <c r="G10" i="40"/>
  <c r="F10" i="40"/>
  <c r="E10" i="40"/>
  <c r="D10" i="40"/>
  <c r="N9" i="40"/>
  <c r="O9" i="40"/>
  <c r="N8" i="40"/>
  <c r="O8" i="40" s="1"/>
  <c r="N7" i="40"/>
  <c r="O7" i="40" s="1"/>
  <c r="N6" i="40"/>
  <c r="O6" i="40" s="1"/>
  <c r="M5" i="40"/>
  <c r="M19" i="40" s="1"/>
  <c r="L5" i="40"/>
  <c r="L19" i="40" s="1"/>
  <c r="K5" i="40"/>
  <c r="K19" i="40" s="1"/>
  <c r="J5" i="40"/>
  <c r="I5" i="40"/>
  <c r="I19" i="40" s="1"/>
  <c r="H5" i="40"/>
  <c r="N5" i="40" s="1"/>
  <c r="O5" i="40" s="1"/>
  <c r="G5" i="40"/>
  <c r="G19" i="40" s="1"/>
  <c r="F5" i="40"/>
  <c r="F19" i="40" s="1"/>
  <c r="E5" i="40"/>
  <c r="E19" i="40" s="1"/>
  <c r="D5" i="40"/>
  <c r="D19" i="40" s="1"/>
  <c r="N18" i="39"/>
  <c r="O18" i="39" s="1"/>
  <c r="M17" i="39"/>
  <c r="L17" i="39"/>
  <c r="K17" i="39"/>
  <c r="J17" i="39"/>
  <c r="I17" i="39"/>
  <c r="H17" i="39"/>
  <c r="N17" i="39" s="1"/>
  <c r="O17" i="39" s="1"/>
  <c r="G17" i="39"/>
  <c r="F17" i="39"/>
  <c r="E17" i="39"/>
  <c r="D17" i="39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N14" i="39" s="1"/>
  <c r="O14" i="39" s="1"/>
  <c r="D14" i="39"/>
  <c r="N13" i="39"/>
  <c r="O13" i="39"/>
  <c r="N12" i="39"/>
  <c r="O12" i="39" s="1"/>
  <c r="N11" i="39"/>
  <c r="O11" i="39" s="1"/>
  <c r="M10" i="39"/>
  <c r="M19" i="39" s="1"/>
  <c r="L10" i="39"/>
  <c r="K10" i="39"/>
  <c r="J10" i="39"/>
  <c r="I10" i="39"/>
  <c r="H10" i="39"/>
  <c r="G10" i="39"/>
  <c r="N10" i="39" s="1"/>
  <c r="O10" i="39" s="1"/>
  <c r="F10" i="39"/>
  <c r="E10" i="39"/>
  <c r="D10" i="39"/>
  <c r="N9" i="39"/>
  <c r="O9" i="39" s="1"/>
  <c r="N8" i="39"/>
  <c r="O8" i="39" s="1"/>
  <c r="N7" i="39"/>
  <c r="O7" i="39" s="1"/>
  <c r="N6" i="39"/>
  <c r="O6" i="39"/>
  <c r="M5" i="39"/>
  <c r="L5" i="39"/>
  <c r="L19" i="39" s="1"/>
  <c r="K5" i="39"/>
  <c r="K19" i="39" s="1"/>
  <c r="J5" i="39"/>
  <c r="J19" i="39" s="1"/>
  <c r="I5" i="39"/>
  <c r="I19" i="39"/>
  <c r="H5" i="39"/>
  <c r="G5" i="39"/>
  <c r="G19" i="39" s="1"/>
  <c r="F5" i="39"/>
  <c r="F19" i="39" s="1"/>
  <c r="E5" i="39"/>
  <c r="E19" i="39"/>
  <c r="D5" i="39"/>
  <c r="N5" i="39" s="1"/>
  <c r="O5" i="39" s="1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9" i="38" s="1"/>
  <c r="O19" i="38" s="1"/>
  <c r="N18" i="38"/>
  <c r="O18" i="38" s="1"/>
  <c r="M17" i="38"/>
  <c r="L17" i="38"/>
  <c r="K17" i="38"/>
  <c r="J17" i="38"/>
  <c r="I17" i="38"/>
  <c r="H17" i="38"/>
  <c r="G17" i="38"/>
  <c r="N17" i="38" s="1"/>
  <c r="O17" i="38" s="1"/>
  <c r="F17" i="38"/>
  <c r="E17" i="38"/>
  <c r="D17" i="38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5" i="38" s="1"/>
  <c r="O15" i="38" s="1"/>
  <c r="N14" i="38"/>
  <c r="O14" i="38" s="1"/>
  <c r="N13" i="38"/>
  <c r="O13" i="38"/>
  <c r="N12" i="38"/>
  <c r="O12" i="38" s="1"/>
  <c r="N11" i="38"/>
  <c r="O11" i="38" s="1"/>
  <c r="M10" i="38"/>
  <c r="L10" i="38"/>
  <c r="K10" i="38"/>
  <c r="J10" i="38"/>
  <c r="I10" i="38"/>
  <c r="H10" i="38"/>
  <c r="G10" i="38"/>
  <c r="G21" i="38" s="1"/>
  <c r="F10" i="38"/>
  <c r="E10" i="38"/>
  <c r="D10" i="38"/>
  <c r="N10" i="38" s="1"/>
  <c r="O10" i="38" s="1"/>
  <c r="N9" i="38"/>
  <c r="O9" i="38"/>
  <c r="N8" i="38"/>
  <c r="O8" i="38" s="1"/>
  <c r="M7" i="38"/>
  <c r="L7" i="38"/>
  <c r="K7" i="38"/>
  <c r="K21" i="38" s="1"/>
  <c r="J7" i="38"/>
  <c r="I7" i="38"/>
  <c r="H7" i="38"/>
  <c r="G7" i="38"/>
  <c r="F7" i="38"/>
  <c r="E7" i="38"/>
  <c r="E21" i="38" s="1"/>
  <c r="D7" i="38"/>
  <c r="N6" i="38"/>
  <c r="O6" i="38"/>
  <c r="M5" i="38"/>
  <c r="M21" i="38" s="1"/>
  <c r="L5" i="38"/>
  <c r="L21" i="38" s="1"/>
  <c r="K5" i="38"/>
  <c r="J5" i="38"/>
  <c r="J21" i="38" s="1"/>
  <c r="I5" i="38"/>
  <c r="I21" i="38" s="1"/>
  <c r="H5" i="38"/>
  <c r="H21" i="38"/>
  <c r="G5" i="38"/>
  <c r="F5" i="38"/>
  <c r="F21" i="38" s="1"/>
  <c r="E5" i="38"/>
  <c r="D5" i="38"/>
  <c r="N5" i="38" s="1"/>
  <c r="O5" i="38" s="1"/>
  <c r="N21" i="37"/>
  <c r="O21" i="37" s="1"/>
  <c r="M20" i="37"/>
  <c r="L20" i="37"/>
  <c r="K20" i="37"/>
  <c r="J20" i="37"/>
  <c r="I20" i="37"/>
  <c r="H20" i="37"/>
  <c r="G20" i="37"/>
  <c r="F20" i="37"/>
  <c r="E20" i="37"/>
  <c r="N20" i="37" s="1"/>
  <c r="O20" i="37" s="1"/>
  <c r="D20" i="37"/>
  <c r="N19" i="37"/>
  <c r="O19" i="37"/>
  <c r="M18" i="37"/>
  <c r="L18" i="37"/>
  <c r="K18" i="37"/>
  <c r="J18" i="37"/>
  <c r="I18" i="37"/>
  <c r="H18" i="37"/>
  <c r="G18" i="37"/>
  <c r="N18" i="37" s="1"/>
  <c r="O18" i="37" s="1"/>
  <c r="F18" i="37"/>
  <c r="E18" i="37"/>
  <c r="D18" i="37"/>
  <c r="N17" i="37"/>
  <c r="O17" i="37" s="1"/>
  <c r="N16" i="37"/>
  <c r="O16" i="37" s="1"/>
  <c r="N15" i="37"/>
  <c r="O15" i="37"/>
  <c r="M14" i="37"/>
  <c r="L14" i="37"/>
  <c r="K14" i="37"/>
  <c r="J14" i="37"/>
  <c r="I14" i="37"/>
  <c r="H14" i="37"/>
  <c r="G14" i="37"/>
  <c r="F14" i="37"/>
  <c r="E14" i="37"/>
  <c r="D14" i="37"/>
  <c r="N14" i="37" s="1"/>
  <c r="O14" i="37" s="1"/>
  <c r="N13" i="37"/>
  <c r="O13" i="37"/>
  <c r="N12" i="37"/>
  <c r="O12" i="37" s="1"/>
  <c r="N11" i="37"/>
  <c r="O11" i="37"/>
  <c r="M10" i="37"/>
  <c r="L10" i="37"/>
  <c r="K10" i="37"/>
  <c r="K22" i="37"/>
  <c r="J10" i="37"/>
  <c r="I10" i="37"/>
  <c r="H10" i="37"/>
  <c r="G10" i="37"/>
  <c r="F10" i="37"/>
  <c r="E10" i="37"/>
  <c r="D10" i="37"/>
  <c r="N10" i="37" s="1"/>
  <c r="O10" i="37" s="1"/>
  <c r="N9" i="37"/>
  <c r="O9" i="37"/>
  <c r="N8" i="37"/>
  <c r="O8" i="37" s="1"/>
  <c r="N7" i="37"/>
  <c r="O7" i="37"/>
  <c r="N6" i="37"/>
  <c r="O6" i="37" s="1"/>
  <c r="M5" i="37"/>
  <c r="M22" i="37" s="1"/>
  <c r="L5" i="37"/>
  <c r="L22" i="37"/>
  <c r="K5" i="37"/>
  <c r="J5" i="37"/>
  <c r="J22" i="37"/>
  <c r="I5" i="37"/>
  <c r="I22" i="37" s="1"/>
  <c r="H5" i="37"/>
  <c r="H22" i="37" s="1"/>
  <c r="G5" i="37"/>
  <c r="G22" i="37" s="1"/>
  <c r="F5" i="37"/>
  <c r="F22" i="37" s="1"/>
  <c r="E5" i="37"/>
  <c r="E22" i="37" s="1"/>
  <c r="D5" i="37"/>
  <c r="N5" i="37"/>
  <c r="O5" i="37" s="1"/>
  <c r="N19" i="36"/>
  <c r="O19" i="36"/>
  <c r="M18" i="36"/>
  <c r="L18" i="36"/>
  <c r="K18" i="36"/>
  <c r="J18" i="36"/>
  <c r="I18" i="36"/>
  <c r="H18" i="36"/>
  <c r="G18" i="36"/>
  <c r="F18" i="36"/>
  <c r="E18" i="36"/>
  <c r="D18" i="36"/>
  <c r="N18" i="36"/>
  <c r="O18" i="36"/>
  <c r="N17" i="36"/>
  <c r="O17" i="36" s="1"/>
  <c r="M16" i="36"/>
  <c r="L16" i="36"/>
  <c r="K16" i="36"/>
  <c r="J16" i="36"/>
  <c r="I16" i="36"/>
  <c r="H16" i="36"/>
  <c r="G16" i="36"/>
  <c r="F16" i="36"/>
  <c r="N16" i="36"/>
  <c r="O16" i="36"/>
  <c r="E16" i="36"/>
  <c r="D16" i="36"/>
  <c r="N15" i="36"/>
  <c r="O15" i="36" s="1"/>
  <c r="N14" i="36"/>
  <c r="O14" i="36" s="1"/>
  <c r="M13" i="36"/>
  <c r="L13" i="36"/>
  <c r="K13" i="36"/>
  <c r="J13" i="36"/>
  <c r="I13" i="36"/>
  <c r="H13" i="36"/>
  <c r="N13" i="36" s="1"/>
  <c r="O13" i="36" s="1"/>
  <c r="G13" i="36"/>
  <c r="F13" i="36"/>
  <c r="E13" i="36"/>
  <c r="D13" i="36"/>
  <c r="N12" i="36"/>
  <c r="O12" i="36"/>
  <c r="N11" i="36"/>
  <c r="O11" i="36" s="1"/>
  <c r="N10" i="36"/>
  <c r="O10" i="36"/>
  <c r="M9" i="36"/>
  <c r="L9" i="36"/>
  <c r="K9" i="36"/>
  <c r="J9" i="36"/>
  <c r="I9" i="36"/>
  <c r="H9" i="36"/>
  <c r="G9" i="36"/>
  <c r="F9" i="36"/>
  <c r="E9" i="36"/>
  <c r="D9" i="36"/>
  <c r="N9" i="36" s="1"/>
  <c r="O9" i="36" s="1"/>
  <c r="N8" i="36"/>
  <c r="O8" i="36" s="1"/>
  <c r="N7" i="36"/>
  <c r="O7" i="36" s="1"/>
  <c r="N6" i="36"/>
  <c r="O6" i="36" s="1"/>
  <c r="M5" i="36"/>
  <c r="M20" i="36"/>
  <c r="L5" i="36"/>
  <c r="L20" i="36" s="1"/>
  <c r="K5" i="36"/>
  <c r="K20" i="36"/>
  <c r="J5" i="36"/>
  <c r="J20" i="36" s="1"/>
  <c r="I5" i="36"/>
  <c r="I20" i="36" s="1"/>
  <c r="H5" i="36"/>
  <c r="H20" i="36" s="1"/>
  <c r="G5" i="36"/>
  <c r="G20" i="36"/>
  <c r="F5" i="36"/>
  <c r="E5" i="36"/>
  <c r="E20" i="36"/>
  <c r="D5" i="36"/>
  <c r="N5" i="36" s="1"/>
  <c r="O5" i="36" s="1"/>
  <c r="N18" i="35"/>
  <c r="O18" i="35" s="1"/>
  <c r="M17" i="35"/>
  <c r="L17" i="35"/>
  <c r="K17" i="35"/>
  <c r="J17" i="35"/>
  <c r="I17" i="35"/>
  <c r="H17" i="35"/>
  <c r="G17" i="35"/>
  <c r="F17" i="35"/>
  <c r="E17" i="35"/>
  <c r="N17" i="35" s="1"/>
  <c r="O17" i="35" s="1"/>
  <c r="D17" i="35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N14" i="35" s="1"/>
  <c r="O14" i="35" s="1"/>
  <c r="D14" i="35"/>
  <c r="N13" i="35"/>
  <c r="O13" i="35" s="1"/>
  <c r="N12" i="35"/>
  <c r="O12" i="35"/>
  <c r="N11" i="35"/>
  <c r="O11" i="35" s="1"/>
  <c r="M10" i="35"/>
  <c r="L10" i="35"/>
  <c r="K10" i="35"/>
  <c r="J10" i="35"/>
  <c r="I10" i="35"/>
  <c r="H10" i="35"/>
  <c r="G10" i="35"/>
  <c r="F10" i="35"/>
  <c r="E10" i="35"/>
  <c r="D10" i="35"/>
  <c r="D19" i="35" s="1"/>
  <c r="N9" i="35"/>
  <c r="O9" i="35"/>
  <c r="N8" i="35"/>
  <c r="O8" i="35" s="1"/>
  <c r="N7" i="35"/>
  <c r="O7" i="35" s="1"/>
  <c r="N6" i="35"/>
  <c r="O6" i="35"/>
  <c r="M5" i="35"/>
  <c r="M19" i="35"/>
  <c r="L5" i="35"/>
  <c r="L19" i="35"/>
  <c r="K5" i="35"/>
  <c r="K19" i="35"/>
  <c r="J5" i="35"/>
  <c r="J19" i="35" s="1"/>
  <c r="I5" i="35"/>
  <c r="I19" i="35" s="1"/>
  <c r="H5" i="35"/>
  <c r="G5" i="35"/>
  <c r="G19" i="35" s="1"/>
  <c r="F5" i="35"/>
  <c r="F19" i="35" s="1"/>
  <c r="E5" i="35"/>
  <c r="E19" i="35"/>
  <c r="D5" i="35"/>
  <c r="N5" i="35"/>
  <c r="O5" i="35" s="1"/>
  <c r="N22" i="34"/>
  <c r="O22" i="34" s="1"/>
  <c r="M21" i="34"/>
  <c r="L21" i="34"/>
  <c r="K21" i="34"/>
  <c r="J21" i="34"/>
  <c r="I21" i="34"/>
  <c r="H21" i="34"/>
  <c r="G21" i="34"/>
  <c r="G23" i="34" s="1"/>
  <c r="F21" i="34"/>
  <c r="E21" i="34"/>
  <c r="N21" i="34" s="1"/>
  <c r="O21" i="34" s="1"/>
  <c r="D21" i="34"/>
  <c r="N20" i="34"/>
  <c r="O20" i="34" s="1"/>
  <c r="M19" i="34"/>
  <c r="L19" i="34"/>
  <c r="K19" i="34"/>
  <c r="J19" i="34"/>
  <c r="I19" i="34"/>
  <c r="H19" i="34"/>
  <c r="G19" i="34"/>
  <c r="F19" i="34"/>
  <c r="E19" i="34"/>
  <c r="N19" i="34" s="1"/>
  <c r="O19" i="34" s="1"/>
  <c r="D19" i="34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7" i="34" s="1"/>
  <c r="O17" i="34" s="1"/>
  <c r="N16" i="34"/>
  <c r="O16" i="34" s="1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N13" i="34"/>
  <c r="O13" i="34" s="1"/>
  <c r="E13" i="34"/>
  <c r="D13" i="34"/>
  <c r="N12" i="34"/>
  <c r="O12" i="34" s="1"/>
  <c r="N11" i="34"/>
  <c r="O11" i="34" s="1"/>
  <c r="N10" i="34"/>
  <c r="O10" i="34" s="1"/>
  <c r="M9" i="34"/>
  <c r="L9" i="34"/>
  <c r="K9" i="34"/>
  <c r="N9" i="34" s="1"/>
  <c r="O9" i="34" s="1"/>
  <c r="J9" i="34"/>
  <c r="I9" i="34"/>
  <c r="H9" i="34"/>
  <c r="G9" i="34"/>
  <c r="F9" i="34"/>
  <c r="E9" i="34"/>
  <c r="D9" i="34"/>
  <c r="N8" i="34"/>
  <c r="O8" i="34" s="1"/>
  <c r="N7" i="34"/>
  <c r="O7" i="34" s="1"/>
  <c r="N6" i="34"/>
  <c r="O6" i="34" s="1"/>
  <c r="M5" i="34"/>
  <c r="M23" i="34" s="1"/>
  <c r="L5" i="34"/>
  <c r="L23" i="34" s="1"/>
  <c r="K5" i="34"/>
  <c r="K23" i="34" s="1"/>
  <c r="J5" i="34"/>
  <c r="J23" i="34" s="1"/>
  <c r="I5" i="34"/>
  <c r="N5" i="34" s="1"/>
  <c r="O5" i="34" s="1"/>
  <c r="H5" i="34"/>
  <c r="H23" i="34" s="1"/>
  <c r="G5" i="34"/>
  <c r="F5" i="34"/>
  <c r="F23" i="34" s="1"/>
  <c r="E5" i="34"/>
  <c r="E23" i="34" s="1"/>
  <c r="D5" i="34"/>
  <c r="D23" i="34" s="1"/>
  <c r="E21" i="33"/>
  <c r="F21" i="33"/>
  <c r="G21" i="33"/>
  <c r="H21" i="33"/>
  <c r="I21" i="33"/>
  <c r="J21" i="33"/>
  <c r="K21" i="33"/>
  <c r="L21" i="33"/>
  <c r="M21" i="33"/>
  <c r="D21" i="33"/>
  <c r="N21" i="33" s="1"/>
  <c r="O21" i="33" s="1"/>
  <c r="E19" i="33"/>
  <c r="E23" i="33" s="1"/>
  <c r="F19" i="33"/>
  <c r="G19" i="33"/>
  <c r="H19" i="33"/>
  <c r="I19" i="33"/>
  <c r="J19" i="33"/>
  <c r="K19" i="33"/>
  <c r="L19" i="33"/>
  <c r="M19" i="33"/>
  <c r="E17" i="33"/>
  <c r="F17" i="33"/>
  <c r="G17" i="33"/>
  <c r="H17" i="33"/>
  <c r="N17" i="33" s="1"/>
  <c r="O17" i="33" s="1"/>
  <c r="I17" i="33"/>
  <c r="J17" i="33"/>
  <c r="K17" i="33"/>
  <c r="L17" i="33"/>
  <c r="M17" i="33"/>
  <c r="E13" i="33"/>
  <c r="F13" i="33"/>
  <c r="G13" i="33"/>
  <c r="H13" i="33"/>
  <c r="I13" i="33"/>
  <c r="J13" i="33"/>
  <c r="K13" i="33"/>
  <c r="L13" i="33"/>
  <c r="M13" i="33"/>
  <c r="E9" i="33"/>
  <c r="F9" i="33"/>
  <c r="G9" i="33"/>
  <c r="H9" i="33"/>
  <c r="I9" i="33"/>
  <c r="J9" i="33"/>
  <c r="K9" i="33"/>
  <c r="L9" i="33"/>
  <c r="M9" i="33"/>
  <c r="E5" i="33"/>
  <c r="F5" i="33"/>
  <c r="G5" i="33"/>
  <c r="G23" i="33" s="1"/>
  <c r="H5" i="33"/>
  <c r="H23" i="33" s="1"/>
  <c r="I5" i="33"/>
  <c r="I23" i="33"/>
  <c r="J5" i="33"/>
  <c r="J23" i="33" s="1"/>
  <c r="K5" i="33"/>
  <c r="N5" i="33" s="1"/>
  <c r="O5" i="33" s="1"/>
  <c r="L5" i="33"/>
  <c r="L23" i="33" s="1"/>
  <c r="M5" i="33"/>
  <c r="M23" i="33"/>
  <c r="D19" i="33"/>
  <c r="N19" i="33" s="1"/>
  <c r="O19" i="33" s="1"/>
  <c r="D17" i="33"/>
  <c r="D13" i="33"/>
  <c r="N13" i="33"/>
  <c r="O13" i="33" s="1"/>
  <c r="D9" i="33"/>
  <c r="N9" i="33" s="1"/>
  <c r="O9" i="33" s="1"/>
  <c r="D5" i="33"/>
  <c r="N22" i="33"/>
  <c r="O22" i="33" s="1"/>
  <c r="N20" i="33"/>
  <c r="O20" i="33" s="1"/>
  <c r="N18" i="33"/>
  <c r="O18" i="33" s="1"/>
  <c r="N11" i="33"/>
  <c r="O11" i="33" s="1"/>
  <c r="N12" i="33"/>
  <c r="O12" i="33" s="1"/>
  <c r="N6" i="33"/>
  <c r="O6" i="33"/>
  <c r="N7" i="33"/>
  <c r="O7" i="33" s="1"/>
  <c r="N8" i="33"/>
  <c r="O8" i="33"/>
  <c r="N14" i="33"/>
  <c r="O14" i="33" s="1"/>
  <c r="N15" i="33"/>
  <c r="O15" i="33" s="1"/>
  <c r="N16" i="33"/>
  <c r="O16" i="33" s="1"/>
  <c r="N10" i="33"/>
  <c r="O10" i="33" s="1"/>
  <c r="D23" i="33"/>
  <c r="F23" i="33"/>
  <c r="D19" i="39"/>
  <c r="N10" i="35"/>
  <c r="O10" i="35" s="1"/>
  <c r="F20" i="36"/>
  <c r="H19" i="35"/>
  <c r="N10" i="40"/>
  <c r="O10" i="40"/>
  <c r="N5" i="42"/>
  <c r="O5" i="42"/>
  <c r="N13" i="44"/>
  <c r="O13" i="44" s="1"/>
  <c r="N5" i="45"/>
  <c r="O5" i="45" s="1"/>
  <c r="N9" i="46"/>
  <c r="O9" i="46"/>
  <c r="O20" i="48" l="1"/>
  <c r="P20" i="48" s="1"/>
  <c r="N20" i="45"/>
  <c r="O20" i="45" s="1"/>
  <c r="N19" i="35"/>
  <c r="O19" i="35" s="1"/>
  <c r="N22" i="41"/>
  <c r="O22" i="41" s="1"/>
  <c r="N18" i="42"/>
  <c r="O18" i="42" s="1"/>
  <c r="N18" i="43"/>
  <c r="O18" i="43" s="1"/>
  <c r="N20" i="46"/>
  <c r="O20" i="46" s="1"/>
  <c r="N20" i="44"/>
  <c r="O20" i="44" s="1"/>
  <c r="N9" i="44"/>
  <c r="O9" i="44" s="1"/>
  <c r="N14" i="42"/>
  <c r="O14" i="42" s="1"/>
  <c r="D22" i="37"/>
  <c r="N22" i="37" s="1"/>
  <c r="O22" i="37" s="1"/>
  <c r="N7" i="38"/>
  <c r="O7" i="38" s="1"/>
  <c r="N13" i="46"/>
  <c r="O13" i="46" s="1"/>
  <c r="K23" i="33"/>
  <c r="N23" i="33" s="1"/>
  <c r="O23" i="33" s="1"/>
  <c r="I23" i="34"/>
  <c r="N23" i="34" s="1"/>
  <c r="O23" i="34" s="1"/>
  <c r="D20" i="36"/>
  <c r="N20" i="36" s="1"/>
  <c r="O20" i="36" s="1"/>
  <c r="D21" i="38"/>
  <c r="N21" i="38" s="1"/>
  <c r="O21" i="38" s="1"/>
  <c r="N5" i="41"/>
  <c r="O5" i="41" s="1"/>
  <c r="H19" i="39"/>
  <c r="N19" i="39" s="1"/>
  <c r="O19" i="39" s="1"/>
  <c r="H19" i="40"/>
  <c r="N19" i="40" s="1"/>
  <c r="O19" i="40" s="1"/>
  <c r="J22" i="47"/>
  <c r="O22" i="47" s="1"/>
  <c r="P22" i="47" s="1"/>
  <c r="F18" i="43"/>
  <c r="F20" i="46"/>
  <c r="N11" i="41"/>
  <c r="O11" i="41" s="1"/>
  <c r="N5" i="44"/>
  <c r="O5" i="44" s="1"/>
  <c r="N14" i="40"/>
  <c r="O14" i="40" s="1"/>
</calcChain>
</file>

<file path=xl/sharedStrings.xml><?xml version="1.0" encoding="utf-8"?>
<sst xmlns="http://schemas.openxmlformats.org/spreadsheetml/2006/main" count="621" uniqueCount="85">
  <si>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</si>
  <si>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</si>
  <si>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</si>
  <si>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</si>
  <si>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</si>
  <si>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</si>
  <si>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</si>
  <si>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</si>
  <si>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</si>
  <si>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</si>
  <si>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</si>
  <si>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</si>
  <si>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</si>
  <si>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</si>
  <si>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</si>
  <si>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</si>
  <si>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</si>
  <si>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</si>
  <si>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</si>
  <si>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</si>
  <si>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Legal Counsel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</si>
  <si>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</si>
  <si>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</si>
  <si>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</si>
  <si>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</si>
  <si>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</si>
  <si>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</si>
  <si>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Sewer / Wastewater Services</t>
  </si>
  <si>
    <t>Water-Sewer Combination Services</t>
  </si>
  <si>
    <t>Other Physical Environment</t>
  </si>
  <si>
    <t>Transportation</t>
  </si>
  <si>
    <t>Road and Street Facilities</t>
  </si>
  <si>
    <t>Culture / Recreation</t>
  </si>
  <si>
    <t>Libraries</t>
  </si>
  <si>
    <t>Proprietary - Other Non-Operating Disbursements</t>
  </si>
  <si>
    <t>Other Uses and Non-Operating</t>
  </si>
  <si>
    <t>2009 Municipal Population:</t>
  </si>
  <si>
    <t>Briny Breezes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</si>
  <si>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</si>
  <si>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</si>
  <si>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</si>
  <si>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</si>
  <si>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Legislative</t>
  </si>
  <si>
    <t>Garbage / Solid Waste Control Services</t>
  </si>
  <si>
    <t>2011 Municipal Population:</t>
  </si>
  <si>
    <t>Local Fiscal Year Ended September 30, 2012</t>
  </si>
  <si>
    <t>2012 Municipal Population:</t>
  </si>
  <si>
    <t>Local Fiscal Year Ended September 30, 2013</t>
  </si>
  <si>
    <t>Electric Utility Services</t>
  </si>
  <si>
    <t>2013 Municipal Population:</t>
  </si>
  <si>
    <t>Local Fiscal Year Ended September 30, 2008</t>
  </si>
  <si>
    <t>Ambulance and Rescue Services</t>
  </si>
  <si>
    <t>Water Utility Services</t>
  </si>
  <si>
    <t>Cultural Services</t>
  </si>
  <si>
    <t>2008 Municipal Population:</t>
  </si>
  <si>
    <t>Local Fiscal Year Ended September 30, 2014</t>
  </si>
  <si>
    <t>Other General Government</t>
  </si>
  <si>
    <t>Water / Sewer Services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</si>
  <si>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</si>
  <si>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</si>
  <si>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</si>
  <si>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</si>
  <si>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</si>
  <si>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</si>
  <si>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</si>
  <si>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</si>
  <si>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</si>
  <si>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</si>
  <si>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Garbage / Solid Waste</t>
  </si>
  <si>
    <t>Road / Street Facilities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</si>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</sst>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2" fontId="2" fillId="2" borderId="5" xfId="0" applyNumberFormat="1" applyFont="1" applyFill="1" applyBorder="1" applyAlignment="1" applyProtection="1">
      <alignment vertical="center"/>
    </xf>
    <xf numFmtId="42" fontId="4" fillId="0" borderId="21" xfId="0" applyNumberFormat="1" applyFont="1" applyBorder="1" applyAlignment="1" applyProtection="1">
      <alignment vertical="center"/>
    </xf>
    <xf numFmtId="42" fontId="2" fillId="2" borderId="21" xfId="0" applyNumberFormat="1" applyFont="1" applyFill="1" applyBorder="1" applyAlignment="1" applyProtection="1">
      <alignment vertical="center"/>
    </xf>
    <xf numFmtId="42" fontId="2" fillId="2" borderId="16" xfId="0" applyNumberFormat="1" applyFont="1" applyFill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1" t="s">
        <v>37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7"/>
      <c r="R1"/>
    </row>
    <row r="2" spans="1:134" ht="24" thickBot="1">
      <c r="A2" s="104" t="s">
        <v>83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7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33"/>
      <c r="O3" s="34"/>
      <c r="P3" s="116" t="s">
        <v>76</v>
      </c>
      <c r="Q3" s="11"/>
      <c r="R3"/>
    </row>
    <row r="4" spans="1:134" ht="32.25" customHeight="1" thickBot="1">
      <c r="A4" s="110"/>
      <c r="B4" s="111"/>
      <c r="C4" s="112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77</v>
      </c>
      <c r="N4" s="32" t="s">
        <v>5</v>
      </c>
      <c r="O4" s="32" t="s">
        <v>78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SUM(D6:D9)</f>
        <v>247614</v>
      </c>
      <c r="E5" s="24">
        <f>SUM(E6:E9)</f>
        <v>0</v>
      </c>
      <c r="F5" s="24">
        <f>SUM(F6:F9)</f>
        <v>0</v>
      </c>
      <c r="G5" s="24">
        <f>SUM(G6:G9)</f>
        <v>0</v>
      </c>
      <c r="H5" s="24">
        <f>SUM(H6:H9)</f>
        <v>0</v>
      </c>
      <c r="I5" s="24">
        <f>SUM(I6:I9)</f>
        <v>0</v>
      </c>
      <c r="J5" s="24">
        <f>SUM(J6:J9)</f>
        <v>0</v>
      </c>
      <c r="K5" s="24">
        <f>SUM(K6:K9)</f>
        <v>0</v>
      </c>
      <c r="L5" s="24">
        <f>SUM(L6:L9)</f>
        <v>0</v>
      </c>
      <c r="M5" s="24">
        <f>SUM(M6:M9)</f>
        <v>0</v>
      </c>
      <c r="N5" s="24">
        <f>SUM(N6:N9)</f>
        <v>0</v>
      </c>
      <c r="O5" s="25">
        <f>SUM(D5:N5)</f>
        <v>247614</v>
      </c>
      <c r="P5" s="30">
        <f>(O5/P$22)</f>
        <v>495.22800000000001</v>
      </c>
      <c r="Q5" s="6"/>
    </row>
    <row r="6" spans="1:134">
      <c r="A6" s="12"/>
      <c r="B6" s="42">
        <v>511</v>
      </c>
      <c r="C6" s="19" t="s">
        <v>42</v>
      </c>
      <c r="D6" s="43">
        <v>330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330</v>
      </c>
      <c r="P6" s="48">
        <f>(O6/P$22)</f>
        <v>0.66</v>
      </c>
      <c r="Q6" s="9"/>
    </row>
    <row r="7" spans="1:134">
      <c r="A7" s="12"/>
      <c r="B7" s="42">
        <v>513</v>
      </c>
      <c r="C7" s="19" t="s">
        <v>19</v>
      </c>
      <c r="D7" s="43">
        <v>69071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9" si="0">SUM(D7:N7)</f>
        <v>69071</v>
      </c>
      <c r="P7" s="48">
        <f>(O7/P$22)</f>
        <v>138.142</v>
      </c>
      <c r="Q7" s="9"/>
    </row>
    <row r="8" spans="1:134">
      <c r="A8" s="12"/>
      <c r="B8" s="42">
        <v>514</v>
      </c>
      <c r="C8" s="19" t="s">
        <v>20</v>
      </c>
      <c r="D8" s="43">
        <v>29950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29950</v>
      </c>
      <c r="P8" s="48">
        <f>(O8/P$22)</f>
        <v>59.9</v>
      </c>
      <c r="Q8" s="9"/>
    </row>
    <row r="9" spans="1:134">
      <c r="A9" s="12"/>
      <c r="B9" s="42">
        <v>519</v>
      </c>
      <c r="C9" s="19" t="s">
        <v>21</v>
      </c>
      <c r="D9" s="43">
        <v>148263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148263</v>
      </c>
      <c r="P9" s="48">
        <f>(O9/P$22)</f>
        <v>296.52600000000001</v>
      </c>
      <c r="Q9" s="9"/>
    </row>
    <row r="10" spans="1:134" ht="15.75">
      <c r="A10" s="26" t="s">
        <v>22</v>
      </c>
      <c r="B10" s="27"/>
      <c r="C10" s="28"/>
      <c r="D10" s="29">
        <f>SUM(D11:D13)</f>
        <v>663228</v>
      </c>
      <c r="E10" s="29">
        <f>SUM(E11:E13)</f>
        <v>0</v>
      </c>
      <c r="F10" s="29">
        <f>SUM(F11:F13)</f>
        <v>0</v>
      </c>
      <c r="G10" s="29">
        <f>SUM(G11:G13)</f>
        <v>0</v>
      </c>
      <c r="H10" s="29">
        <f>SUM(H11:H13)</f>
        <v>0</v>
      </c>
      <c r="I10" s="29">
        <f>SUM(I11:I13)</f>
        <v>0</v>
      </c>
      <c r="J10" s="29">
        <f>SUM(J11:J13)</f>
        <v>0</v>
      </c>
      <c r="K10" s="29">
        <f>SUM(K11:K13)</f>
        <v>0</v>
      </c>
      <c r="L10" s="29">
        <f>SUM(L11:L13)</f>
        <v>0</v>
      </c>
      <c r="M10" s="29">
        <f>SUM(M11:M13)</f>
        <v>0</v>
      </c>
      <c r="N10" s="29">
        <f>SUM(N11:N13)</f>
        <v>0</v>
      </c>
      <c r="O10" s="40">
        <f>SUM(D10:N10)</f>
        <v>663228</v>
      </c>
      <c r="P10" s="41">
        <f>(O10/P$22)</f>
        <v>1326.4559999999999</v>
      </c>
      <c r="Q10" s="10"/>
    </row>
    <row r="11" spans="1:134">
      <c r="A11" s="12"/>
      <c r="B11" s="42">
        <v>521</v>
      </c>
      <c r="C11" s="19" t="s">
        <v>23</v>
      </c>
      <c r="D11" s="43">
        <v>196691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>SUM(D11:N11)</f>
        <v>196691</v>
      </c>
      <c r="P11" s="48">
        <f>(O11/P$22)</f>
        <v>393.38200000000001</v>
      </c>
      <c r="Q11" s="9"/>
    </row>
    <row r="12" spans="1:134">
      <c r="A12" s="12"/>
      <c r="B12" s="42">
        <v>522</v>
      </c>
      <c r="C12" s="19" t="s">
        <v>24</v>
      </c>
      <c r="D12" s="43">
        <v>451371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3" si="1">SUM(D12:N12)</f>
        <v>451371</v>
      </c>
      <c r="P12" s="48">
        <f>(O12/P$22)</f>
        <v>902.74199999999996</v>
      </c>
      <c r="Q12" s="9"/>
    </row>
    <row r="13" spans="1:134">
      <c r="A13" s="12"/>
      <c r="B13" s="42">
        <v>524</v>
      </c>
      <c r="C13" s="19" t="s">
        <v>25</v>
      </c>
      <c r="D13" s="43">
        <v>15166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15166</v>
      </c>
      <c r="P13" s="48">
        <f>(O13/P$22)</f>
        <v>30.332000000000001</v>
      </c>
      <c r="Q13" s="9"/>
    </row>
    <row r="14" spans="1:134" ht="15.75">
      <c r="A14" s="26" t="s">
        <v>26</v>
      </c>
      <c r="B14" s="27"/>
      <c r="C14" s="28"/>
      <c r="D14" s="29">
        <f>SUM(D15:D15)</f>
        <v>0</v>
      </c>
      <c r="E14" s="29">
        <f>SUM(E15:E15)</f>
        <v>0</v>
      </c>
      <c r="F14" s="29">
        <f>SUM(F15:F15)</f>
        <v>0</v>
      </c>
      <c r="G14" s="29">
        <f>SUM(G15:G15)</f>
        <v>0</v>
      </c>
      <c r="H14" s="29">
        <f>SUM(H15:H15)</f>
        <v>0</v>
      </c>
      <c r="I14" s="29">
        <f>SUM(I15:I15)</f>
        <v>332420</v>
      </c>
      <c r="J14" s="29">
        <f>SUM(J15:J15)</f>
        <v>0</v>
      </c>
      <c r="K14" s="29">
        <f>SUM(K15:K15)</f>
        <v>0</v>
      </c>
      <c r="L14" s="29">
        <f>SUM(L15:L15)</f>
        <v>0</v>
      </c>
      <c r="M14" s="29">
        <f>SUM(M15:M15)</f>
        <v>0</v>
      </c>
      <c r="N14" s="29">
        <f>SUM(N15:N15)</f>
        <v>0</v>
      </c>
      <c r="O14" s="40">
        <f>SUM(D14:N14)</f>
        <v>332420</v>
      </c>
      <c r="P14" s="41">
        <f>(O14/P$22)</f>
        <v>664.84</v>
      </c>
      <c r="Q14" s="10"/>
    </row>
    <row r="15" spans="1:134">
      <c r="A15" s="12"/>
      <c r="B15" s="42">
        <v>536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332420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9" si="2">SUM(D15:N15)</f>
        <v>332420</v>
      </c>
      <c r="P15" s="48">
        <f>(O15/P$22)</f>
        <v>664.84</v>
      </c>
      <c r="Q15" s="9"/>
    </row>
    <row r="16" spans="1:134" ht="15.75">
      <c r="A16" s="26" t="s">
        <v>30</v>
      </c>
      <c r="B16" s="27"/>
      <c r="C16" s="28"/>
      <c r="D16" s="29">
        <f>SUM(D17:D17)</f>
        <v>16211</v>
      </c>
      <c r="E16" s="29">
        <f>SUM(E17:E17)</f>
        <v>0</v>
      </c>
      <c r="F16" s="29">
        <f>SUM(F17:F17)</f>
        <v>0</v>
      </c>
      <c r="G16" s="29">
        <f>SUM(G17:G17)</f>
        <v>0</v>
      </c>
      <c r="H16" s="29">
        <f>SUM(H17:H17)</f>
        <v>0</v>
      </c>
      <c r="I16" s="29">
        <f>SUM(I17:I17)</f>
        <v>0</v>
      </c>
      <c r="J16" s="29">
        <f>SUM(J17:J17)</f>
        <v>0</v>
      </c>
      <c r="K16" s="29">
        <f>SUM(K17:K17)</f>
        <v>0</v>
      </c>
      <c r="L16" s="29">
        <f>SUM(L17:L17)</f>
        <v>0</v>
      </c>
      <c r="M16" s="29">
        <f>SUM(M17:M17)</f>
        <v>0</v>
      </c>
      <c r="N16" s="29">
        <f>SUM(N17:N17)</f>
        <v>0</v>
      </c>
      <c r="O16" s="29">
        <f t="shared" si="2"/>
        <v>16211</v>
      </c>
      <c r="P16" s="41">
        <f>(O16/P$22)</f>
        <v>32.421999999999997</v>
      </c>
      <c r="Q16" s="10"/>
    </row>
    <row r="17" spans="1:120">
      <c r="A17" s="12"/>
      <c r="B17" s="42">
        <v>541</v>
      </c>
      <c r="C17" s="19" t="s">
        <v>31</v>
      </c>
      <c r="D17" s="43">
        <v>16211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2"/>
        <v>16211</v>
      </c>
      <c r="P17" s="48">
        <f>(O17/P$22)</f>
        <v>32.421999999999997</v>
      </c>
      <c r="Q17" s="9"/>
    </row>
    <row r="18" spans="1:120" ht="15.75">
      <c r="A18" s="26" t="s">
        <v>32</v>
      </c>
      <c r="B18" s="27"/>
      <c r="C18" s="28"/>
      <c r="D18" s="29">
        <f>SUM(D19:D19)</f>
        <v>1499</v>
      </c>
      <c r="E18" s="29">
        <f>SUM(E19:E19)</f>
        <v>0</v>
      </c>
      <c r="F18" s="29">
        <f>SUM(F19:F19)</f>
        <v>0</v>
      </c>
      <c r="G18" s="29">
        <f>SUM(G19:G19)</f>
        <v>0</v>
      </c>
      <c r="H18" s="29">
        <f>SUM(H19:H19)</f>
        <v>0</v>
      </c>
      <c r="I18" s="29">
        <f>SUM(I19:I19)</f>
        <v>0</v>
      </c>
      <c r="J18" s="29">
        <f>SUM(J19:J19)</f>
        <v>0</v>
      </c>
      <c r="K18" s="29">
        <f>SUM(K19:K19)</f>
        <v>0</v>
      </c>
      <c r="L18" s="29">
        <f>SUM(L19:L19)</f>
        <v>0</v>
      </c>
      <c r="M18" s="29">
        <f>SUM(M19:M19)</f>
        <v>0</v>
      </c>
      <c r="N18" s="29">
        <f>SUM(N19:N19)</f>
        <v>0</v>
      </c>
      <c r="O18" s="29">
        <f>SUM(D18:N18)</f>
        <v>1499</v>
      </c>
      <c r="P18" s="41">
        <f>(O18/P$22)</f>
        <v>2.9980000000000002</v>
      </c>
      <c r="Q18" s="9"/>
    </row>
    <row r="19" spans="1:120" ht="15.75" thickBot="1">
      <c r="A19" s="12"/>
      <c r="B19" s="42">
        <v>571</v>
      </c>
      <c r="C19" s="19" t="s">
        <v>33</v>
      </c>
      <c r="D19" s="43">
        <v>1499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2"/>
        <v>1499</v>
      </c>
      <c r="P19" s="48">
        <f>(O19/P$22)</f>
        <v>2.9980000000000002</v>
      </c>
      <c r="Q19" s="9"/>
    </row>
    <row r="20" spans="1:120" ht="16.5" thickBot="1">
      <c r="A20" s="13" t="s">
        <v>10</v>
      </c>
      <c r="B20" s="21"/>
      <c r="C20" s="20"/>
      <c r="D20" s="14">
        <f>SUM(D5,D10,D14,D16,D18)</f>
        <v>928552</v>
      </c>
      <c r="E20" s="14">
        <f t="shared" ref="E20:N20" si="3">SUM(E5,E10,E14,E16,E18)</f>
        <v>0</v>
      </c>
      <c r="F20" s="14">
        <f t="shared" si="3"/>
        <v>0</v>
      </c>
      <c r="G20" s="14">
        <f t="shared" si="3"/>
        <v>0</v>
      </c>
      <c r="H20" s="14">
        <f t="shared" si="3"/>
        <v>0</v>
      </c>
      <c r="I20" s="14">
        <f t="shared" si="3"/>
        <v>332420</v>
      </c>
      <c r="J20" s="14">
        <f t="shared" si="3"/>
        <v>0</v>
      </c>
      <c r="K20" s="14">
        <f t="shared" si="3"/>
        <v>0</v>
      </c>
      <c r="L20" s="14">
        <f t="shared" si="3"/>
        <v>0</v>
      </c>
      <c r="M20" s="14">
        <f t="shared" si="3"/>
        <v>0</v>
      </c>
      <c r="N20" s="14">
        <f t="shared" si="3"/>
        <v>0</v>
      </c>
      <c r="O20" s="14">
        <f>SUM(D20:N20)</f>
        <v>1260972</v>
      </c>
      <c r="P20" s="35">
        <f>(O20/P$22)</f>
        <v>2521.944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8"/>
    </row>
    <row r="22" spans="1:120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94" t="s">
        <v>84</v>
      </c>
      <c r="N22" s="94"/>
      <c r="O22" s="94"/>
      <c r="P22" s="39">
        <v>500</v>
      </c>
    </row>
    <row r="23" spans="1:120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7"/>
    </row>
    <row r="24" spans="1:120" ht="15.75" customHeight="1" thickBot="1">
      <c r="A24" s="98" t="s">
        <v>40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100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64" customWidth="1"/>
    <col min="2" max="2" width="6.77734375" style="64" customWidth="1"/>
    <col min="3" max="3" width="55.77734375" style="64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3" width="13.77734375" style="93" customWidth="1"/>
    <col min="14" max="14" width="16.77734375" style="93" customWidth="1"/>
    <col min="15" max="15" width="13.77734375" style="64" customWidth="1"/>
    <col min="16" max="16" width="9.77734375" style="64" customWidth="1"/>
    <col min="17" max="17" width="9.77734375" style="64"/>
    <col min="18" max="16384" width="9.77734375" style="50"/>
  </cols>
  <sheetData>
    <row r="1" spans="1:133" ht="27.75">
      <c r="A1" s="125" t="s">
        <v>37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  <c r="P1" s="49"/>
      <c r="Q1" s="50"/>
    </row>
    <row r="2" spans="1:133" ht="24" thickBot="1">
      <c r="A2" s="128" t="s">
        <v>55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/>
      <c r="P2" s="49"/>
      <c r="Q2" s="50"/>
    </row>
    <row r="3" spans="1:133" ht="18" customHeight="1">
      <c r="A3" s="131" t="s">
        <v>12</v>
      </c>
      <c r="B3" s="132"/>
      <c r="C3" s="133"/>
      <c r="D3" s="137" t="s">
        <v>6</v>
      </c>
      <c r="E3" s="138"/>
      <c r="F3" s="138"/>
      <c r="G3" s="138"/>
      <c r="H3" s="139"/>
      <c r="I3" s="137" t="s">
        <v>7</v>
      </c>
      <c r="J3" s="139"/>
      <c r="K3" s="137" t="s">
        <v>9</v>
      </c>
      <c r="L3" s="139"/>
      <c r="M3" s="51"/>
      <c r="N3" s="52"/>
      <c r="O3" s="140" t="s">
        <v>17</v>
      </c>
      <c r="P3" s="53"/>
      <c r="Q3" s="50"/>
    </row>
    <row r="4" spans="1:133" ht="32.25" customHeight="1" thickBot="1">
      <c r="A4" s="134"/>
      <c r="B4" s="135"/>
      <c r="C4" s="136"/>
      <c r="D4" s="54" t="s">
        <v>0</v>
      </c>
      <c r="E4" s="54" t="s">
        <v>13</v>
      </c>
      <c r="F4" s="54" t="s">
        <v>14</v>
      </c>
      <c r="G4" s="54" t="s">
        <v>15</v>
      </c>
      <c r="H4" s="54" t="s">
        <v>1</v>
      </c>
      <c r="I4" s="54" t="s">
        <v>2</v>
      </c>
      <c r="J4" s="55" t="s">
        <v>16</v>
      </c>
      <c r="K4" s="55" t="s">
        <v>3</v>
      </c>
      <c r="L4" s="55" t="s">
        <v>4</v>
      </c>
      <c r="M4" s="55" t="s">
        <v>5</v>
      </c>
      <c r="N4" s="55" t="s">
        <v>8</v>
      </c>
      <c r="O4" s="141"/>
      <c r="P4" s="56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</row>
    <row r="5" spans="1:133" ht="15.75">
      <c r="A5" s="58" t="s">
        <v>18</v>
      </c>
      <c r="B5" s="59"/>
      <c r="C5" s="59"/>
      <c r="D5" s="60">
        <f t="shared" ref="D5:M5" si="0">SUM(D6:D9)</f>
        <v>80927</v>
      </c>
      <c r="E5" s="60">
        <f t="shared" si="0"/>
        <v>0</v>
      </c>
      <c r="F5" s="60">
        <f t="shared" si="0"/>
        <v>0</v>
      </c>
      <c r="G5" s="60">
        <f t="shared" si="0"/>
        <v>0</v>
      </c>
      <c r="H5" s="60">
        <f t="shared" si="0"/>
        <v>0</v>
      </c>
      <c r="I5" s="60">
        <f t="shared" si="0"/>
        <v>70871</v>
      </c>
      <c r="J5" s="60">
        <f t="shared" si="0"/>
        <v>0</v>
      </c>
      <c r="K5" s="60">
        <f t="shared" si="0"/>
        <v>0</v>
      </c>
      <c r="L5" s="60">
        <f t="shared" si="0"/>
        <v>0</v>
      </c>
      <c r="M5" s="60">
        <f t="shared" si="0"/>
        <v>0</v>
      </c>
      <c r="N5" s="61">
        <f t="shared" ref="N5:N19" si="1">SUM(D5:M5)</f>
        <v>151798</v>
      </c>
      <c r="O5" s="62">
        <f t="shared" ref="O5:O19" si="2">(N5/O$21)</f>
        <v>368.44174757281553</v>
      </c>
      <c r="P5" s="63"/>
    </row>
    <row r="6" spans="1:133">
      <c r="A6" s="65"/>
      <c r="B6" s="66">
        <v>511</v>
      </c>
      <c r="C6" s="67" t="s">
        <v>42</v>
      </c>
      <c r="D6" s="68">
        <v>105</v>
      </c>
      <c r="E6" s="68">
        <v>0</v>
      </c>
      <c r="F6" s="68">
        <v>0</v>
      </c>
      <c r="G6" s="68">
        <v>0</v>
      </c>
      <c r="H6" s="68">
        <v>0</v>
      </c>
      <c r="I6" s="68">
        <v>0</v>
      </c>
      <c r="J6" s="68">
        <v>0</v>
      </c>
      <c r="K6" s="68">
        <v>0</v>
      </c>
      <c r="L6" s="68">
        <v>0</v>
      </c>
      <c r="M6" s="68">
        <v>0</v>
      </c>
      <c r="N6" s="68">
        <f t="shared" si="1"/>
        <v>105</v>
      </c>
      <c r="O6" s="69">
        <f t="shared" si="2"/>
        <v>0.25485436893203883</v>
      </c>
      <c r="P6" s="70"/>
    </row>
    <row r="7" spans="1:133">
      <c r="A7" s="65"/>
      <c r="B7" s="66">
        <v>513</v>
      </c>
      <c r="C7" s="67" t="s">
        <v>19</v>
      </c>
      <c r="D7" s="68">
        <v>31662</v>
      </c>
      <c r="E7" s="68">
        <v>0</v>
      </c>
      <c r="F7" s="68">
        <v>0</v>
      </c>
      <c r="G7" s="68">
        <v>0</v>
      </c>
      <c r="H7" s="68">
        <v>0</v>
      </c>
      <c r="I7" s="68">
        <v>53751</v>
      </c>
      <c r="J7" s="68">
        <v>0</v>
      </c>
      <c r="K7" s="68">
        <v>0</v>
      </c>
      <c r="L7" s="68">
        <v>0</v>
      </c>
      <c r="M7" s="68">
        <v>0</v>
      </c>
      <c r="N7" s="68">
        <f t="shared" si="1"/>
        <v>85413</v>
      </c>
      <c r="O7" s="69">
        <f t="shared" si="2"/>
        <v>207.3131067961165</v>
      </c>
      <c r="P7" s="70"/>
    </row>
    <row r="8" spans="1:133">
      <c r="A8" s="65"/>
      <c r="B8" s="66">
        <v>514</v>
      </c>
      <c r="C8" s="67" t="s">
        <v>20</v>
      </c>
      <c r="D8" s="68">
        <v>24352</v>
      </c>
      <c r="E8" s="68">
        <v>0</v>
      </c>
      <c r="F8" s="68">
        <v>0</v>
      </c>
      <c r="G8" s="68">
        <v>0</v>
      </c>
      <c r="H8" s="68">
        <v>0</v>
      </c>
      <c r="I8" s="68">
        <v>10437</v>
      </c>
      <c r="J8" s="68">
        <v>0</v>
      </c>
      <c r="K8" s="68">
        <v>0</v>
      </c>
      <c r="L8" s="68">
        <v>0</v>
      </c>
      <c r="M8" s="68">
        <v>0</v>
      </c>
      <c r="N8" s="68">
        <f t="shared" si="1"/>
        <v>34789</v>
      </c>
      <c r="O8" s="69">
        <f t="shared" si="2"/>
        <v>84.439320388349515</v>
      </c>
      <c r="P8" s="70"/>
    </row>
    <row r="9" spans="1:133">
      <c r="A9" s="65"/>
      <c r="B9" s="66">
        <v>519</v>
      </c>
      <c r="C9" s="67" t="s">
        <v>56</v>
      </c>
      <c r="D9" s="68">
        <v>24808</v>
      </c>
      <c r="E9" s="68">
        <v>0</v>
      </c>
      <c r="F9" s="68">
        <v>0</v>
      </c>
      <c r="G9" s="68">
        <v>0</v>
      </c>
      <c r="H9" s="68">
        <v>0</v>
      </c>
      <c r="I9" s="68">
        <v>6683</v>
      </c>
      <c r="J9" s="68">
        <v>0</v>
      </c>
      <c r="K9" s="68">
        <v>0</v>
      </c>
      <c r="L9" s="68">
        <v>0</v>
      </c>
      <c r="M9" s="68">
        <v>0</v>
      </c>
      <c r="N9" s="68">
        <f t="shared" si="1"/>
        <v>31491</v>
      </c>
      <c r="O9" s="69">
        <f t="shared" si="2"/>
        <v>76.434466019417471</v>
      </c>
      <c r="P9" s="70"/>
    </row>
    <row r="10" spans="1:133" ht="15.75">
      <c r="A10" s="71" t="s">
        <v>22</v>
      </c>
      <c r="B10" s="72"/>
      <c r="C10" s="73"/>
      <c r="D10" s="74">
        <f t="shared" ref="D10:M10" si="3">SUM(D11:D13)</f>
        <v>529441</v>
      </c>
      <c r="E10" s="74">
        <f t="shared" si="3"/>
        <v>0</v>
      </c>
      <c r="F10" s="74">
        <f t="shared" si="3"/>
        <v>0</v>
      </c>
      <c r="G10" s="74">
        <f t="shared" si="3"/>
        <v>0</v>
      </c>
      <c r="H10" s="74">
        <f t="shared" si="3"/>
        <v>0</v>
      </c>
      <c r="I10" s="74">
        <f t="shared" si="3"/>
        <v>0</v>
      </c>
      <c r="J10" s="74">
        <f t="shared" si="3"/>
        <v>0</v>
      </c>
      <c r="K10" s="74">
        <f t="shared" si="3"/>
        <v>0</v>
      </c>
      <c r="L10" s="74">
        <f t="shared" si="3"/>
        <v>0</v>
      </c>
      <c r="M10" s="74">
        <f t="shared" si="3"/>
        <v>0</v>
      </c>
      <c r="N10" s="75">
        <f t="shared" si="1"/>
        <v>529441</v>
      </c>
      <c r="O10" s="76">
        <f t="shared" si="2"/>
        <v>1285.0509708737864</v>
      </c>
      <c r="P10" s="77"/>
    </row>
    <row r="11" spans="1:133">
      <c r="A11" s="65"/>
      <c r="B11" s="66">
        <v>521</v>
      </c>
      <c r="C11" s="67" t="s">
        <v>23</v>
      </c>
      <c r="D11" s="68">
        <v>203500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f t="shared" si="1"/>
        <v>203500</v>
      </c>
      <c r="O11" s="69">
        <f t="shared" si="2"/>
        <v>493.93203883495147</v>
      </c>
      <c r="P11" s="70"/>
    </row>
    <row r="12" spans="1:133">
      <c r="A12" s="65"/>
      <c r="B12" s="66">
        <v>522</v>
      </c>
      <c r="C12" s="67" t="s">
        <v>24</v>
      </c>
      <c r="D12" s="68">
        <v>317128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f t="shared" si="1"/>
        <v>317128</v>
      </c>
      <c r="O12" s="69">
        <f t="shared" si="2"/>
        <v>769.72815533980588</v>
      </c>
      <c r="P12" s="70"/>
    </row>
    <row r="13" spans="1:133">
      <c r="A13" s="65"/>
      <c r="B13" s="66">
        <v>524</v>
      </c>
      <c r="C13" s="67" t="s">
        <v>25</v>
      </c>
      <c r="D13" s="68">
        <v>8813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f t="shared" si="1"/>
        <v>8813</v>
      </c>
      <c r="O13" s="69">
        <f t="shared" si="2"/>
        <v>21.390776699029125</v>
      </c>
      <c r="P13" s="70"/>
    </row>
    <row r="14" spans="1:133" ht="15.75">
      <c r="A14" s="71" t="s">
        <v>26</v>
      </c>
      <c r="B14" s="72"/>
      <c r="C14" s="73"/>
      <c r="D14" s="74">
        <f t="shared" ref="D14:M14" si="4">SUM(D15:D16)</f>
        <v>10393</v>
      </c>
      <c r="E14" s="74">
        <f t="shared" si="4"/>
        <v>0</v>
      </c>
      <c r="F14" s="74">
        <f t="shared" si="4"/>
        <v>0</v>
      </c>
      <c r="G14" s="74">
        <f t="shared" si="4"/>
        <v>0</v>
      </c>
      <c r="H14" s="74">
        <f t="shared" si="4"/>
        <v>0</v>
      </c>
      <c r="I14" s="74">
        <f t="shared" si="4"/>
        <v>165319</v>
      </c>
      <c r="J14" s="74">
        <f t="shared" si="4"/>
        <v>0</v>
      </c>
      <c r="K14" s="74">
        <f t="shared" si="4"/>
        <v>0</v>
      </c>
      <c r="L14" s="74">
        <f t="shared" si="4"/>
        <v>0</v>
      </c>
      <c r="M14" s="74">
        <f t="shared" si="4"/>
        <v>0</v>
      </c>
      <c r="N14" s="75">
        <f t="shared" si="1"/>
        <v>175712</v>
      </c>
      <c r="O14" s="76">
        <f t="shared" si="2"/>
        <v>426.48543689320388</v>
      </c>
      <c r="P14" s="77"/>
    </row>
    <row r="15" spans="1:133">
      <c r="A15" s="65"/>
      <c r="B15" s="66">
        <v>531</v>
      </c>
      <c r="C15" s="67" t="s">
        <v>48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203</v>
      </c>
      <c r="J15" s="68">
        <v>0</v>
      </c>
      <c r="K15" s="68">
        <v>0</v>
      </c>
      <c r="L15" s="68">
        <v>0</v>
      </c>
      <c r="M15" s="68">
        <v>0</v>
      </c>
      <c r="N15" s="68">
        <f t="shared" si="1"/>
        <v>203</v>
      </c>
      <c r="O15" s="69">
        <f t="shared" si="2"/>
        <v>0.49271844660194175</v>
      </c>
      <c r="P15" s="70"/>
    </row>
    <row r="16" spans="1:133">
      <c r="A16" s="65"/>
      <c r="B16" s="66">
        <v>536</v>
      </c>
      <c r="C16" s="67" t="s">
        <v>57</v>
      </c>
      <c r="D16" s="68">
        <v>10393</v>
      </c>
      <c r="E16" s="68">
        <v>0</v>
      </c>
      <c r="F16" s="68">
        <v>0</v>
      </c>
      <c r="G16" s="68">
        <v>0</v>
      </c>
      <c r="H16" s="68">
        <v>0</v>
      </c>
      <c r="I16" s="68">
        <v>165116</v>
      </c>
      <c r="J16" s="68">
        <v>0</v>
      </c>
      <c r="K16" s="68">
        <v>0</v>
      </c>
      <c r="L16" s="68">
        <v>0</v>
      </c>
      <c r="M16" s="68">
        <v>0</v>
      </c>
      <c r="N16" s="68">
        <f t="shared" si="1"/>
        <v>175509</v>
      </c>
      <c r="O16" s="69">
        <f t="shared" si="2"/>
        <v>425.99271844660194</v>
      </c>
      <c r="P16" s="70"/>
    </row>
    <row r="17" spans="1:119" ht="15.75">
      <c r="A17" s="71" t="s">
        <v>32</v>
      </c>
      <c r="B17" s="72"/>
      <c r="C17" s="73"/>
      <c r="D17" s="74">
        <f t="shared" ref="D17:M17" si="5">SUM(D18:D18)</f>
        <v>1093</v>
      </c>
      <c r="E17" s="74">
        <f t="shared" si="5"/>
        <v>0</v>
      </c>
      <c r="F17" s="74">
        <f t="shared" si="5"/>
        <v>0</v>
      </c>
      <c r="G17" s="74">
        <f t="shared" si="5"/>
        <v>0</v>
      </c>
      <c r="H17" s="74">
        <f t="shared" si="5"/>
        <v>0</v>
      </c>
      <c r="I17" s="74">
        <f t="shared" si="5"/>
        <v>0</v>
      </c>
      <c r="J17" s="74">
        <f t="shared" si="5"/>
        <v>0</v>
      </c>
      <c r="K17" s="74">
        <f t="shared" si="5"/>
        <v>0</v>
      </c>
      <c r="L17" s="74">
        <f t="shared" si="5"/>
        <v>0</v>
      </c>
      <c r="M17" s="74">
        <f t="shared" si="5"/>
        <v>0</v>
      </c>
      <c r="N17" s="74">
        <f t="shared" si="1"/>
        <v>1093</v>
      </c>
      <c r="O17" s="76">
        <f t="shared" si="2"/>
        <v>2.6529126213592233</v>
      </c>
      <c r="P17" s="70"/>
    </row>
    <row r="18" spans="1:119" ht="15.75" thickBot="1">
      <c r="A18" s="65"/>
      <c r="B18" s="66">
        <v>571</v>
      </c>
      <c r="C18" s="67" t="s">
        <v>33</v>
      </c>
      <c r="D18" s="68">
        <v>1093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f t="shared" si="1"/>
        <v>1093</v>
      </c>
      <c r="O18" s="69">
        <f t="shared" si="2"/>
        <v>2.6529126213592233</v>
      </c>
      <c r="P18" s="70"/>
    </row>
    <row r="19" spans="1:119" ht="16.5" thickBot="1">
      <c r="A19" s="78" t="s">
        <v>10</v>
      </c>
      <c r="B19" s="79"/>
      <c r="C19" s="80"/>
      <c r="D19" s="81">
        <f>SUM(D5,D10,D14,D17)</f>
        <v>621854</v>
      </c>
      <c r="E19" s="81">
        <f t="shared" ref="E19:M19" si="6">SUM(E5,E10,E14,E17)</f>
        <v>0</v>
      </c>
      <c r="F19" s="81">
        <f t="shared" si="6"/>
        <v>0</v>
      </c>
      <c r="G19" s="81">
        <f t="shared" si="6"/>
        <v>0</v>
      </c>
      <c r="H19" s="81">
        <f t="shared" si="6"/>
        <v>0</v>
      </c>
      <c r="I19" s="81">
        <f t="shared" si="6"/>
        <v>236190</v>
      </c>
      <c r="J19" s="81">
        <f t="shared" si="6"/>
        <v>0</v>
      </c>
      <c r="K19" s="81">
        <f t="shared" si="6"/>
        <v>0</v>
      </c>
      <c r="L19" s="81">
        <f t="shared" si="6"/>
        <v>0</v>
      </c>
      <c r="M19" s="81">
        <f t="shared" si="6"/>
        <v>0</v>
      </c>
      <c r="N19" s="81">
        <f t="shared" si="1"/>
        <v>858044</v>
      </c>
      <c r="O19" s="82">
        <f t="shared" si="2"/>
        <v>2082.6310679611652</v>
      </c>
      <c r="P19" s="63"/>
      <c r="Q19" s="83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</row>
    <row r="20" spans="1:119">
      <c r="A20" s="85"/>
      <c r="B20" s="86"/>
      <c r="C20" s="86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8"/>
    </row>
    <row r="21" spans="1:119">
      <c r="A21" s="89"/>
      <c r="B21" s="90"/>
      <c r="C21" s="90"/>
      <c r="D21" s="91"/>
      <c r="E21" s="91"/>
      <c r="F21" s="91"/>
      <c r="G21" s="91"/>
      <c r="H21" s="91"/>
      <c r="I21" s="91"/>
      <c r="J21" s="91"/>
      <c r="K21" s="91"/>
      <c r="L21" s="118" t="s">
        <v>58</v>
      </c>
      <c r="M21" s="118"/>
      <c r="N21" s="118"/>
      <c r="O21" s="92">
        <v>412</v>
      </c>
    </row>
    <row r="22" spans="1:119">
      <c r="A22" s="119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1"/>
    </row>
    <row r="23" spans="1:119" ht="15.75" customHeight="1" thickBot="1">
      <c r="A23" s="122" t="s">
        <v>40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4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37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47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3"/>
      <c r="N3" s="34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91289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75801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167090</v>
      </c>
      <c r="O5" s="30">
        <f t="shared" ref="O5:O22" si="2">(N5/O$24)</f>
        <v>397.83333333333331</v>
      </c>
      <c r="P5" s="6"/>
    </row>
    <row r="6" spans="1:133">
      <c r="A6" s="12"/>
      <c r="B6" s="42">
        <v>511</v>
      </c>
      <c r="C6" s="19" t="s">
        <v>42</v>
      </c>
      <c r="D6" s="43">
        <v>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51</v>
      </c>
      <c r="O6" s="48">
        <f t="shared" si="2"/>
        <v>0.12142857142857143</v>
      </c>
      <c r="P6" s="9"/>
    </row>
    <row r="7" spans="1:133">
      <c r="A7" s="12"/>
      <c r="B7" s="42">
        <v>513</v>
      </c>
      <c r="C7" s="19" t="s">
        <v>19</v>
      </c>
      <c r="D7" s="43">
        <v>30303</v>
      </c>
      <c r="E7" s="43">
        <v>0</v>
      </c>
      <c r="F7" s="43">
        <v>0</v>
      </c>
      <c r="G7" s="43">
        <v>0</v>
      </c>
      <c r="H7" s="43">
        <v>0</v>
      </c>
      <c r="I7" s="43">
        <v>53714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84017</v>
      </c>
      <c r="O7" s="48">
        <f t="shared" si="2"/>
        <v>200.0404761904762</v>
      </c>
      <c r="P7" s="9"/>
    </row>
    <row r="8" spans="1:133">
      <c r="A8" s="12"/>
      <c r="B8" s="42">
        <v>514</v>
      </c>
      <c r="C8" s="19" t="s">
        <v>20</v>
      </c>
      <c r="D8" s="43">
        <v>36744</v>
      </c>
      <c r="E8" s="43">
        <v>0</v>
      </c>
      <c r="F8" s="43">
        <v>0</v>
      </c>
      <c r="G8" s="43">
        <v>0</v>
      </c>
      <c r="H8" s="43">
        <v>0</v>
      </c>
      <c r="I8" s="43">
        <v>15747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52491</v>
      </c>
      <c r="O8" s="48">
        <f t="shared" si="2"/>
        <v>124.97857142857143</v>
      </c>
      <c r="P8" s="9"/>
    </row>
    <row r="9" spans="1:133">
      <c r="A9" s="12"/>
      <c r="B9" s="42">
        <v>519</v>
      </c>
      <c r="C9" s="19" t="s">
        <v>21</v>
      </c>
      <c r="D9" s="43">
        <v>24191</v>
      </c>
      <c r="E9" s="43">
        <v>0</v>
      </c>
      <c r="F9" s="43">
        <v>0</v>
      </c>
      <c r="G9" s="43">
        <v>0</v>
      </c>
      <c r="H9" s="43">
        <v>0</v>
      </c>
      <c r="I9" s="43">
        <v>6340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30531</v>
      </c>
      <c r="O9" s="48">
        <f t="shared" si="2"/>
        <v>72.692857142857136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SUM(D11:D13)</f>
        <v>496160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496160</v>
      </c>
      <c r="O10" s="41">
        <f t="shared" si="2"/>
        <v>1181.3333333333333</v>
      </c>
      <c r="P10" s="10"/>
    </row>
    <row r="11" spans="1:133">
      <c r="A11" s="12"/>
      <c r="B11" s="42">
        <v>521</v>
      </c>
      <c r="C11" s="19" t="s">
        <v>23</v>
      </c>
      <c r="D11" s="43">
        <v>185000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185000</v>
      </c>
      <c r="O11" s="48">
        <f t="shared" si="2"/>
        <v>440.47619047619048</v>
      </c>
      <c r="P11" s="9"/>
    </row>
    <row r="12" spans="1:133">
      <c r="A12" s="12"/>
      <c r="B12" s="42">
        <v>522</v>
      </c>
      <c r="C12" s="19" t="s">
        <v>24</v>
      </c>
      <c r="D12" s="43">
        <v>304930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304930</v>
      </c>
      <c r="O12" s="48">
        <f t="shared" si="2"/>
        <v>726.02380952380952</v>
      </c>
      <c r="P12" s="9"/>
    </row>
    <row r="13" spans="1:133">
      <c r="A13" s="12"/>
      <c r="B13" s="42">
        <v>524</v>
      </c>
      <c r="C13" s="19" t="s">
        <v>25</v>
      </c>
      <c r="D13" s="43">
        <v>6230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6230</v>
      </c>
      <c r="O13" s="48">
        <f t="shared" si="2"/>
        <v>14.833333333333334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SUM(D15:D17)</f>
        <v>685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174919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175604</v>
      </c>
      <c r="O14" s="41">
        <f t="shared" si="2"/>
        <v>418.10476190476192</v>
      </c>
      <c r="P14" s="10"/>
    </row>
    <row r="15" spans="1:133">
      <c r="A15" s="12"/>
      <c r="B15" s="42">
        <v>531</v>
      </c>
      <c r="C15" s="19" t="s">
        <v>48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166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166</v>
      </c>
      <c r="O15" s="48">
        <f t="shared" si="2"/>
        <v>0.39523809523809522</v>
      </c>
      <c r="P15" s="9"/>
    </row>
    <row r="16" spans="1:133">
      <c r="A16" s="12"/>
      <c r="B16" s="42">
        <v>534</v>
      </c>
      <c r="C16" s="19" t="s">
        <v>43</v>
      </c>
      <c r="D16" s="43">
        <v>685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685</v>
      </c>
      <c r="O16" s="48">
        <f t="shared" si="2"/>
        <v>1.6309523809523809</v>
      </c>
      <c r="P16" s="9"/>
    </row>
    <row r="17" spans="1:119">
      <c r="A17" s="12"/>
      <c r="B17" s="42">
        <v>536</v>
      </c>
      <c r="C17" s="19" t="s">
        <v>28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174753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174753</v>
      </c>
      <c r="O17" s="48">
        <f t="shared" si="2"/>
        <v>416.07857142857142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10612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10612</v>
      </c>
      <c r="O18" s="41">
        <f t="shared" si="2"/>
        <v>25.266666666666666</v>
      </c>
      <c r="P18" s="10"/>
    </row>
    <row r="19" spans="1:119">
      <c r="A19" s="12"/>
      <c r="B19" s="42">
        <v>541</v>
      </c>
      <c r="C19" s="19" t="s">
        <v>31</v>
      </c>
      <c r="D19" s="43">
        <v>10612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10612</v>
      </c>
      <c r="O19" s="48">
        <f t="shared" si="2"/>
        <v>25.266666666666666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882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882</v>
      </c>
      <c r="O20" s="41">
        <f t="shared" si="2"/>
        <v>2.1</v>
      </c>
      <c r="P20" s="9"/>
    </row>
    <row r="21" spans="1:119" ht="15.75" thickBot="1">
      <c r="A21" s="12"/>
      <c r="B21" s="42">
        <v>571</v>
      </c>
      <c r="C21" s="19" t="s">
        <v>33</v>
      </c>
      <c r="D21" s="43">
        <v>882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882</v>
      </c>
      <c r="O21" s="48">
        <f t="shared" si="2"/>
        <v>2.1</v>
      </c>
      <c r="P21" s="9"/>
    </row>
    <row r="22" spans="1:119" ht="16.5" thickBot="1">
      <c r="A22" s="13" t="s">
        <v>10</v>
      </c>
      <c r="B22" s="21"/>
      <c r="C22" s="20"/>
      <c r="D22" s="14">
        <f>SUM(D5,D10,D14,D18,D20)</f>
        <v>599628</v>
      </c>
      <c r="E22" s="14">
        <f t="shared" ref="E22:M22" si="7">SUM(E5,E10,E14,E18,E20)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250720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850348</v>
      </c>
      <c r="O22" s="35">
        <f t="shared" si="2"/>
        <v>2024.6380952380953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4" t="s">
        <v>49</v>
      </c>
      <c r="M24" s="94"/>
      <c r="N24" s="94"/>
      <c r="O24" s="39">
        <v>420</v>
      </c>
    </row>
    <row r="25" spans="1:119">
      <c r="A25" s="95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7"/>
    </row>
    <row r="26" spans="1:119" ht="15.75" customHeight="1" thickBot="1">
      <c r="A26" s="98" t="s">
        <v>40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100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37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45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3"/>
      <c r="N3" s="34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106969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90508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197477</v>
      </c>
      <c r="O5" s="30">
        <f t="shared" ref="O5:O20" si="2">(N5/O$22)</f>
        <v>326.94867549668874</v>
      </c>
      <c r="P5" s="6"/>
    </row>
    <row r="6" spans="1:133">
      <c r="A6" s="12"/>
      <c r="B6" s="42">
        <v>513</v>
      </c>
      <c r="C6" s="19" t="s">
        <v>19</v>
      </c>
      <c r="D6" s="43">
        <v>35732</v>
      </c>
      <c r="E6" s="43">
        <v>0</v>
      </c>
      <c r="F6" s="43">
        <v>0</v>
      </c>
      <c r="G6" s="43">
        <v>0</v>
      </c>
      <c r="H6" s="43">
        <v>0</v>
      </c>
      <c r="I6" s="43">
        <v>51692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87424</v>
      </c>
      <c r="O6" s="48">
        <f t="shared" si="2"/>
        <v>144.74172185430464</v>
      </c>
      <c r="P6" s="9"/>
    </row>
    <row r="7" spans="1:133">
      <c r="A7" s="12"/>
      <c r="B7" s="42">
        <v>514</v>
      </c>
      <c r="C7" s="19" t="s">
        <v>20</v>
      </c>
      <c r="D7" s="43">
        <v>47256</v>
      </c>
      <c r="E7" s="43">
        <v>0</v>
      </c>
      <c r="F7" s="43">
        <v>0</v>
      </c>
      <c r="G7" s="43">
        <v>0</v>
      </c>
      <c r="H7" s="43">
        <v>0</v>
      </c>
      <c r="I7" s="43">
        <v>8254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55510</v>
      </c>
      <c r="O7" s="48">
        <f t="shared" si="2"/>
        <v>91.903973509933778</v>
      </c>
      <c r="P7" s="9"/>
    </row>
    <row r="8" spans="1:133">
      <c r="A8" s="12"/>
      <c r="B8" s="42">
        <v>519</v>
      </c>
      <c r="C8" s="19" t="s">
        <v>21</v>
      </c>
      <c r="D8" s="43">
        <v>23981</v>
      </c>
      <c r="E8" s="43">
        <v>0</v>
      </c>
      <c r="F8" s="43">
        <v>0</v>
      </c>
      <c r="G8" s="43">
        <v>0</v>
      </c>
      <c r="H8" s="43">
        <v>0</v>
      </c>
      <c r="I8" s="43">
        <v>30562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54543</v>
      </c>
      <c r="O8" s="48">
        <f t="shared" si="2"/>
        <v>90.30298013245033</v>
      </c>
      <c r="P8" s="9"/>
    </row>
    <row r="9" spans="1:133" ht="15.75">
      <c r="A9" s="26" t="s">
        <v>22</v>
      </c>
      <c r="B9" s="27"/>
      <c r="C9" s="28"/>
      <c r="D9" s="29">
        <f t="shared" ref="D9:M9" si="3">SUM(D10:D12)</f>
        <v>482374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482374</v>
      </c>
      <c r="O9" s="41">
        <f t="shared" si="2"/>
        <v>798.63245033112582</v>
      </c>
      <c r="P9" s="10"/>
    </row>
    <row r="10" spans="1:133">
      <c r="A10" s="12"/>
      <c r="B10" s="42">
        <v>521</v>
      </c>
      <c r="C10" s="19" t="s">
        <v>23</v>
      </c>
      <c r="D10" s="43">
        <v>185000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185000</v>
      </c>
      <c r="O10" s="48">
        <f t="shared" si="2"/>
        <v>306.29139072847681</v>
      </c>
      <c r="P10" s="9"/>
    </row>
    <row r="11" spans="1:133">
      <c r="A11" s="12"/>
      <c r="B11" s="42">
        <v>522</v>
      </c>
      <c r="C11" s="19" t="s">
        <v>24</v>
      </c>
      <c r="D11" s="43">
        <v>293203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293203</v>
      </c>
      <c r="O11" s="48">
        <f t="shared" si="2"/>
        <v>485.43543046357615</v>
      </c>
      <c r="P11" s="9"/>
    </row>
    <row r="12" spans="1:133">
      <c r="A12" s="12"/>
      <c r="B12" s="42">
        <v>524</v>
      </c>
      <c r="C12" s="19" t="s">
        <v>25</v>
      </c>
      <c r="D12" s="43">
        <v>4171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4171</v>
      </c>
      <c r="O12" s="48">
        <f t="shared" si="2"/>
        <v>6.9056291390728477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SUM(D14:D15)</f>
        <v>168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186165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186333</v>
      </c>
      <c r="O13" s="41">
        <f t="shared" si="2"/>
        <v>308.49834437086093</v>
      </c>
      <c r="P13" s="10"/>
    </row>
    <row r="14" spans="1:133">
      <c r="A14" s="12"/>
      <c r="B14" s="42">
        <v>534</v>
      </c>
      <c r="C14" s="19" t="s">
        <v>43</v>
      </c>
      <c r="D14" s="43">
        <v>168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168</v>
      </c>
      <c r="O14" s="48">
        <f t="shared" si="2"/>
        <v>0.27814569536423839</v>
      </c>
      <c r="P14" s="9"/>
    </row>
    <row r="15" spans="1:133">
      <c r="A15" s="12"/>
      <c r="B15" s="42">
        <v>536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186165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186165</v>
      </c>
      <c r="O15" s="48">
        <f t="shared" si="2"/>
        <v>308.2201986754967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8144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8144</v>
      </c>
      <c r="O16" s="41">
        <f t="shared" si="2"/>
        <v>13.483443708609272</v>
      </c>
      <c r="P16" s="10"/>
    </row>
    <row r="17" spans="1:119">
      <c r="A17" s="12"/>
      <c r="B17" s="42">
        <v>541</v>
      </c>
      <c r="C17" s="19" t="s">
        <v>31</v>
      </c>
      <c r="D17" s="43">
        <v>8144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8144</v>
      </c>
      <c r="O17" s="48">
        <f t="shared" si="2"/>
        <v>13.483443708609272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SUM(D19:D19)</f>
        <v>2785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2785</v>
      </c>
      <c r="O18" s="41">
        <f t="shared" si="2"/>
        <v>4.6109271523178812</v>
      </c>
      <c r="P18" s="9"/>
    </row>
    <row r="19" spans="1:119" ht="15.75" thickBot="1">
      <c r="A19" s="12"/>
      <c r="B19" s="42">
        <v>571</v>
      </c>
      <c r="C19" s="19" t="s">
        <v>33</v>
      </c>
      <c r="D19" s="43">
        <v>2785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2785</v>
      </c>
      <c r="O19" s="48">
        <f t="shared" si="2"/>
        <v>4.6109271523178812</v>
      </c>
      <c r="P19" s="9"/>
    </row>
    <row r="20" spans="1:119" ht="16.5" thickBot="1">
      <c r="A20" s="13" t="s">
        <v>10</v>
      </c>
      <c r="B20" s="21"/>
      <c r="C20" s="20"/>
      <c r="D20" s="14">
        <f>SUM(D5,D9,D13,D16,D18)</f>
        <v>600440</v>
      </c>
      <c r="E20" s="14">
        <f t="shared" ref="E20:M20" si="7">SUM(E5,E9,E13,E16,E18)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276673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877113</v>
      </c>
      <c r="O20" s="35">
        <f t="shared" si="2"/>
        <v>1452.1738410596026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4" t="s">
        <v>46</v>
      </c>
      <c r="M22" s="94"/>
      <c r="N22" s="94"/>
      <c r="O22" s="39">
        <v>604</v>
      </c>
    </row>
    <row r="23" spans="1:119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7"/>
    </row>
    <row r="24" spans="1:119" ht="15.75" customHeight="1" thickBot="1">
      <c r="A24" s="98" t="s">
        <v>40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100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37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3"/>
      <c r="N3" s="34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75324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75324</v>
      </c>
      <c r="O5" s="30">
        <f t="shared" ref="O5:O19" si="2">(N5/O$21)</f>
        <v>125.33111480865225</v>
      </c>
      <c r="P5" s="6"/>
    </row>
    <row r="6" spans="1:133">
      <c r="A6" s="12"/>
      <c r="B6" s="42">
        <v>511</v>
      </c>
      <c r="C6" s="19" t="s">
        <v>42</v>
      </c>
      <c r="D6" s="43">
        <v>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99</v>
      </c>
      <c r="O6" s="48">
        <f t="shared" si="2"/>
        <v>0.16472545757071547</v>
      </c>
      <c r="P6" s="9"/>
    </row>
    <row r="7" spans="1:133">
      <c r="A7" s="12"/>
      <c r="B7" s="42">
        <v>513</v>
      </c>
      <c r="C7" s="19" t="s">
        <v>19</v>
      </c>
      <c r="D7" s="43">
        <v>19335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19335</v>
      </c>
      <c r="O7" s="48">
        <f t="shared" si="2"/>
        <v>32.171381031613976</v>
      </c>
      <c r="P7" s="9"/>
    </row>
    <row r="8" spans="1:133">
      <c r="A8" s="12"/>
      <c r="B8" s="42">
        <v>514</v>
      </c>
      <c r="C8" s="19" t="s">
        <v>20</v>
      </c>
      <c r="D8" s="43">
        <v>35326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35326</v>
      </c>
      <c r="O8" s="48">
        <f t="shared" si="2"/>
        <v>58.778702163061567</v>
      </c>
      <c r="P8" s="9"/>
    </row>
    <row r="9" spans="1:133">
      <c r="A9" s="12"/>
      <c r="B9" s="42">
        <v>519</v>
      </c>
      <c r="C9" s="19" t="s">
        <v>21</v>
      </c>
      <c r="D9" s="43">
        <v>20564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20564</v>
      </c>
      <c r="O9" s="48">
        <f t="shared" si="2"/>
        <v>34.216306156405992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SUM(D11:D13)</f>
        <v>474279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474279</v>
      </c>
      <c r="O10" s="41">
        <f t="shared" si="2"/>
        <v>789.14975041597336</v>
      </c>
      <c r="P10" s="10"/>
    </row>
    <row r="11" spans="1:133">
      <c r="A11" s="12"/>
      <c r="B11" s="42">
        <v>521</v>
      </c>
      <c r="C11" s="19" t="s">
        <v>23</v>
      </c>
      <c r="D11" s="43">
        <v>185000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185000</v>
      </c>
      <c r="O11" s="48">
        <f t="shared" si="2"/>
        <v>307.82029950083194</v>
      </c>
      <c r="P11" s="9"/>
    </row>
    <row r="12" spans="1:133">
      <c r="A12" s="12"/>
      <c r="B12" s="42">
        <v>522</v>
      </c>
      <c r="C12" s="19" t="s">
        <v>24</v>
      </c>
      <c r="D12" s="43">
        <v>281925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281925</v>
      </c>
      <c r="O12" s="48">
        <f t="shared" si="2"/>
        <v>469.09317803660565</v>
      </c>
      <c r="P12" s="9"/>
    </row>
    <row r="13" spans="1:133">
      <c r="A13" s="12"/>
      <c r="B13" s="42">
        <v>524</v>
      </c>
      <c r="C13" s="19" t="s">
        <v>25</v>
      </c>
      <c r="D13" s="43">
        <v>7354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7354</v>
      </c>
      <c r="O13" s="48">
        <f t="shared" si="2"/>
        <v>12.236272878535774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SUM(D15:D16)</f>
        <v>9586</v>
      </c>
      <c r="E14" s="29">
        <f t="shared" si="4"/>
        <v>4600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225764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239950</v>
      </c>
      <c r="O14" s="41">
        <f t="shared" si="2"/>
        <v>399.2512479201331</v>
      </c>
      <c r="P14" s="10"/>
    </row>
    <row r="15" spans="1:133">
      <c r="A15" s="12"/>
      <c r="B15" s="42">
        <v>534</v>
      </c>
      <c r="C15" s="19" t="s">
        <v>43</v>
      </c>
      <c r="D15" s="43">
        <v>9586</v>
      </c>
      <c r="E15" s="43">
        <v>4600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14186</v>
      </c>
      <c r="O15" s="48">
        <f t="shared" si="2"/>
        <v>23.603993344425955</v>
      </c>
      <c r="P15" s="9"/>
    </row>
    <row r="16" spans="1:133">
      <c r="A16" s="12"/>
      <c r="B16" s="42">
        <v>536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225764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225764</v>
      </c>
      <c r="O16" s="48">
        <f t="shared" si="2"/>
        <v>375.64725457570717</v>
      </c>
      <c r="P16" s="9"/>
    </row>
    <row r="17" spans="1:119" ht="15.75">
      <c r="A17" s="26" t="s">
        <v>32</v>
      </c>
      <c r="B17" s="27"/>
      <c r="C17" s="28"/>
      <c r="D17" s="29">
        <f t="shared" ref="D17:M17" si="5">SUM(D18:D18)</f>
        <v>1430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1430</v>
      </c>
      <c r="O17" s="41">
        <f t="shared" si="2"/>
        <v>2.3793677204658903</v>
      </c>
      <c r="P17" s="9"/>
    </row>
    <row r="18" spans="1:119" ht="15.75" thickBot="1">
      <c r="A18" s="12"/>
      <c r="B18" s="42">
        <v>571</v>
      </c>
      <c r="C18" s="19" t="s">
        <v>33</v>
      </c>
      <c r="D18" s="43">
        <v>1430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1430</v>
      </c>
      <c r="O18" s="48">
        <f t="shared" si="2"/>
        <v>2.3793677204658903</v>
      </c>
      <c r="P18" s="9"/>
    </row>
    <row r="19" spans="1:119" ht="16.5" thickBot="1">
      <c r="A19" s="13" t="s">
        <v>10</v>
      </c>
      <c r="B19" s="21"/>
      <c r="C19" s="20"/>
      <c r="D19" s="14">
        <f>SUM(D5,D10,D14,D17)</f>
        <v>560619</v>
      </c>
      <c r="E19" s="14">
        <f t="shared" ref="E19:M19" si="6">SUM(E5,E10,E14,E17)</f>
        <v>4600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225764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790983</v>
      </c>
      <c r="O19" s="35">
        <f t="shared" si="2"/>
        <v>1316.1114808652246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4" t="s">
        <v>44</v>
      </c>
      <c r="M21" s="94"/>
      <c r="N21" s="94"/>
      <c r="O21" s="39">
        <v>601</v>
      </c>
    </row>
    <row r="22" spans="1:119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7"/>
    </row>
    <row r="23" spans="1:119" ht="15.75" customHeight="1" thickBot="1">
      <c r="A23" s="98" t="s">
        <v>40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100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37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38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3"/>
      <c r="N3" s="34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53267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53267</v>
      </c>
      <c r="O5" s="30">
        <f t="shared" ref="O5:O23" si="2">(N5/O$25)</f>
        <v>88.630615640599004</v>
      </c>
      <c r="P5" s="6"/>
    </row>
    <row r="6" spans="1:133">
      <c r="A6" s="12"/>
      <c r="B6" s="42">
        <v>513</v>
      </c>
      <c r="C6" s="19" t="s">
        <v>19</v>
      </c>
      <c r="D6" s="43">
        <v>17317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17317</v>
      </c>
      <c r="O6" s="48">
        <f t="shared" si="2"/>
        <v>28.813643926788686</v>
      </c>
      <c r="P6" s="9"/>
    </row>
    <row r="7" spans="1:133">
      <c r="A7" s="12"/>
      <c r="B7" s="42">
        <v>514</v>
      </c>
      <c r="C7" s="19" t="s">
        <v>20</v>
      </c>
      <c r="D7" s="43">
        <v>16003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16003</v>
      </c>
      <c r="O7" s="48">
        <f t="shared" si="2"/>
        <v>26.627287853577371</v>
      </c>
      <c r="P7" s="9"/>
    </row>
    <row r="8" spans="1:133">
      <c r="A8" s="12"/>
      <c r="B8" s="42">
        <v>519</v>
      </c>
      <c r="C8" s="19" t="s">
        <v>21</v>
      </c>
      <c r="D8" s="43">
        <v>19947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19947</v>
      </c>
      <c r="O8" s="48">
        <f t="shared" si="2"/>
        <v>33.189683860232947</v>
      </c>
      <c r="P8" s="9"/>
    </row>
    <row r="9" spans="1:133" ht="15.75">
      <c r="A9" s="26" t="s">
        <v>22</v>
      </c>
      <c r="B9" s="27"/>
      <c r="C9" s="28"/>
      <c r="D9" s="29">
        <f t="shared" ref="D9:M9" si="3">SUM(D10:D12)</f>
        <v>486924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486924</v>
      </c>
      <c r="O9" s="41">
        <f t="shared" si="2"/>
        <v>810.18968386023289</v>
      </c>
      <c r="P9" s="10"/>
    </row>
    <row r="10" spans="1:133">
      <c r="A10" s="12"/>
      <c r="B10" s="42">
        <v>521</v>
      </c>
      <c r="C10" s="19" t="s">
        <v>23</v>
      </c>
      <c r="D10" s="43">
        <v>210912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210912</v>
      </c>
      <c r="O10" s="48">
        <f t="shared" si="2"/>
        <v>350.9351081530782</v>
      </c>
      <c r="P10" s="9"/>
    </row>
    <row r="11" spans="1:133">
      <c r="A11" s="12"/>
      <c r="B11" s="42">
        <v>522</v>
      </c>
      <c r="C11" s="19" t="s">
        <v>24</v>
      </c>
      <c r="D11" s="43">
        <v>271082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271082</v>
      </c>
      <c r="O11" s="48">
        <f t="shared" si="2"/>
        <v>451.05158069883527</v>
      </c>
      <c r="P11" s="9"/>
    </row>
    <row r="12" spans="1:133">
      <c r="A12" s="12"/>
      <c r="B12" s="42">
        <v>524</v>
      </c>
      <c r="C12" s="19" t="s">
        <v>25</v>
      </c>
      <c r="D12" s="43">
        <v>4930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4930</v>
      </c>
      <c r="O12" s="48">
        <f t="shared" si="2"/>
        <v>8.2029950083194674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182273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182273</v>
      </c>
      <c r="O13" s="41">
        <f t="shared" si="2"/>
        <v>303.2828618968386</v>
      </c>
      <c r="P13" s="10"/>
    </row>
    <row r="14" spans="1:133">
      <c r="A14" s="12"/>
      <c r="B14" s="42">
        <v>535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26436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26436</v>
      </c>
      <c r="O14" s="48">
        <f t="shared" si="2"/>
        <v>43.986688851913478</v>
      </c>
      <c r="P14" s="9"/>
    </row>
    <row r="15" spans="1:133">
      <c r="A15" s="12"/>
      <c r="B15" s="42">
        <v>536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81191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81191</v>
      </c>
      <c r="O15" s="48">
        <f t="shared" si="2"/>
        <v>135.09317803660565</v>
      </c>
      <c r="P15" s="9"/>
    </row>
    <row r="16" spans="1:133">
      <c r="A16" s="12"/>
      <c r="B16" s="42">
        <v>539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74646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74646</v>
      </c>
      <c r="O16" s="48">
        <f t="shared" si="2"/>
        <v>124.20299500831946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9233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9233</v>
      </c>
      <c r="O17" s="41">
        <f t="shared" si="2"/>
        <v>15.362728785357737</v>
      </c>
      <c r="P17" s="10"/>
    </row>
    <row r="18" spans="1:119">
      <c r="A18" s="12"/>
      <c r="B18" s="42">
        <v>541</v>
      </c>
      <c r="C18" s="19" t="s">
        <v>31</v>
      </c>
      <c r="D18" s="43">
        <v>9233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9233</v>
      </c>
      <c r="O18" s="48">
        <f t="shared" si="2"/>
        <v>15.362728785357737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1043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1043</v>
      </c>
      <c r="O19" s="41">
        <f t="shared" si="2"/>
        <v>1.7354409317803661</v>
      </c>
      <c r="P19" s="9"/>
    </row>
    <row r="20" spans="1:119">
      <c r="A20" s="12"/>
      <c r="B20" s="42">
        <v>571</v>
      </c>
      <c r="C20" s="19" t="s">
        <v>33</v>
      </c>
      <c r="D20" s="43">
        <v>1043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1043</v>
      </c>
      <c r="O20" s="48">
        <f t="shared" si="2"/>
        <v>1.7354409317803661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40326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40326</v>
      </c>
      <c r="O21" s="41">
        <f t="shared" si="2"/>
        <v>67.098169717138106</v>
      </c>
      <c r="P21" s="9"/>
    </row>
    <row r="22" spans="1:119" ht="15.75" thickBot="1">
      <c r="A22" s="12"/>
      <c r="B22" s="42">
        <v>590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40326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40326</v>
      </c>
      <c r="O22" s="48">
        <f t="shared" si="2"/>
        <v>67.098169717138106</v>
      </c>
      <c r="P22" s="9"/>
    </row>
    <row r="23" spans="1:119" ht="16.5" thickBot="1">
      <c r="A23" s="13" t="s">
        <v>10</v>
      </c>
      <c r="B23" s="21"/>
      <c r="C23" s="20"/>
      <c r="D23" s="14">
        <f>SUM(D5,D9,D13,D17,D19,D21)</f>
        <v>550467</v>
      </c>
      <c r="E23" s="14">
        <f t="shared" ref="E23:M23" si="8">SUM(E5,E9,E13,E17,E19,E21)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222599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773066</v>
      </c>
      <c r="O23" s="35">
        <f t="shared" si="2"/>
        <v>1286.2995008319467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4" t="s">
        <v>39</v>
      </c>
      <c r="M25" s="94"/>
      <c r="N25" s="94"/>
      <c r="O25" s="39">
        <v>601</v>
      </c>
    </row>
    <row r="26" spans="1:119">
      <c r="A26" s="95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7"/>
    </row>
    <row r="27" spans="1:119" ht="15.75" thickBot="1">
      <c r="A27" s="98" t="s">
        <v>40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100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37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11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3"/>
      <c r="N3" s="34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83919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83919</v>
      </c>
      <c r="O5" s="44">
        <f t="shared" ref="O5:O23" si="2">(N5/O$25)</f>
        <v>203.6868932038835</v>
      </c>
      <c r="P5" s="6"/>
    </row>
    <row r="6" spans="1:133">
      <c r="A6" s="12"/>
      <c r="B6" s="42">
        <v>513</v>
      </c>
      <c r="C6" s="19" t="s">
        <v>19</v>
      </c>
      <c r="D6" s="43">
        <v>30374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30374</v>
      </c>
      <c r="O6" s="45">
        <f t="shared" si="2"/>
        <v>73.72330097087378</v>
      </c>
      <c r="P6" s="9"/>
    </row>
    <row r="7" spans="1:133">
      <c r="A7" s="12"/>
      <c r="B7" s="42">
        <v>514</v>
      </c>
      <c r="C7" s="19" t="s">
        <v>20</v>
      </c>
      <c r="D7" s="43">
        <v>26106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26106</v>
      </c>
      <c r="O7" s="45">
        <f t="shared" si="2"/>
        <v>63.364077669902912</v>
      </c>
      <c r="P7" s="9"/>
    </row>
    <row r="8" spans="1:133">
      <c r="A8" s="12"/>
      <c r="B8" s="42">
        <v>519</v>
      </c>
      <c r="C8" s="19" t="s">
        <v>21</v>
      </c>
      <c r="D8" s="43">
        <v>27439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27439</v>
      </c>
      <c r="O8" s="45">
        <f t="shared" si="2"/>
        <v>66.599514563106794</v>
      </c>
      <c r="P8" s="9"/>
    </row>
    <row r="9" spans="1:133" ht="15.75">
      <c r="A9" s="26" t="s">
        <v>22</v>
      </c>
      <c r="B9" s="27"/>
      <c r="C9" s="28"/>
      <c r="D9" s="29">
        <f t="shared" ref="D9:M9" si="3">SUM(D10:D12)</f>
        <v>490141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490141</v>
      </c>
      <c r="O9" s="46">
        <f t="shared" si="2"/>
        <v>1189.6626213592233</v>
      </c>
      <c r="P9" s="10"/>
    </row>
    <row r="10" spans="1:133">
      <c r="A10" s="12"/>
      <c r="B10" s="42">
        <v>521</v>
      </c>
      <c r="C10" s="19" t="s">
        <v>23</v>
      </c>
      <c r="D10" s="43">
        <v>202800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202800</v>
      </c>
      <c r="O10" s="45">
        <f t="shared" si="2"/>
        <v>492.23300970873788</v>
      </c>
      <c r="P10" s="9"/>
    </row>
    <row r="11" spans="1:133">
      <c r="A11" s="12"/>
      <c r="B11" s="42">
        <v>522</v>
      </c>
      <c r="C11" s="19" t="s">
        <v>24</v>
      </c>
      <c r="D11" s="43">
        <v>281426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281426</v>
      </c>
      <c r="O11" s="45">
        <f t="shared" si="2"/>
        <v>683.07281553398059</v>
      </c>
      <c r="P11" s="9"/>
    </row>
    <row r="12" spans="1:133">
      <c r="A12" s="12"/>
      <c r="B12" s="42">
        <v>524</v>
      </c>
      <c r="C12" s="19" t="s">
        <v>25</v>
      </c>
      <c r="D12" s="43">
        <v>5915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5915</v>
      </c>
      <c r="O12" s="45">
        <f t="shared" si="2"/>
        <v>14.356796116504855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144056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144056</v>
      </c>
      <c r="O13" s="46">
        <f t="shared" si="2"/>
        <v>349.65048543689318</v>
      </c>
      <c r="P13" s="10"/>
    </row>
    <row r="14" spans="1:133">
      <c r="A14" s="12"/>
      <c r="B14" s="42">
        <v>535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25196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25196</v>
      </c>
      <c r="O14" s="45">
        <f t="shared" si="2"/>
        <v>61.155339805825243</v>
      </c>
      <c r="P14" s="9"/>
    </row>
    <row r="15" spans="1:133">
      <c r="A15" s="12"/>
      <c r="B15" s="42">
        <v>536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69608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69608</v>
      </c>
      <c r="O15" s="45">
        <f t="shared" si="2"/>
        <v>168.95145631067962</v>
      </c>
      <c r="P15" s="9"/>
    </row>
    <row r="16" spans="1:133">
      <c r="A16" s="12"/>
      <c r="B16" s="42">
        <v>539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49252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49252</v>
      </c>
      <c r="O16" s="45">
        <f t="shared" si="2"/>
        <v>119.54368932038835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8318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8318</v>
      </c>
      <c r="O17" s="46">
        <f t="shared" si="2"/>
        <v>20.189320388349515</v>
      </c>
      <c r="P17" s="10"/>
    </row>
    <row r="18" spans="1:119">
      <c r="A18" s="12"/>
      <c r="B18" s="42">
        <v>541</v>
      </c>
      <c r="C18" s="19" t="s">
        <v>31</v>
      </c>
      <c r="D18" s="43">
        <v>8318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8318</v>
      </c>
      <c r="O18" s="45">
        <f t="shared" si="2"/>
        <v>20.189320388349515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1176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1176</v>
      </c>
      <c r="O19" s="46">
        <f t="shared" si="2"/>
        <v>2.854368932038835</v>
      </c>
      <c r="P19" s="9"/>
    </row>
    <row r="20" spans="1:119">
      <c r="A20" s="12"/>
      <c r="B20" s="42">
        <v>571</v>
      </c>
      <c r="C20" s="19" t="s">
        <v>33</v>
      </c>
      <c r="D20" s="43">
        <v>1176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1176</v>
      </c>
      <c r="O20" s="45">
        <f t="shared" si="2"/>
        <v>2.854368932038835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40326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40326</v>
      </c>
      <c r="O21" s="46">
        <f t="shared" si="2"/>
        <v>97.878640776699029</v>
      </c>
      <c r="P21" s="9"/>
    </row>
    <row r="22" spans="1:119" ht="15.75" thickBot="1">
      <c r="A22" s="12"/>
      <c r="B22" s="42">
        <v>590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40326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40326</v>
      </c>
      <c r="O22" s="45">
        <f t="shared" si="2"/>
        <v>97.878640776699029</v>
      </c>
      <c r="P22" s="9"/>
    </row>
    <row r="23" spans="1:119" ht="16.5" thickBot="1">
      <c r="A23" s="13" t="s">
        <v>10</v>
      </c>
      <c r="B23" s="21"/>
      <c r="C23" s="20"/>
      <c r="D23" s="14">
        <f>SUM(D5,D9,D13,D17,D19,D21)</f>
        <v>583554</v>
      </c>
      <c r="E23" s="14">
        <f t="shared" ref="E23:M23" si="8">SUM(E5,E9,E13,E17,E19,E21)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184382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767936</v>
      </c>
      <c r="O23" s="47">
        <f t="shared" si="2"/>
        <v>1863.9223300970873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4" t="s">
        <v>36</v>
      </c>
      <c r="M25" s="94"/>
      <c r="N25" s="94"/>
      <c r="O25" s="39">
        <v>412</v>
      </c>
    </row>
    <row r="26" spans="1:119">
      <c r="A26" s="95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7"/>
    </row>
    <row r="27" spans="1:119" ht="15.75" thickBot="1">
      <c r="A27" s="98" t="s">
        <v>40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100"/>
    </row>
  </sheetData>
  <mergeCells count="10">
    <mergeCell ref="A27:O27"/>
    <mergeCell ref="A26:O26"/>
    <mergeCell ref="L25:N2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37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50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3"/>
      <c r="N3" s="34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134094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134094</v>
      </c>
      <c r="O5" s="30">
        <f t="shared" ref="O5:O21" si="2">(N5/O$23)</f>
        <v>321.56834532374103</v>
      </c>
      <c r="P5" s="6"/>
    </row>
    <row r="6" spans="1:133">
      <c r="A6" s="12"/>
      <c r="B6" s="42">
        <v>513</v>
      </c>
      <c r="C6" s="19" t="s">
        <v>19</v>
      </c>
      <c r="D6" s="43">
        <v>134094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134094</v>
      </c>
      <c r="O6" s="48">
        <f t="shared" si="2"/>
        <v>321.56834532374103</v>
      </c>
      <c r="P6" s="9"/>
    </row>
    <row r="7" spans="1:133" ht="15.75">
      <c r="A7" s="26" t="s">
        <v>22</v>
      </c>
      <c r="B7" s="27"/>
      <c r="C7" s="28"/>
      <c r="D7" s="29">
        <f t="shared" ref="D7:M7" si="3">SUM(D8:D9)</f>
        <v>443438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443438</v>
      </c>
      <c r="O7" s="41">
        <f t="shared" si="2"/>
        <v>1063.4004796163069</v>
      </c>
      <c r="P7" s="10"/>
    </row>
    <row r="8" spans="1:133">
      <c r="A8" s="12"/>
      <c r="B8" s="42">
        <v>521</v>
      </c>
      <c r="C8" s="19" t="s">
        <v>23</v>
      </c>
      <c r="D8" s="43">
        <v>195000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195000</v>
      </c>
      <c r="O8" s="48">
        <f t="shared" si="2"/>
        <v>467.62589928057554</v>
      </c>
      <c r="P8" s="9"/>
    </row>
    <row r="9" spans="1:133">
      <c r="A9" s="12"/>
      <c r="B9" s="42">
        <v>526</v>
      </c>
      <c r="C9" s="19" t="s">
        <v>51</v>
      </c>
      <c r="D9" s="43">
        <v>248438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248438</v>
      </c>
      <c r="O9" s="48">
        <f t="shared" si="2"/>
        <v>595.77458033573146</v>
      </c>
      <c r="P9" s="9"/>
    </row>
    <row r="10" spans="1:133" ht="15.75">
      <c r="A10" s="26" t="s">
        <v>26</v>
      </c>
      <c r="B10" s="27"/>
      <c r="C10" s="28"/>
      <c r="D10" s="29">
        <f t="shared" ref="D10:M10" si="4">SUM(D11:D14)</f>
        <v>9427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143221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152648</v>
      </c>
      <c r="O10" s="41">
        <f t="shared" si="2"/>
        <v>366.06235011990407</v>
      </c>
      <c r="P10" s="10"/>
    </row>
    <row r="11" spans="1:133">
      <c r="A11" s="12"/>
      <c r="B11" s="42">
        <v>531</v>
      </c>
      <c r="C11" s="19" t="s">
        <v>48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775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775</v>
      </c>
      <c r="O11" s="48">
        <f t="shared" si="2"/>
        <v>1.8585131894484412</v>
      </c>
      <c r="P11" s="9"/>
    </row>
    <row r="12" spans="1:133">
      <c r="A12" s="12"/>
      <c r="B12" s="42">
        <v>533</v>
      </c>
      <c r="C12" s="19" t="s">
        <v>52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61907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61907</v>
      </c>
      <c r="O12" s="48">
        <f t="shared" si="2"/>
        <v>148.45803357314148</v>
      </c>
      <c r="P12" s="9"/>
    </row>
    <row r="13" spans="1:133">
      <c r="A13" s="12"/>
      <c r="B13" s="42">
        <v>535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25525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25525</v>
      </c>
      <c r="O13" s="48">
        <f t="shared" si="2"/>
        <v>61.211031175059951</v>
      </c>
      <c r="P13" s="9"/>
    </row>
    <row r="14" spans="1:133">
      <c r="A14" s="12"/>
      <c r="B14" s="42">
        <v>539</v>
      </c>
      <c r="C14" s="19" t="s">
        <v>29</v>
      </c>
      <c r="D14" s="43">
        <v>9427</v>
      </c>
      <c r="E14" s="43">
        <v>0</v>
      </c>
      <c r="F14" s="43">
        <v>0</v>
      </c>
      <c r="G14" s="43">
        <v>0</v>
      </c>
      <c r="H14" s="43">
        <v>0</v>
      </c>
      <c r="I14" s="43">
        <v>55014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64441</v>
      </c>
      <c r="O14" s="48">
        <f t="shared" si="2"/>
        <v>154.53477218225419</v>
      </c>
      <c r="P14" s="9"/>
    </row>
    <row r="15" spans="1:133" ht="15.75">
      <c r="A15" s="26" t="s">
        <v>30</v>
      </c>
      <c r="B15" s="27"/>
      <c r="C15" s="28"/>
      <c r="D15" s="29">
        <f t="shared" ref="D15:M15" si="5">SUM(D16:D16)</f>
        <v>4650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4650</v>
      </c>
      <c r="O15" s="41">
        <f t="shared" si="2"/>
        <v>11.151079136690647</v>
      </c>
      <c r="P15" s="10"/>
    </row>
    <row r="16" spans="1:133">
      <c r="A16" s="12"/>
      <c r="B16" s="42">
        <v>541</v>
      </c>
      <c r="C16" s="19" t="s">
        <v>31</v>
      </c>
      <c r="D16" s="43">
        <v>4650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4650</v>
      </c>
      <c r="O16" s="48">
        <f t="shared" si="2"/>
        <v>11.151079136690647</v>
      </c>
      <c r="P16" s="9"/>
    </row>
    <row r="17" spans="1:119" ht="15.75">
      <c r="A17" s="26" t="s">
        <v>32</v>
      </c>
      <c r="B17" s="27"/>
      <c r="C17" s="28"/>
      <c r="D17" s="29">
        <f t="shared" ref="D17:M17" si="6">SUM(D18:D18)</f>
        <v>1371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1371</v>
      </c>
      <c r="O17" s="41">
        <f t="shared" si="2"/>
        <v>3.2877697841726619</v>
      </c>
      <c r="P17" s="9"/>
    </row>
    <row r="18" spans="1:119">
      <c r="A18" s="12"/>
      <c r="B18" s="42">
        <v>573</v>
      </c>
      <c r="C18" s="19" t="s">
        <v>53</v>
      </c>
      <c r="D18" s="43">
        <v>1371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1371</v>
      </c>
      <c r="O18" s="48">
        <f t="shared" si="2"/>
        <v>3.2877697841726619</v>
      </c>
      <c r="P18" s="9"/>
    </row>
    <row r="19" spans="1:119" ht="15.75">
      <c r="A19" s="26" t="s">
        <v>35</v>
      </c>
      <c r="B19" s="27"/>
      <c r="C19" s="28"/>
      <c r="D19" s="29">
        <f t="shared" ref="D19:M19" si="7">SUM(D20:D20)</f>
        <v>0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40326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40326</v>
      </c>
      <c r="O19" s="41">
        <f t="shared" si="2"/>
        <v>96.705035971223026</v>
      </c>
      <c r="P19" s="9"/>
    </row>
    <row r="20" spans="1:119" ht="15.75" thickBot="1">
      <c r="A20" s="12"/>
      <c r="B20" s="42">
        <v>590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40326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40326</v>
      </c>
      <c r="O20" s="48">
        <f t="shared" si="2"/>
        <v>96.705035971223026</v>
      </c>
      <c r="P20" s="9"/>
    </row>
    <row r="21" spans="1:119" ht="16.5" thickBot="1">
      <c r="A21" s="13" t="s">
        <v>10</v>
      </c>
      <c r="B21" s="21"/>
      <c r="C21" s="20"/>
      <c r="D21" s="14">
        <f>SUM(D5,D7,D10,D15,D17,D19)</f>
        <v>592980</v>
      </c>
      <c r="E21" s="14">
        <f t="shared" ref="E21:M21" si="8">SUM(E5,E7,E10,E15,E17,E19)</f>
        <v>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183547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776527</v>
      </c>
      <c r="O21" s="35">
        <f t="shared" si="2"/>
        <v>1862.1750599520383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4" t="s">
        <v>54</v>
      </c>
      <c r="M23" s="94"/>
      <c r="N23" s="94"/>
      <c r="O23" s="39">
        <v>417</v>
      </c>
    </row>
    <row r="24" spans="1:119">
      <c r="A24" s="9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7"/>
    </row>
    <row r="25" spans="1:119" ht="15.75" customHeight="1" thickBot="1">
      <c r="A25" s="98" t="s">
        <v>40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100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37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61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3"/>
      <c r="N3" s="34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84153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84153</v>
      </c>
      <c r="O5" s="30">
        <f t="shared" ref="O5:O22" si="2">(N5/O$24)</f>
        <v>201.80575539568346</v>
      </c>
      <c r="P5" s="6"/>
    </row>
    <row r="6" spans="1:133">
      <c r="A6" s="12"/>
      <c r="B6" s="42">
        <v>513</v>
      </c>
      <c r="C6" s="19" t="s">
        <v>19</v>
      </c>
      <c r="D6" s="43">
        <v>84153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84153</v>
      </c>
      <c r="O6" s="48">
        <f t="shared" si="2"/>
        <v>201.80575539568346</v>
      </c>
      <c r="P6" s="9"/>
    </row>
    <row r="7" spans="1:133" ht="15.75">
      <c r="A7" s="26" t="s">
        <v>22</v>
      </c>
      <c r="B7" s="27"/>
      <c r="C7" s="28"/>
      <c r="D7" s="29">
        <f t="shared" ref="D7:M7" si="3">SUM(D8:D10)</f>
        <v>395488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395488</v>
      </c>
      <c r="O7" s="41">
        <f t="shared" si="2"/>
        <v>948.41247002398086</v>
      </c>
      <c r="P7" s="10"/>
    </row>
    <row r="8" spans="1:133">
      <c r="A8" s="12"/>
      <c r="B8" s="42">
        <v>521</v>
      </c>
      <c r="C8" s="19" t="s">
        <v>23</v>
      </c>
      <c r="D8" s="43">
        <v>156150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156150</v>
      </c>
      <c r="O8" s="48">
        <f t="shared" si="2"/>
        <v>374.46043165467626</v>
      </c>
      <c r="P8" s="9"/>
    </row>
    <row r="9" spans="1:133">
      <c r="A9" s="12"/>
      <c r="B9" s="42">
        <v>524</v>
      </c>
      <c r="C9" s="19" t="s">
        <v>25</v>
      </c>
      <c r="D9" s="43">
        <v>525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525</v>
      </c>
      <c r="O9" s="48">
        <f t="shared" si="2"/>
        <v>1.2589928057553956</v>
      </c>
      <c r="P9" s="9"/>
    </row>
    <row r="10" spans="1:133">
      <c r="A10" s="12"/>
      <c r="B10" s="42">
        <v>526</v>
      </c>
      <c r="C10" s="19" t="s">
        <v>51</v>
      </c>
      <c r="D10" s="43">
        <v>238813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238813</v>
      </c>
      <c r="O10" s="48">
        <f t="shared" si="2"/>
        <v>572.69304556354916</v>
      </c>
      <c r="P10" s="9"/>
    </row>
    <row r="11" spans="1:133" ht="15.75">
      <c r="A11" s="26" t="s">
        <v>26</v>
      </c>
      <c r="B11" s="27"/>
      <c r="C11" s="28"/>
      <c r="D11" s="29">
        <f t="shared" ref="D11:M11" si="4">SUM(D12:D15)</f>
        <v>6417</v>
      </c>
      <c r="E11" s="29">
        <f t="shared" si="4"/>
        <v>2766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100563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109746</v>
      </c>
      <c r="O11" s="41">
        <f t="shared" si="2"/>
        <v>263.1798561151079</v>
      </c>
      <c r="P11" s="10"/>
    </row>
    <row r="12" spans="1:133">
      <c r="A12" s="12"/>
      <c r="B12" s="42">
        <v>531</v>
      </c>
      <c r="C12" s="19" t="s">
        <v>48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1375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1375</v>
      </c>
      <c r="O12" s="48">
        <f t="shared" si="2"/>
        <v>3.2973621103117505</v>
      </c>
      <c r="P12" s="9"/>
    </row>
    <row r="13" spans="1:133">
      <c r="A13" s="12"/>
      <c r="B13" s="42">
        <v>533</v>
      </c>
      <c r="C13" s="19" t="s">
        <v>52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50129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50129</v>
      </c>
      <c r="O13" s="48">
        <f t="shared" si="2"/>
        <v>120.21342925659472</v>
      </c>
      <c r="P13" s="9"/>
    </row>
    <row r="14" spans="1:133">
      <c r="A14" s="12"/>
      <c r="B14" s="42">
        <v>535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28861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28861</v>
      </c>
      <c r="O14" s="48">
        <f t="shared" si="2"/>
        <v>69.211031175059958</v>
      </c>
      <c r="P14" s="9"/>
    </row>
    <row r="15" spans="1:133">
      <c r="A15" s="12"/>
      <c r="B15" s="42">
        <v>539</v>
      </c>
      <c r="C15" s="19" t="s">
        <v>29</v>
      </c>
      <c r="D15" s="43">
        <v>6417</v>
      </c>
      <c r="E15" s="43">
        <v>2766</v>
      </c>
      <c r="F15" s="43">
        <v>0</v>
      </c>
      <c r="G15" s="43">
        <v>0</v>
      </c>
      <c r="H15" s="43">
        <v>0</v>
      </c>
      <c r="I15" s="43">
        <v>20198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29381</v>
      </c>
      <c r="O15" s="48">
        <f t="shared" si="2"/>
        <v>70.458033573141492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1440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1440</v>
      </c>
      <c r="O16" s="41">
        <f t="shared" si="2"/>
        <v>3.4532374100719423</v>
      </c>
      <c r="P16" s="10"/>
    </row>
    <row r="17" spans="1:119">
      <c r="A17" s="12"/>
      <c r="B17" s="42">
        <v>541</v>
      </c>
      <c r="C17" s="19" t="s">
        <v>31</v>
      </c>
      <c r="D17" s="43">
        <v>1440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1440</v>
      </c>
      <c r="O17" s="48">
        <f t="shared" si="2"/>
        <v>3.4532374100719423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SUM(D19:D19)</f>
        <v>1499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1499</v>
      </c>
      <c r="O18" s="41">
        <f t="shared" si="2"/>
        <v>3.5947242206235011</v>
      </c>
      <c r="P18" s="9"/>
    </row>
    <row r="19" spans="1:119">
      <c r="A19" s="12"/>
      <c r="B19" s="42">
        <v>573</v>
      </c>
      <c r="C19" s="19" t="s">
        <v>53</v>
      </c>
      <c r="D19" s="43">
        <v>1499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1499</v>
      </c>
      <c r="O19" s="48">
        <f t="shared" si="2"/>
        <v>3.5947242206235011</v>
      </c>
      <c r="P19" s="9"/>
    </row>
    <row r="20" spans="1:119" ht="15.75">
      <c r="A20" s="26" t="s">
        <v>35</v>
      </c>
      <c r="B20" s="27"/>
      <c r="C20" s="28"/>
      <c r="D20" s="29">
        <f t="shared" ref="D20:M20" si="7">SUM(D21:D21)</f>
        <v>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40326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40326</v>
      </c>
      <c r="O20" s="41">
        <f t="shared" si="2"/>
        <v>96.705035971223026</v>
      </c>
      <c r="P20" s="9"/>
    </row>
    <row r="21" spans="1:119" ht="15.75" thickBot="1">
      <c r="A21" s="12"/>
      <c r="B21" s="42">
        <v>590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40326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40326</v>
      </c>
      <c r="O21" s="48">
        <f t="shared" si="2"/>
        <v>96.705035971223026</v>
      </c>
      <c r="P21" s="9"/>
    </row>
    <row r="22" spans="1:119" ht="16.5" thickBot="1">
      <c r="A22" s="13" t="s">
        <v>10</v>
      </c>
      <c r="B22" s="21"/>
      <c r="C22" s="20"/>
      <c r="D22" s="14">
        <f>SUM(D5,D7,D11,D16,D18,D20)</f>
        <v>488997</v>
      </c>
      <c r="E22" s="14">
        <f t="shared" ref="E22:M22" si="8">SUM(E5,E7,E11,E16,E18,E20)</f>
        <v>2766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140889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632652</v>
      </c>
      <c r="O22" s="35">
        <f t="shared" si="2"/>
        <v>1517.1510791366907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4" t="s">
        <v>62</v>
      </c>
      <c r="M24" s="94"/>
      <c r="N24" s="94"/>
      <c r="O24" s="39">
        <v>417</v>
      </c>
    </row>
    <row r="25" spans="1:119">
      <c r="A25" s="95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7"/>
    </row>
    <row r="26" spans="1:119" ht="15.75" customHeight="1" thickBot="1">
      <c r="A26" s="98" t="s">
        <v>40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100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1" t="s">
        <v>37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7"/>
      <c r="R1"/>
    </row>
    <row r="2" spans="1:134" ht="24" thickBot="1">
      <c r="A2" s="104" t="s">
        <v>81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7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33"/>
      <c r="O3" s="34"/>
      <c r="P3" s="116" t="s">
        <v>76</v>
      </c>
      <c r="Q3" s="11"/>
      <c r="R3"/>
    </row>
    <row r="4" spans="1:134" ht="32.25" customHeight="1" thickBot="1">
      <c r="A4" s="110"/>
      <c r="B4" s="111"/>
      <c r="C4" s="112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77</v>
      </c>
      <c r="N4" s="32" t="s">
        <v>5</v>
      </c>
      <c r="O4" s="32" t="s">
        <v>78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218323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218323</v>
      </c>
      <c r="P5" s="30">
        <f t="shared" ref="P5:P20" si="1">(O5/P$22)</f>
        <v>438.39959839357431</v>
      </c>
      <c r="Q5" s="6"/>
    </row>
    <row r="6" spans="1:134">
      <c r="A6" s="12"/>
      <c r="B6" s="42">
        <v>511</v>
      </c>
      <c r="C6" s="19" t="s">
        <v>42</v>
      </c>
      <c r="D6" s="43">
        <v>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80</v>
      </c>
      <c r="P6" s="48">
        <f t="shared" si="1"/>
        <v>0.1606425702811245</v>
      </c>
      <c r="Q6" s="9"/>
    </row>
    <row r="7" spans="1:134">
      <c r="A7" s="12"/>
      <c r="B7" s="42">
        <v>513</v>
      </c>
      <c r="C7" s="19" t="s">
        <v>19</v>
      </c>
      <c r="D7" s="43">
        <v>65693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9" si="2">SUM(D7:N7)</f>
        <v>65693</v>
      </c>
      <c r="P7" s="48">
        <f t="shared" si="1"/>
        <v>131.91365461847388</v>
      </c>
      <c r="Q7" s="9"/>
    </row>
    <row r="8" spans="1:134">
      <c r="A8" s="12"/>
      <c r="B8" s="42">
        <v>514</v>
      </c>
      <c r="C8" s="19" t="s">
        <v>20</v>
      </c>
      <c r="D8" s="43">
        <v>29004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29004</v>
      </c>
      <c r="P8" s="48">
        <f t="shared" si="1"/>
        <v>58.24096385542169</v>
      </c>
      <c r="Q8" s="9"/>
    </row>
    <row r="9" spans="1:134">
      <c r="A9" s="12"/>
      <c r="B9" s="42">
        <v>519</v>
      </c>
      <c r="C9" s="19" t="s">
        <v>21</v>
      </c>
      <c r="D9" s="43">
        <v>123546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123546</v>
      </c>
      <c r="P9" s="48">
        <f t="shared" si="1"/>
        <v>248.0843373493976</v>
      </c>
      <c r="Q9" s="9"/>
    </row>
    <row r="10" spans="1:134" ht="15.75">
      <c r="A10" s="26" t="s">
        <v>22</v>
      </c>
      <c r="B10" s="27"/>
      <c r="C10" s="28"/>
      <c r="D10" s="29">
        <f t="shared" ref="D10:N10" si="3">SUM(D11:D13)</f>
        <v>637505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>SUM(D10:N10)</f>
        <v>637505</v>
      </c>
      <c r="P10" s="41">
        <f t="shared" si="1"/>
        <v>1280.1305220883535</v>
      </c>
      <c r="Q10" s="10"/>
    </row>
    <row r="11" spans="1:134">
      <c r="A11" s="12"/>
      <c r="B11" s="42">
        <v>521</v>
      </c>
      <c r="C11" s="19" t="s">
        <v>23</v>
      </c>
      <c r="D11" s="43">
        <v>190962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>SUM(D11:N11)</f>
        <v>190962</v>
      </c>
      <c r="P11" s="48">
        <f t="shared" si="1"/>
        <v>383.45783132530119</v>
      </c>
      <c r="Q11" s="9"/>
    </row>
    <row r="12" spans="1:134">
      <c r="A12" s="12"/>
      <c r="B12" s="42">
        <v>522</v>
      </c>
      <c r="C12" s="19" t="s">
        <v>24</v>
      </c>
      <c r="D12" s="43">
        <v>434021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3" si="4">SUM(D12:N12)</f>
        <v>434021</v>
      </c>
      <c r="P12" s="48">
        <f t="shared" si="1"/>
        <v>871.52811244979921</v>
      </c>
      <c r="Q12" s="9"/>
    </row>
    <row r="13" spans="1:134">
      <c r="A13" s="12"/>
      <c r="B13" s="42">
        <v>524</v>
      </c>
      <c r="C13" s="19" t="s">
        <v>25</v>
      </c>
      <c r="D13" s="43">
        <v>12522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4"/>
        <v>12522</v>
      </c>
      <c r="P13" s="48">
        <f t="shared" si="1"/>
        <v>25.14457831325301</v>
      </c>
      <c r="Q13" s="9"/>
    </row>
    <row r="14" spans="1:134" ht="15.75">
      <c r="A14" s="26" t="s">
        <v>26</v>
      </c>
      <c r="B14" s="27"/>
      <c r="C14" s="28"/>
      <c r="D14" s="29">
        <f t="shared" ref="D14:N14" si="5">SUM(D15:D15)</f>
        <v>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315206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40">
        <f>SUM(D14:N14)</f>
        <v>315206</v>
      </c>
      <c r="P14" s="41">
        <f t="shared" si="1"/>
        <v>632.94377510040158</v>
      </c>
      <c r="Q14" s="10"/>
    </row>
    <row r="15" spans="1:134">
      <c r="A15" s="12"/>
      <c r="B15" s="42">
        <v>536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315206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9" si="6">SUM(D15:N15)</f>
        <v>315206</v>
      </c>
      <c r="P15" s="48">
        <f t="shared" si="1"/>
        <v>632.94377510040158</v>
      </c>
      <c r="Q15" s="9"/>
    </row>
    <row r="16" spans="1:134" ht="15.75">
      <c r="A16" s="26" t="s">
        <v>30</v>
      </c>
      <c r="B16" s="27"/>
      <c r="C16" s="28"/>
      <c r="D16" s="29">
        <f t="shared" ref="D16:N16" si="7">SUM(D17:D17)</f>
        <v>12527</v>
      </c>
      <c r="E16" s="29">
        <f t="shared" si="7"/>
        <v>0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0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7"/>
        <v>0</v>
      </c>
      <c r="O16" s="29">
        <f t="shared" si="6"/>
        <v>12527</v>
      </c>
      <c r="P16" s="41">
        <f t="shared" si="1"/>
        <v>25.154618473895582</v>
      </c>
      <c r="Q16" s="10"/>
    </row>
    <row r="17" spans="1:120">
      <c r="A17" s="12"/>
      <c r="B17" s="42">
        <v>541</v>
      </c>
      <c r="C17" s="19" t="s">
        <v>31</v>
      </c>
      <c r="D17" s="43">
        <v>12527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12527</v>
      </c>
      <c r="P17" s="48">
        <f t="shared" si="1"/>
        <v>25.154618473895582</v>
      </c>
      <c r="Q17" s="9"/>
    </row>
    <row r="18" spans="1:120" ht="15.75">
      <c r="A18" s="26" t="s">
        <v>32</v>
      </c>
      <c r="B18" s="27"/>
      <c r="C18" s="28"/>
      <c r="D18" s="29">
        <f t="shared" ref="D18:N18" si="8">SUM(D19:D19)</f>
        <v>1499</v>
      </c>
      <c r="E18" s="29">
        <f t="shared" si="8"/>
        <v>0</v>
      </c>
      <c r="F18" s="29">
        <f t="shared" si="8"/>
        <v>0</v>
      </c>
      <c r="G18" s="29">
        <f t="shared" si="8"/>
        <v>0</v>
      </c>
      <c r="H18" s="29">
        <f t="shared" si="8"/>
        <v>0</v>
      </c>
      <c r="I18" s="29">
        <f t="shared" si="8"/>
        <v>0</v>
      </c>
      <c r="J18" s="29">
        <f t="shared" si="8"/>
        <v>0</v>
      </c>
      <c r="K18" s="29">
        <f t="shared" si="8"/>
        <v>0</v>
      </c>
      <c r="L18" s="29">
        <f t="shared" si="8"/>
        <v>0</v>
      </c>
      <c r="M18" s="29">
        <f t="shared" si="8"/>
        <v>0</v>
      </c>
      <c r="N18" s="29">
        <f t="shared" si="8"/>
        <v>0</v>
      </c>
      <c r="O18" s="29">
        <f>SUM(D18:N18)</f>
        <v>1499</v>
      </c>
      <c r="P18" s="41">
        <f t="shared" si="1"/>
        <v>3.0100401606425704</v>
      </c>
      <c r="Q18" s="9"/>
    </row>
    <row r="19" spans="1:120" ht="15.75" thickBot="1">
      <c r="A19" s="12"/>
      <c r="B19" s="42">
        <v>571</v>
      </c>
      <c r="C19" s="19" t="s">
        <v>33</v>
      </c>
      <c r="D19" s="43">
        <v>1499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1499</v>
      </c>
      <c r="P19" s="48">
        <f t="shared" si="1"/>
        <v>3.0100401606425704</v>
      </c>
      <c r="Q19" s="9"/>
    </row>
    <row r="20" spans="1:120" ht="16.5" thickBot="1">
      <c r="A20" s="13" t="s">
        <v>10</v>
      </c>
      <c r="B20" s="21"/>
      <c r="C20" s="20"/>
      <c r="D20" s="14">
        <f>SUM(D5,D10,D14,D16,D18)</f>
        <v>869854</v>
      </c>
      <c r="E20" s="14">
        <f t="shared" ref="E20:N20" si="9">SUM(E5,E10,E14,E16,E18)</f>
        <v>0</v>
      </c>
      <c r="F20" s="14">
        <f t="shared" si="9"/>
        <v>0</v>
      </c>
      <c r="G20" s="14">
        <f t="shared" si="9"/>
        <v>0</v>
      </c>
      <c r="H20" s="14">
        <f t="shared" si="9"/>
        <v>0</v>
      </c>
      <c r="I20" s="14">
        <f t="shared" si="9"/>
        <v>315206</v>
      </c>
      <c r="J20" s="14">
        <f t="shared" si="9"/>
        <v>0</v>
      </c>
      <c r="K20" s="14">
        <f t="shared" si="9"/>
        <v>0</v>
      </c>
      <c r="L20" s="14">
        <f t="shared" si="9"/>
        <v>0</v>
      </c>
      <c r="M20" s="14">
        <f t="shared" si="9"/>
        <v>0</v>
      </c>
      <c r="N20" s="14">
        <f t="shared" si="9"/>
        <v>0</v>
      </c>
      <c r="O20" s="14">
        <f>SUM(D20:N20)</f>
        <v>1185060</v>
      </c>
      <c r="P20" s="35">
        <f t="shared" si="1"/>
        <v>2379.6385542168673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8"/>
    </row>
    <row r="22" spans="1:120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94" t="s">
        <v>82</v>
      </c>
      <c r="N22" s="94"/>
      <c r="O22" s="94"/>
      <c r="P22" s="39">
        <v>498</v>
      </c>
    </row>
    <row r="23" spans="1:120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7"/>
    </row>
    <row r="24" spans="1:120" ht="15.75" customHeight="1" thickBot="1">
      <c r="A24" s="98" t="s">
        <v>40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100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1" t="s">
        <v>37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7"/>
      <c r="R1"/>
    </row>
    <row r="2" spans="1:134" ht="24" thickBot="1">
      <c r="A2" s="104" t="s">
        <v>75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7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33"/>
      <c r="O3" s="34"/>
      <c r="P3" s="116" t="s">
        <v>76</v>
      </c>
      <c r="Q3" s="11"/>
      <c r="R3"/>
    </row>
    <row r="4" spans="1:134" ht="32.25" customHeight="1" thickBot="1">
      <c r="A4" s="110"/>
      <c r="B4" s="111"/>
      <c r="C4" s="112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77</v>
      </c>
      <c r="N4" s="32" t="s">
        <v>5</v>
      </c>
      <c r="O4" s="32" t="s">
        <v>78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145774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57876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2" si="1">SUM(D5:N5)</f>
        <v>203650</v>
      </c>
      <c r="P5" s="30">
        <f t="shared" ref="P5:P22" si="2">(O5/P$24)</f>
        <v>408.11623246492985</v>
      </c>
      <c r="Q5" s="6"/>
    </row>
    <row r="6" spans="1:134">
      <c r="A6" s="12"/>
      <c r="B6" s="42">
        <v>513</v>
      </c>
      <c r="C6" s="19" t="s">
        <v>19</v>
      </c>
      <c r="D6" s="43">
        <v>66572</v>
      </c>
      <c r="E6" s="43">
        <v>0</v>
      </c>
      <c r="F6" s="43">
        <v>0</v>
      </c>
      <c r="G6" s="43">
        <v>0</v>
      </c>
      <c r="H6" s="43">
        <v>0</v>
      </c>
      <c r="I6" s="43">
        <v>28897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95469</v>
      </c>
      <c r="P6" s="48">
        <f t="shared" si="2"/>
        <v>191.32064128256513</v>
      </c>
      <c r="Q6" s="9"/>
    </row>
    <row r="7" spans="1:134">
      <c r="A7" s="12"/>
      <c r="B7" s="42">
        <v>514</v>
      </c>
      <c r="C7" s="19" t="s">
        <v>20</v>
      </c>
      <c r="D7" s="43">
        <v>34903</v>
      </c>
      <c r="E7" s="43">
        <v>0</v>
      </c>
      <c r="F7" s="43">
        <v>0</v>
      </c>
      <c r="G7" s="43">
        <v>0</v>
      </c>
      <c r="H7" s="43">
        <v>0</v>
      </c>
      <c r="I7" s="43">
        <v>16626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51529</v>
      </c>
      <c r="P7" s="48">
        <f t="shared" si="2"/>
        <v>103.26452905811624</v>
      </c>
      <c r="Q7" s="9"/>
    </row>
    <row r="8" spans="1:134">
      <c r="A8" s="12"/>
      <c r="B8" s="42">
        <v>519</v>
      </c>
      <c r="C8" s="19" t="s">
        <v>21</v>
      </c>
      <c r="D8" s="43">
        <v>44299</v>
      </c>
      <c r="E8" s="43">
        <v>0</v>
      </c>
      <c r="F8" s="43">
        <v>0</v>
      </c>
      <c r="G8" s="43">
        <v>0</v>
      </c>
      <c r="H8" s="43">
        <v>0</v>
      </c>
      <c r="I8" s="43">
        <v>12353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56652</v>
      </c>
      <c r="P8" s="48">
        <f t="shared" si="2"/>
        <v>113.53106212424849</v>
      </c>
      <c r="Q8" s="9"/>
    </row>
    <row r="9" spans="1:134" ht="15.75">
      <c r="A9" s="26" t="s">
        <v>22</v>
      </c>
      <c r="B9" s="27"/>
      <c r="C9" s="28"/>
      <c r="D9" s="29">
        <f t="shared" ref="D9:N9" si="3">SUM(D10:D12)</f>
        <v>616742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 t="shared" si="1"/>
        <v>616742</v>
      </c>
      <c r="P9" s="41">
        <f t="shared" si="2"/>
        <v>1235.9559118236473</v>
      </c>
      <c r="Q9" s="10"/>
    </row>
    <row r="10" spans="1:134">
      <c r="A10" s="12"/>
      <c r="B10" s="42">
        <v>521</v>
      </c>
      <c r="C10" s="19" t="s">
        <v>23</v>
      </c>
      <c r="D10" s="43">
        <v>185400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185400</v>
      </c>
      <c r="P10" s="48">
        <f t="shared" si="2"/>
        <v>371.54308617234472</v>
      </c>
      <c r="Q10" s="9"/>
    </row>
    <row r="11" spans="1:134">
      <c r="A11" s="12"/>
      <c r="B11" s="42">
        <v>522</v>
      </c>
      <c r="C11" s="19" t="s">
        <v>24</v>
      </c>
      <c r="D11" s="43">
        <v>417308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417308</v>
      </c>
      <c r="P11" s="48">
        <f t="shared" si="2"/>
        <v>836.28857715430865</v>
      </c>
      <c r="Q11" s="9"/>
    </row>
    <row r="12" spans="1:134">
      <c r="A12" s="12"/>
      <c r="B12" s="42">
        <v>524</v>
      </c>
      <c r="C12" s="19" t="s">
        <v>25</v>
      </c>
      <c r="D12" s="43">
        <v>14034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14034</v>
      </c>
      <c r="P12" s="48">
        <f t="shared" si="2"/>
        <v>28.124248496993989</v>
      </c>
      <c r="Q12" s="9"/>
    </row>
    <row r="13" spans="1:134" ht="15.75">
      <c r="A13" s="26" t="s">
        <v>26</v>
      </c>
      <c r="B13" s="27"/>
      <c r="C13" s="28"/>
      <c r="D13" s="29">
        <f t="shared" ref="D13:N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240720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4"/>
        <v>0</v>
      </c>
      <c r="O13" s="40">
        <f t="shared" si="1"/>
        <v>240720</v>
      </c>
      <c r="P13" s="41">
        <f t="shared" si="2"/>
        <v>482.40480961923845</v>
      </c>
      <c r="Q13" s="10"/>
    </row>
    <row r="14" spans="1:134">
      <c r="A14" s="12"/>
      <c r="B14" s="42">
        <v>531</v>
      </c>
      <c r="C14" s="19" t="s">
        <v>48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315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315</v>
      </c>
      <c r="P14" s="48">
        <f t="shared" si="2"/>
        <v>0.63126252505010017</v>
      </c>
      <c r="Q14" s="9"/>
    </row>
    <row r="15" spans="1:134">
      <c r="A15" s="12"/>
      <c r="B15" s="42">
        <v>536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240405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240405</v>
      </c>
      <c r="P15" s="48">
        <f t="shared" si="2"/>
        <v>481.77354709418836</v>
      </c>
      <c r="Q15" s="9"/>
    </row>
    <row r="16" spans="1:134" ht="15.75">
      <c r="A16" s="26" t="s">
        <v>30</v>
      </c>
      <c r="B16" s="27"/>
      <c r="C16" s="28"/>
      <c r="D16" s="29">
        <f t="shared" ref="D16:N16" si="5">SUM(D17:D17)</f>
        <v>11512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29">
        <f t="shared" si="1"/>
        <v>11512</v>
      </c>
      <c r="P16" s="41">
        <f t="shared" si="2"/>
        <v>23.070140280561123</v>
      </c>
      <c r="Q16" s="10"/>
    </row>
    <row r="17" spans="1:120">
      <c r="A17" s="12"/>
      <c r="B17" s="42">
        <v>541</v>
      </c>
      <c r="C17" s="19" t="s">
        <v>31</v>
      </c>
      <c r="D17" s="43">
        <v>11512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11512</v>
      </c>
      <c r="P17" s="48">
        <f t="shared" si="2"/>
        <v>23.070140280561123</v>
      </c>
      <c r="Q17" s="9"/>
    </row>
    <row r="18" spans="1:120" ht="15.75">
      <c r="A18" s="26" t="s">
        <v>32</v>
      </c>
      <c r="B18" s="27"/>
      <c r="C18" s="28"/>
      <c r="D18" s="29">
        <f t="shared" ref="D18:N18" si="6">SUM(D19:D19)</f>
        <v>1500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6"/>
        <v>0</v>
      </c>
      <c r="O18" s="29">
        <f t="shared" si="1"/>
        <v>1500</v>
      </c>
      <c r="P18" s="41">
        <f t="shared" si="2"/>
        <v>3.0060120240480961</v>
      </c>
      <c r="Q18" s="9"/>
    </row>
    <row r="19" spans="1:120">
      <c r="A19" s="12"/>
      <c r="B19" s="42">
        <v>571</v>
      </c>
      <c r="C19" s="19" t="s">
        <v>33</v>
      </c>
      <c r="D19" s="43">
        <v>1500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1500</v>
      </c>
      <c r="P19" s="48">
        <f t="shared" si="2"/>
        <v>3.0060120240480961</v>
      </c>
      <c r="Q19" s="9"/>
    </row>
    <row r="20" spans="1:120" ht="15.75">
      <c r="A20" s="26" t="s">
        <v>35</v>
      </c>
      <c r="B20" s="27"/>
      <c r="C20" s="28"/>
      <c r="D20" s="29">
        <f t="shared" ref="D20:N20" si="7">SUM(D21:D21)</f>
        <v>100000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 t="shared" si="1"/>
        <v>100000</v>
      </c>
      <c r="P20" s="41">
        <f t="shared" si="2"/>
        <v>200.40080160320642</v>
      </c>
      <c r="Q20" s="9"/>
    </row>
    <row r="21" spans="1:120" ht="15.75" thickBot="1">
      <c r="A21" s="12"/>
      <c r="B21" s="42">
        <v>581</v>
      </c>
      <c r="C21" s="19" t="s">
        <v>79</v>
      </c>
      <c r="D21" s="43">
        <v>100000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100000</v>
      </c>
      <c r="P21" s="48">
        <f t="shared" si="2"/>
        <v>200.40080160320642</v>
      </c>
      <c r="Q21" s="9"/>
    </row>
    <row r="22" spans="1:120" ht="16.5" thickBot="1">
      <c r="A22" s="13" t="s">
        <v>10</v>
      </c>
      <c r="B22" s="21"/>
      <c r="C22" s="20"/>
      <c r="D22" s="14">
        <f>SUM(D5,D9,D13,D16,D18,D20)</f>
        <v>875528</v>
      </c>
      <c r="E22" s="14">
        <f t="shared" ref="E22:N22" si="8">SUM(E5,E9,E13,E16,E18,E20)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298596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8"/>
        <v>0</v>
      </c>
      <c r="O22" s="14">
        <f t="shared" si="1"/>
        <v>1174124</v>
      </c>
      <c r="P22" s="35">
        <f t="shared" si="2"/>
        <v>2352.9539078156313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</row>
    <row r="24" spans="1:120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94" t="s">
        <v>80</v>
      </c>
      <c r="N24" s="94"/>
      <c r="O24" s="94"/>
      <c r="P24" s="39">
        <v>499</v>
      </c>
    </row>
    <row r="25" spans="1:120">
      <c r="A25" s="95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7"/>
    </row>
    <row r="26" spans="1:120" ht="15.75" customHeight="1" thickBot="1">
      <c r="A26" s="98" t="s">
        <v>40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100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37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3"/>
      <c r="N3" s="34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133620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91601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225221</v>
      </c>
      <c r="O5" s="30">
        <f t="shared" ref="O5:O20" si="2">(N5/O$22)</f>
        <v>375.36833333333334</v>
      </c>
      <c r="P5" s="6"/>
    </row>
    <row r="6" spans="1:133">
      <c r="A6" s="12"/>
      <c r="B6" s="42">
        <v>513</v>
      </c>
      <c r="C6" s="19" t="s">
        <v>19</v>
      </c>
      <c r="D6" s="43">
        <v>71278</v>
      </c>
      <c r="E6" s="43">
        <v>0</v>
      </c>
      <c r="F6" s="43">
        <v>0</v>
      </c>
      <c r="G6" s="43">
        <v>0</v>
      </c>
      <c r="H6" s="43">
        <v>0</v>
      </c>
      <c r="I6" s="43">
        <v>69127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140405</v>
      </c>
      <c r="O6" s="48">
        <f t="shared" si="2"/>
        <v>234.00833333333333</v>
      </c>
      <c r="P6" s="9"/>
    </row>
    <row r="7" spans="1:133">
      <c r="A7" s="12"/>
      <c r="B7" s="42">
        <v>514</v>
      </c>
      <c r="C7" s="19" t="s">
        <v>20</v>
      </c>
      <c r="D7" s="43">
        <v>28574</v>
      </c>
      <c r="E7" s="43">
        <v>0</v>
      </c>
      <c r="F7" s="43">
        <v>0</v>
      </c>
      <c r="G7" s="43">
        <v>0</v>
      </c>
      <c r="H7" s="43">
        <v>0</v>
      </c>
      <c r="I7" s="43">
        <v>11505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40079</v>
      </c>
      <c r="O7" s="48">
        <f t="shared" si="2"/>
        <v>66.798333333333332</v>
      </c>
      <c r="P7" s="9"/>
    </row>
    <row r="8" spans="1:133">
      <c r="A8" s="12"/>
      <c r="B8" s="42">
        <v>519</v>
      </c>
      <c r="C8" s="19" t="s">
        <v>56</v>
      </c>
      <c r="D8" s="43">
        <v>33768</v>
      </c>
      <c r="E8" s="43">
        <v>0</v>
      </c>
      <c r="F8" s="43">
        <v>0</v>
      </c>
      <c r="G8" s="43">
        <v>0</v>
      </c>
      <c r="H8" s="43">
        <v>0</v>
      </c>
      <c r="I8" s="43">
        <v>10969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44737</v>
      </c>
      <c r="O8" s="48">
        <f t="shared" si="2"/>
        <v>74.561666666666667</v>
      </c>
      <c r="P8" s="9"/>
    </row>
    <row r="9" spans="1:133" ht="15.75">
      <c r="A9" s="26" t="s">
        <v>22</v>
      </c>
      <c r="B9" s="27"/>
      <c r="C9" s="28"/>
      <c r="D9" s="29">
        <f t="shared" ref="D9:M9" si="3">SUM(D10:D12)</f>
        <v>592540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592540</v>
      </c>
      <c r="O9" s="41">
        <f t="shared" si="2"/>
        <v>987.56666666666672</v>
      </c>
      <c r="P9" s="10"/>
    </row>
    <row r="10" spans="1:133">
      <c r="A10" s="12"/>
      <c r="B10" s="42">
        <v>521</v>
      </c>
      <c r="C10" s="19" t="s">
        <v>23</v>
      </c>
      <c r="D10" s="43">
        <v>180000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180000</v>
      </c>
      <c r="O10" s="48">
        <f t="shared" si="2"/>
        <v>300</v>
      </c>
      <c r="P10" s="9"/>
    </row>
    <row r="11" spans="1:133">
      <c r="A11" s="12"/>
      <c r="B11" s="42">
        <v>522</v>
      </c>
      <c r="C11" s="19" t="s">
        <v>24</v>
      </c>
      <c r="D11" s="43">
        <v>401268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401268</v>
      </c>
      <c r="O11" s="48">
        <f t="shared" si="2"/>
        <v>668.78</v>
      </c>
      <c r="P11" s="9"/>
    </row>
    <row r="12" spans="1:133">
      <c r="A12" s="12"/>
      <c r="B12" s="42">
        <v>524</v>
      </c>
      <c r="C12" s="19" t="s">
        <v>25</v>
      </c>
      <c r="D12" s="43">
        <v>11272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11272</v>
      </c>
      <c r="O12" s="48">
        <f t="shared" si="2"/>
        <v>18.786666666666665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SUM(D14:D15)</f>
        <v>144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199700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199844</v>
      </c>
      <c r="O13" s="41">
        <f t="shared" si="2"/>
        <v>333.07333333333332</v>
      </c>
      <c r="P13" s="10"/>
    </row>
    <row r="14" spans="1:133">
      <c r="A14" s="12"/>
      <c r="B14" s="42">
        <v>534</v>
      </c>
      <c r="C14" s="19" t="s">
        <v>68</v>
      </c>
      <c r="D14" s="43">
        <v>144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144</v>
      </c>
      <c r="O14" s="48">
        <f t="shared" si="2"/>
        <v>0.24</v>
      </c>
      <c r="P14" s="9"/>
    </row>
    <row r="15" spans="1:133">
      <c r="A15" s="12"/>
      <c r="B15" s="42">
        <v>536</v>
      </c>
      <c r="C15" s="19" t="s">
        <v>57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199700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199700</v>
      </c>
      <c r="O15" s="48">
        <f t="shared" si="2"/>
        <v>332.83333333333331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19095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19095</v>
      </c>
      <c r="O16" s="41">
        <f t="shared" si="2"/>
        <v>31.824999999999999</v>
      </c>
      <c r="P16" s="10"/>
    </row>
    <row r="17" spans="1:119">
      <c r="A17" s="12"/>
      <c r="B17" s="42">
        <v>541</v>
      </c>
      <c r="C17" s="19" t="s">
        <v>69</v>
      </c>
      <c r="D17" s="43">
        <v>19095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19095</v>
      </c>
      <c r="O17" s="48">
        <f t="shared" si="2"/>
        <v>31.824999999999999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SUM(D19:D19)</f>
        <v>1500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1500</v>
      </c>
      <c r="O18" s="41">
        <f t="shared" si="2"/>
        <v>2.5</v>
      </c>
      <c r="P18" s="9"/>
    </row>
    <row r="19" spans="1:119" ht="15.75" thickBot="1">
      <c r="A19" s="12"/>
      <c r="B19" s="42">
        <v>571</v>
      </c>
      <c r="C19" s="19" t="s">
        <v>33</v>
      </c>
      <c r="D19" s="43">
        <v>1500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1500</v>
      </c>
      <c r="O19" s="48">
        <f t="shared" si="2"/>
        <v>2.5</v>
      </c>
      <c r="P19" s="9"/>
    </row>
    <row r="20" spans="1:119" ht="16.5" thickBot="1">
      <c r="A20" s="13" t="s">
        <v>10</v>
      </c>
      <c r="B20" s="21"/>
      <c r="C20" s="20"/>
      <c r="D20" s="14">
        <f>SUM(D5,D9,D13,D16,D18)</f>
        <v>746899</v>
      </c>
      <c r="E20" s="14">
        <f t="shared" ref="E20:M20" si="7">SUM(E5,E9,E13,E16,E18)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291301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1038200</v>
      </c>
      <c r="O20" s="35">
        <f t="shared" si="2"/>
        <v>1730.3333333333333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4" t="s">
        <v>74</v>
      </c>
      <c r="M22" s="94"/>
      <c r="N22" s="94"/>
      <c r="O22" s="39">
        <v>600</v>
      </c>
    </row>
    <row r="23" spans="1:119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7"/>
    </row>
    <row r="24" spans="1:119" ht="15.75" customHeight="1" thickBot="1">
      <c r="A24" s="98" t="s">
        <v>40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100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activeCell="A2" sqref="A2:O2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37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71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3"/>
      <c r="N3" s="34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103152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96133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199285</v>
      </c>
      <c r="O5" s="30">
        <f t="shared" ref="O5:O20" si="2">(N5/O$22)</f>
        <v>325.62908496732024</v>
      </c>
      <c r="P5" s="6"/>
    </row>
    <row r="6" spans="1:133">
      <c r="A6" s="12"/>
      <c r="B6" s="42">
        <v>513</v>
      </c>
      <c r="C6" s="19" t="s">
        <v>19</v>
      </c>
      <c r="D6" s="43">
        <v>57085</v>
      </c>
      <c r="E6" s="43">
        <v>0</v>
      </c>
      <c r="F6" s="43">
        <v>0</v>
      </c>
      <c r="G6" s="43">
        <v>0</v>
      </c>
      <c r="H6" s="43">
        <v>0</v>
      </c>
      <c r="I6" s="43">
        <v>67028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124113</v>
      </c>
      <c r="O6" s="48">
        <f t="shared" si="2"/>
        <v>202.79901960784315</v>
      </c>
      <c r="P6" s="9"/>
    </row>
    <row r="7" spans="1:133">
      <c r="A7" s="12"/>
      <c r="B7" s="42">
        <v>514</v>
      </c>
      <c r="C7" s="19" t="s">
        <v>20</v>
      </c>
      <c r="D7" s="43">
        <v>12208</v>
      </c>
      <c r="E7" s="43">
        <v>0</v>
      </c>
      <c r="F7" s="43">
        <v>0</v>
      </c>
      <c r="G7" s="43">
        <v>0</v>
      </c>
      <c r="H7" s="43">
        <v>0</v>
      </c>
      <c r="I7" s="43">
        <v>4557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16765</v>
      </c>
      <c r="O7" s="48">
        <f t="shared" si="2"/>
        <v>27.393790849673202</v>
      </c>
      <c r="P7" s="9"/>
    </row>
    <row r="8" spans="1:133">
      <c r="A8" s="12"/>
      <c r="B8" s="42">
        <v>519</v>
      </c>
      <c r="C8" s="19" t="s">
        <v>56</v>
      </c>
      <c r="D8" s="43">
        <v>33859</v>
      </c>
      <c r="E8" s="43">
        <v>0</v>
      </c>
      <c r="F8" s="43">
        <v>0</v>
      </c>
      <c r="G8" s="43">
        <v>0</v>
      </c>
      <c r="H8" s="43">
        <v>0</v>
      </c>
      <c r="I8" s="43">
        <v>24548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58407</v>
      </c>
      <c r="O8" s="48">
        <f t="shared" si="2"/>
        <v>95.436274509803923</v>
      </c>
      <c r="P8" s="9"/>
    </row>
    <row r="9" spans="1:133" ht="15.75">
      <c r="A9" s="26" t="s">
        <v>22</v>
      </c>
      <c r="B9" s="27"/>
      <c r="C9" s="28"/>
      <c r="D9" s="29">
        <f t="shared" ref="D9:M9" si="3">SUM(D10:D12)</f>
        <v>618796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618796</v>
      </c>
      <c r="O9" s="41">
        <f t="shared" si="2"/>
        <v>1011.1045751633987</v>
      </c>
      <c r="P9" s="10"/>
    </row>
    <row r="10" spans="1:133">
      <c r="A10" s="12"/>
      <c r="B10" s="42">
        <v>521</v>
      </c>
      <c r="C10" s="19" t="s">
        <v>23</v>
      </c>
      <c r="D10" s="43">
        <v>219027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219027</v>
      </c>
      <c r="O10" s="48">
        <f t="shared" si="2"/>
        <v>357.88725490196077</v>
      </c>
      <c r="P10" s="9"/>
    </row>
    <row r="11" spans="1:133">
      <c r="A11" s="12"/>
      <c r="B11" s="42">
        <v>522</v>
      </c>
      <c r="C11" s="19" t="s">
        <v>24</v>
      </c>
      <c r="D11" s="43">
        <v>385834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385834</v>
      </c>
      <c r="O11" s="48">
        <f t="shared" si="2"/>
        <v>630.44771241830063</v>
      </c>
      <c r="P11" s="9"/>
    </row>
    <row r="12" spans="1:133">
      <c r="A12" s="12"/>
      <c r="B12" s="42">
        <v>524</v>
      </c>
      <c r="C12" s="19" t="s">
        <v>25</v>
      </c>
      <c r="D12" s="43">
        <v>13935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13935</v>
      </c>
      <c r="O12" s="48">
        <f t="shared" si="2"/>
        <v>22.769607843137255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SUM(D14:D15)</f>
        <v>143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162410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162553</v>
      </c>
      <c r="O13" s="41">
        <f t="shared" si="2"/>
        <v>265.609477124183</v>
      </c>
      <c r="P13" s="10"/>
    </row>
    <row r="14" spans="1:133">
      <c r="A14" s="12"/>
      <c r="B14" s="42">
        <v>534</v>
      </c>
      <c r="C14" s="19" t="s">
        <v>68</v>
      </c>
      <c r="D14" s="43">
        <v>143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143</v>
      </c>
      <c r="O14" s="48">
        <f t="shared" si="2"/>
        <v>0.23366013071895425</v>
      </c>
      <c r="P14" s="9"/>
    </row>
    <row r="15" spans="1:133">
      <c r="A15" s="12"/>
      <c r="B15" s="42">
        <v>536</v>
      </c>
      <c r="C15" s="19" t="s">
        <v>57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162410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162410</v>
      </c>
      <c r="O15" s="48">
        <f t="shared" si="2"/>
        <v>265.37581699346407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11492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11492</v>
      </c>
      <c r="O16" s="41">
        <f t="shared" si="2"/>
        <v>18.777777777777779</v>
      </c>
      <c r="P16" s="10"/>
    </row>
    <row r="17" spans="1:119">
      <c r="A17" s="12"/>
      <c r="B17" s="42">
        <v>541</v>
      </c>
      <c r="C17" s="19" t="s">
        <v>69</v>
      </c>
      <c r="D17" s="43">
        <v>11492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11492</v>
      </c>
      <c r="O17" s="48">
        <f t="shared" si="2"/>
        <v>18.777777777777779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SUM(D19:D19)</f>
        <v>1258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1258</v>
      </c>
      <c r="O18" s="41">
        <f t="shared" si="2"/>
        <v>2.0555555555555554</v>
      </c>
      <c r="P18" s="9"/>
    </row>
    <row r="19" spans="1:119" ht="15.75" thickBot="1">
      <c r="A19" s="12"/>
      <c r="B19" s="42">
        <v>571</v>
      </c>
      <c r="C19" s="19" t="s">
        <v>33</v>
      </c>
      <c r="D19" s="43">
        <v>1258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1258</v>
      </c>
      <c r="O19" s="48">
        <f t="shared" si="2"/>
        <v>2.0555555555555554</v>
      </c>
      <c r="P19" s="9"/>
    </row>
    <row r="20" spans="1:119" ht="16.5" thickBot="1">
      <c r="A20" s="13" t="s">
        <v>10</v>
      </c>
      <c r="B20" s="21"/>
      <c r="C20" s="20"/>
      <c r="D20" s="14">
        <f>SUM(D5,D9,D13,D16,D18)</f>
        <v>734841</v>
      </c>
      <c r="E20" s="14">
        <f t="shared" ref="E20:M20" si="7">SUM(E5,E9,E13,E16,E18)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258543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993384</v>
      </c>
      <c r="O20" s="35">
        <f t="shared" si="2"/>
        <v>1623.1764705882354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4" t="s">
        <v>72</v>
      </c>
      <c r="M22" s="94"/>
      <c r="N22" s="94"/>
      <c r="O22" s="39">
        <v>612</v>
      </c>
    </row>
    <row r="23" spans="1:119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7"/>
    </row>
    <row r="24" spans="1:119" ht="15.75" customHeight="1" thickBot="1">
      <c r="A24" s="98" t="s">
        <v>40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100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37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67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3"/>
      <c r="N3" s="34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82024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79916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161940</v>
      </c>
      <c r="O5" s="30">
        <f t="shared" ref="O5:O20" si="2">(N5/O$22)</f>
        <v>265.47540983606558</v>
      </c>
      <c r="P5" s="6"/>
    </row>
    <row r="6" spans="1:133">
      <c r="A6" s="12"/>
      <c r="B6" s="42">
        <v>513</v>
      </c>
      <c r="C6" s="19" t="s">
        <v>19</v>
      </c>
      <c r="D6" s="43">
        <v>43317</v>
      </c>
      <c r="E6" s="43">
        <v>0</v>
      </c>
      <c r="F6" s="43">
        <v>0</v>
      </c>
      <c r="G6" s="43">
        <v>0</v>
      </c>
      <c r="H6" s="43">
        <v>0</v>
      </c>
      <c r="I6" s="43">
        <v>62072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105389</v>
      </c>
      <c r="O6" s="48">
        <f t="shared" si="2"/>
        <v>172.76885245901639</v>
      </c>
      <c r="P6" s="9"/>
    </row>
    <row r="7" spans="1:133">
      <c r="A7" s="12"/>
      <c r="B7" s="42">
        <v>514</v>
      </c>
      <c r="C7" s="19" t="s">
        <v>20</v>
      </c>
      <c r="D7" s="43">
        <v>12167</v>
      </c>
      <c r="E7" s="43">
        <v>0</v>
      </c>
      <c r="F7" s="43">
        <v>0</v>
      </c>
      <c r="G7" s="43">
        <v>0</v>
      </c>
      <c r="H7" s="43">
        <v>0</v>
      </c>
      <c r="I7" s="43">
        <v>7181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19348</v>
      </c>
      <c r="O7" s="48">
        <f t="shared" si="2"/>
        <v>31.718032786885246</v>
      </c>
      <c r="P7" s="9"/>
    </row>
    <row r="8" spans="1:133">
      <c r="A8" s="12"/>
      <c r="B8" s="42">
        <v>519</v>
      </c>
      <c r="C8" s="19" t="s">
        <v>56</v>
      </c>
      <c r="D8" s="43">
        <v>26540</v>
      </c>
      <c r="E8" s="43">
        <v>0</v>
      </c>
      <c r="F8" s="43">
        <v>0</v>
      </c>
      <c r="G8" s="43">
        <v>0</v>
      </c>
      <c r="H8" s="43">
        <v>0</v>
      </c>
      <c r="I8" s="43">
        <v>10663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37203</v>
      </c>
      <c r="O8" s="48">
        <f t="shared" si="2"/>
        <v>60.988524590163934</v>
      </c>
      <c r="P8" s="9"/>
    </row>
    <row r="9" spans="1:133" ht="15.75">
      <c r="A9" s="26" t="s">
        <v>22</v>
      </c>
      <c r="B9" s="27"/>
      <c r="C9" s="28"/>
      <c r="D9" s="29">
        <f t="shared" ref="D9:M9" si="3">SUM(D10:D12)</f>
        <v>592239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592239</v>
      </c>
      <c r="O9" s="41">
        <f t="shared" si="2"/>
        <v>970.88360655737699</v>
      </c>
      <c r="P9" s="10"/>
    </row>
    <row r="10" spans="1:133">
      <c r="A10" s="12"/>
      <c r="B10" s="42">
        <v>521</v>
      </c>
      <c r="C10" s="19" t="s">
        <v>23</v>
      </c>
      <c r="D10" s="43">
        <v>206997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206997</v>
      </c>
      <c r="O10" s="48">
        <f t="shared" si="2"/>
        <v>339.33934426229507</v>
      </c>
      <c r="P10" s="9"/>
    </row>
    <row r="11" spans="1:133">
      <c r="A11" s="12"/>
      <c r="B11" s="42">
        <v>522</v>
      </c>
      <c r="C11" s="19" t="s">
        <v>24</v>
      </c>
      <c r="D11" s="43">
        <v>370995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370995</v>
      </c>
      <c r="O11" s="48">
        <f t="shared" si="2"/>
        <v>608.18852459016398</v>
      </c>
      <c r="P11" s="9"/>
    </row>
    <row r="12" spans="1:133">
      <c r="A12" s="12"/>
      <c r="B12" s="42">
        <v>524</v>
      </c>
      <c r="C12" s="19" t="s">
        <v>25</v>
      </c>
      <c r="D12" s="43">
        <v>14247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14247</v>
      </c>
      <c r="O12" s="48">
        <f t="shared" si="2"/>
        <v>23.355737704918031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SUM(D14:D15)</f>
        <v>2418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182349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184767</v>
      </c>
      <c r="O13" s="41">
        <f t="shared" si="2"/>
        <v>302.8967213114754</v>
      </c>
      <c r="P13" s="10"/>
    </row>
    <row r="14" spans="1:133">
      <c r="A14" s="12"/>
      <c r="B14" s="42">
        <v>534</v>
      </c>
      <c r="C14" s="19" t="s">
        <v>68</v>
      </c>
      <c r="D14" s="43">
        <v>2418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2418</v>
      </c>
      <c r="O14" s="48">
        <f t="shared" si="2"/>
        <v>3.9639344262295082</v>
      </c>
      <c r="P14" s="9"/>
    </row>
    <row r="15" spans="1:133">
      <c r="A15" s="12"/>
      <c r="B15" s="42">
        <v>536</v>
      </c>
      <c r="C15" s="19" t="s">
        <v>57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182349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182349</v>
      </c>
      <c r="O15" s="48">
        <f t="shared" si="2"/>
        <v>298.93278688524589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11457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11457</v>
      </c>
      <c r="O16" s="41">
        <f t="shared" si="2"/>
        <v>18.781967213114754</v>
      </c>
      <c r="P16" s="10"/>
    </row>
    <row r="17" spans="1:119">
      <c r="A17" s="12"/>
      <c r="B17" s="42">
        <v>541</v>
      </c>
      <c r="C17" s="19" t="s">
        <v>69</v>
      </c>
      <c r="D17" s="43">
        <v>11457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11457</v>
      </c>
      <c r="O17" s="48">
        <f t="shared" si="2"/>
        <v>18.781967213114754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SUM(D19:D19)</f>
        <v>1366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1366</v>
      </c>
      <c r="O18" s="41">
        <f t="shared" si="2"/>
        <v>2.2393442622950821</v>
      </c>
      <c r="P18" s="9"/>
    </row>
    <row r="19" spans="1:119" ht="15.75" thickBot="1">
      <c r="A19" s="12"/>
      <c r="B19" s="42">
        <v>571</v>
      </c>
      <c r="C19" s="19" t="s">
        <v>33</v>
      </c>
      <c r="D19" s="43">
        <v>1366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1366</v>
      </c>
      <c r="O19" s="48">
        <f t="shared" si="2"/>
        <v>2.2393442622950821</v>
      </c>
      <c r="P19" s="9"/>
    </row>
    <row r="20" spans="1:119" ht="16.5" thickBot="1">
      <c r="A20" s="13" t="s">
        <v>10</v>
      </c>
      <c r="B20" s="21"/>
      <c r="C20" s="20"/>
      <c r="D20" s="14">
        <f>SUM(D5,D9,D13,D16,D18)</f>
        <v>689504</v>
      </c>
      <c r="E20" s="14">
        <f t="shared" ref="E20:M20" si="7">SUM(E5,E9,E13,E16,E18)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262265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951769</v>
      </c>
      <c r="O20" s="35">
        <f t="shared" si="2"/>
        <v>1560.2770491803278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4" t="s">
        <v>70</v>
      </c>
      <c r="M22" s="94"/>
      <c r="N22" s="94"/>
      <c r="O22" s="39">
        <v>610</v>
      </c>
    </row>
    <row r="23" spans="1:119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7"/>
    </row>
    <row r="24" spans="1:119" ht="15.75" customHeight="1" thickBot="1">
      <c r="A24" s="98" t="s">
        <v>40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100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37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65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3"/>
      <c r="N3" s="34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83478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74555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158033</v>
      </c>
      <c r="O5" s="30">
        <f t="shared" ref="O5:O18" si="2">(N5/O$20)</f>
        <v>374.48578199052133</v>
      </c>
      <c r="P5" s="6"/>
    </row>
    <row r="6" spans="1:133">
      <c r="A6" s="12"/>
      <c r="B6" s="42">
        <v>511</v>
      </c>
      <c r="C6" s="19" t="s">
        <v>42</v>
      </c>
      <c r="D6" s="43">
        <v>194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194</v>
      </c>
      <c r="O6" s="48">
        <f t="shared" si="2"/>
        <v>0.45971563981042651</v>
      </c>
      <c r="P6" s="9"/>
    </row>
    <row r="7" spans="1:133">
      <c r="A7" s="12"/>
      <c r="B7" s="42">
        <v>513</v>
      </c>
      <c r="C7" s="19" t="s">
        <v>19</v>
      </c>
      <c r="D7" s="43">
        <v>23345</v>
      </c>
      <c r="E7" s="43">
        <v>0</v>
      </c>
      <c r="F7" s="43">
        <v>0</v>
      </c>
      <c r="G7" s="43">
        <v>0</v>
      </c>
      <c r="H7" s="43">
        <v>0</v>
      </c>
      <c r="I7" s="43">
        <v>51629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74974</v>
      </c>
      <c r="O7" s="48">
        <f t="shared" si="2"/>
        <v>177.66350710900474</v>
      </c>
      <c r="P7" s="9"/>
    </row>
    <row r="8" spans="1:133">
      <c r="A8" s="12"/>
      <c r="B8" s="42">
        <v>514</v>
      </c>
      <c r="C8" s="19" t="s">
        <v>20</v>
      </c>
      <c r="D8" s="43">
        <v>39803</v>
      </c>
      <c r="E8" s="43">
        <v>0</v>
      </c>
      <c r="F8" s="43">
        <v>0</v>
      </c>
      <c r="G8" s="43">
        <v>0</v>
      </c>
      <c r="H8" s="43">
        <v>0</v>
      </c>
      <c r="I8" s="43">
        <v>15092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54895</v>
      </c>
      <c r="O8" s="48">
        <f t="shared" si="2"/>
        <v>130.08293838862559</v>
      </c>
      <c r="P8" s="9"/>
    </row>
    <row r="9" spans="1:133">
      <c r="A9" s="12"/>
      <c r="B9" s="42">
        <v>519</v>
      </c>
      <c r="C9" s="19" t="s">
        <v>56</v>
      </c>
      <c r="D9" s="43">
        <v>20136</v>
      </c>
      <c r="E9" s="43">
        <v>0</v>
      </c>
      <c r="F9" s="43">
        <v>0</v>
      </c>
      <c r="G9" s="43">
        <v>0</v>
      </c>
      <c r="H9" s="43">
        <v>0</v>
      </c>
      <c r="I9" s="43">
        <v>7834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27970</v>
      </c>
      <c r="O9" s="48">
        <f t="shared" si="2"/>
        <v>66.279620853080573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SUM(D11:D13)</f>
        <v>574028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195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574223</v>
      </c>
      <c r="O10" s="41">
        <f t="shared" si="2"/>
        <v>1360.7180094786729</v>
      </c>
      <c r="P10" s="10"/>
    </row>
    <row r="11" spans="1:133">
      <c r="A11" s="12"/>
      <c r="B11" s="42">
        <v>521</v>
      </c>
      <c r="C11" s="19" t="s">
        <v>23</v>
      </c>
      <c r="D11" s="43">
        <v>200000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200000</v>
      </c>
      <c r="O11" s="48">
        <f t="shared" si="2"/>
        <v>473.93364928909955</v>
      </c>
      <c r="P11" s="9"/>
    </row>
    <row r="12" spans="1:133">
      <c r="A12" s="12"/>
      <c r="B12" s="42">
        <v>522</v>
      </c>
      <c r="C12" s="19" t="s">
        <v>24</v>
      </c>
      <c r="D12" s="43">
        <v>356710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356710</v>
      </c>
      <c r="O12" s="48">
        <f t="shared" si="2"/>
        <v>845.28436018957348</v>
      </c>
      <c r="P12" s="9"/>
    </row>
    <row r="13" spans="1:133">
      <c r="A13" s="12"/>
      <c r="B13" s="42">
        <v>524</v>
      </c>
      <c r="C13" s="19" t="s">
        <v>25</v>
      </c>
      <c r="D13" s="43">
        <v>17318</v>
      </c>
      <c r="E13" s="43">
        <v>0</v>
      </c>
      <c r="F13" s="43">
        <v>0</v>
      </c>
      <c r="G13" s="43">
        <v>0</v>
      </c>
      <c r="H13" s="43">
        <v>0</v>
      </c>
      <c r="I13" s="43">
        <v>195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17513</v>
      </c>
      <c r="O13" s="48">
        <f t="shared" si="2"/>
        <v>41.5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SUM(D15:D15)</f>
        <v>23950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200976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224926</v>
      </c>
      <c r="O14" s="41">
        <f t="shared" si="2"/>
        <v>533</v>
      </c>
      <c r="P14" s="10"/>
    </row>
    <row r="15" spans="1:133">
      <c r="A15" s="12"/>
      <c r="B15" s="42">
        <v>536</v>
      </c>
      <c r="C15" s="19" t="s">
        <v>57</v>
      </c>
      <c r="D15" s="43">
        <v>23950</v>
      </c>
      <c r="E15" s="43">
        <v>0</v>
      </c>
      <c r="F15" s="43">
        <v>0</v>
      </c>
      <c r="G15" s="43">
        <v>0</v>
      </c>
      <c r="H15" s="43">
        <v>0</v>
      </c>
      <c r="I15" s="43">
        <v>200976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224926</v>
      </c>
      <c r="O15" s="48">
        <f t="shared" si="2"/>
        <v>533</v>
      </c>
      <c r="P15" s="9"/>
    </row>
    <row r="16" spans="1:133" ht="15.75">
      <c r="A16" s="26" t="s">
        <v>32</v>
      </c>
      <c r="B16" s="27"/>
      <c r="C16" s="28"/>
      <c r="D16" s="29">
        <f t="shared" ref="D16:M16" si="5">SUM(D17:D17)</f>
        <v>1125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1125</v>
      </c>
      <c r="O16" s="41">
        <f t="shared" si="2"/>
        <v>2.6658767772511847</v>
      </c>
      <c r="P16" s="9"/>
    </row>
    <row r="17" spans="1:119" ht="15.75" thickBot="1">
      <c r="A17" s="12"/>
      <c r="B17" s="42">
        <v>571</v>
      </c>
      <c r="C17" s="19" t="s">
        <v>33</v>
      </c>
      <c r="D17" s="43">
        <v>1125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1125</v>
      </c>
      <c r="O17" s="48">
        <f t="shared" si="2"/>
        <v>2.6658767772511847</v>
      </c>
      <c r="P17" s="9"/>
    </row>
    <row r="18" spans="1:119" ht="16.5" thickBot="1">
      <c r="A18" s="13" t="s">
        <v>10</v>
      </c>
      <c r="B18" s="21"/>
      <c r="C18" s="20"/>
      <c r="D18" s="14">
        <f>SUM(D5,D10,D14,D16)</f>
        <v>682581</v>
      </c>
      <c r="E18" s="14">
        <f t="shared" ref="E18:M18" si="6">SUM(E5,E10,E14,E16)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275726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958307</v>
      </c>
      <c r="O18" s="35">
        <f t="shared" si="2"/>
        <v>2270.8696682464456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4" t="s">
        <v>66</v>
      </c>
      <c r="M20" s="94"/>
      <c r="N20" s="94"/>
      <c r="O20" s="39">
        <v>422</v>
      </c>
    </row>
    <row r="21" spans="1:119">
      <c r="A21" s="95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7"/>
    </row>
    <row r="22" spans="1:119" ht="15.75" customHeight="1" thickBot="1">
      <c r="A22" s="98" t="s">
        <v>40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100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37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63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3"/>
      <c r="N3" s="34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78514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72387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150901</v>
      </c>
      <c r="O5" s="30">
        <f t="shared" ref="O5:O18" si="2">(N5/O$20)</f>
        <v>364.49516908212559</v>
      </c>
      <c r="P5" s="6"/>
    </row>
    <row r="6" spans="1:133">
      <c r="A6" s="12"/>
      <c r="B6" s="42">
        <v>511</v>
      </c>
      <c r="C6" s="19" t="s">
        <v>42</v>
      </c>
      <c r="D6" s="43">
        <v>187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187</v>
      </c>
      <c r="O6" s="48">
        <f t="shared" si="2"/>
        <v>0.45169082125603865</v>
      </c>
      <c r="P6" s="9"/>
    </row>
    <row r="7" spans="1:133">
      <c r="A7" s="12"/>
      <c r="B7" s="42">
        <v>513</v>
      </c>
      <c r="C7" s="19" t="s">
        <v>19</v>
      </c>
      <c r="D7" s="43">
        <v>21776</v>
      </c>
      <c r="E7" s="43">
        <v>0</v>
      </c>
      <c r="F7" s="43">
        <v>0</v>
      </c>
      <c r="G7" s="43">
        <v>0</v>
      </c>
      <c r="H7" s="43">
        <v>0</v>
      </c>
      <c r="I7" s="43">
        <v>51853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73629</v>
      </c>
      <c r="O7" s="48">
        <f t="shared" si="2"/>
        <v>177.84782608695653</v>
      </c>
      <c r="P7" s="9"/>
    </row>
    <row r="8" spans="1:133">
      <c r="A8" s="12"/>
      <c r="B8" s="42">
        <v>514</v>
      </c>
      <c r="C8" s="19" t="s">
        <v>20</v>
      </c>
      <c r="D8" s="43">
        <v>27366</v>
      </c>
      <c r="E8" s="43">
        <v>0</v>
      </c>
      <c r="F8" s="43">
        <v>0</v>
      </c>
      <c r="G8" s="43">
        <v>0</v>
      </c>
      <c r="H8" s="43">
        <v>0</v>
      </c>
      <c r="I8" s="43">
        <v>11729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39095</v>
      </c>
      <c r="O8" s="48">
        <f t="shared" si="2"/>
        <v>94.432367149758448</v>
      </c>
      <c r="P8" s="9"/>
    </row>
    <row r="9" spans="1:133">
      <c r="A9" s="12"/>
      <c r="B9" s="42">
        <v>519</v>
      </c>
      <c r="C9" s="19" t="s">
        <v>56</v>
      </c>
      <c r="D9" s="43">
        <v>29185</v>
      </c>
      <c r="E9" s="43">
        <v>0</v>
      </c>
      <c r="F9" s="43">
        <v>0</v>
      </c>
      <c r="G9" s="43">
        <v>0</v>
      </c>
      <c r="H9" s="43">
        <v>0</v>
      </c>
      <c r="I9" s="43">
        <v>8805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37990</v>
      </c>
      <c r="O9" s="48">
        <f t="shared" si="2"/>
        <v>91.763285024154584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SUM(D11:D13)</f>
        <v>566754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214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566968</v>
      </c>
      <c r="O10" s="41">
        <f t="shared" si="2"/>
        <v>1369.4879227053141</v>
      </c>
      <c r="P10" s="10"/>
    </row>
    <row r="11" spans="1:133">
      <c r="A11" s="12"/>
      <c r="B11" s="42">
        <v>521</v>
      </c>
      <c r="C11" s="19" t="s">
        <v>23</v>
      </c>
      <c r="D11" s="43">
        <v>213145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213145</v>
      </c>
      <c r="O11" s="48">
        <f t="shared" si="2"/>
        <v>514.84299516908209</v>
      </c>
      <c r="P11" s="9"/>
    </row>
    <row r="12" spans="1:133">
      <c r="A12" s="12"/>
      <c r="B12" s="42">
        <v>522</v>
      </c>
      <c r="C12" s="19" t="s">
        <v>24</v>
      </c>
      <c r="D12" s="43">
        <v>343005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343005</v>
      </c>
      <c r="O12" s="48">
        <f t="shared" si="2"/>
        <v>828.51449275362324</v>
      </c>
      <c r="P12" s="9"/>
    </row>
    <row r="13" spans="1:133">
      <c r="A13" s="12"/>
      <c r="B13" s="42">
        <v>524</v>
      </c>
      <c r="C13" s="19" t="s">
        <v>25</v>
      </c>
      <c r="D13" s="43">
        <v>10604</v>
      </c>
      <c r="E13" s="43">
        <v>0</v>
      </c>
      <c r="F13" s="43">
        <v>0</v>
      </c>
      <c r="G13" s="43">
        <v>0</v>
      </c>
      <c r="H13" s="43">
        <v>0</v>
      </c>
      <c r="I13" s="43">
        <v>214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10818</v>
      </c>
      <c r="O13" s="48">
        <f t="shared" si="2"/>
        <v>26.130434782608695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SUM(D15:D15)</f>
        <v>11417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201725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213142</v>
      </c>
      <c r="O14" s="41">
        <f t="shared" si="2"/>
        <v>514.83574879227058</v>
      </c>
      <c r="P14" s="10"/>
    </row>
    <row r="15" spans="1:133">
      <c r="A15" s="12"/>
      <c r="B15" s="42">
        <v>536</v>
      </c>
      <c r="C15" s="19" t="s">
        <v>57</v>
      </c>
      <c r="D15" s="43">
        <v>11417</v>
      </c>
      <c r="E15" s="43">
        <v>0</v>
      </c>
      <c r="F15" s="43">
        <v>0</v>
      </c>
      <c r="G15" s="43">
        <v>0</v>
      </c>
      <c r="H15" s="43">
        <v>0</v>
      </c>
      <c r="I15" s="43">
        <v>201725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213142</v>
      </c>
      <c r="O15" s="48">
        <f t="shared" si="2"/>
        <v>514.83574879227058</v>
      </c>
      <c r="P15" s="9"/>
    </row>
    <row r="16" spans="1:133" ht="15.75">
      <c r="A16" s="26" t="s">
        <v>32</v>
      </c>
      <c r="B16" s="27"/>
      <c r="C16" s="28"/>
      <c r="D16" s="29">
        <f t="shared" ref="D16:M16" si="5">SUM(D17:D17)</f>
        <v>1250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1250</v>
      </c>
      <c r="O16" s="41">
        <f t="shared" si="2"/>
        <v>3.0193236714975846</v>
      </c>
      <c r="P16" s="9"/>
    </row>
    <row r="17" spans="1:119" ht="15.75" thickBot="1">
      <c r="A17" s="12"/>
      <c r="B17" s="42">
        <v>571</v>
      </c>
      <c r="C17" s="19" t="s">
        <v>33</v>
      </c>
      <c r="D17" s="43">
        <v>1250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1250</v>
      </c>
      <c r="O17" s="48">
        <f t="shared" si="2"/>
        <v>3.0193236714975846</v>
      </c>
      <c r="P17" s="9"/>
    </row>
    <row r="18" spans="1:119" ht="16.5" thickBot="1">
      <c r="A18" s="13" t="s">
        <v>10</v>
      </c>
      <c r="B18" s="21"/>
      <c r="C18" s="20"/>
      <c r="D18" s="14">
        <f>SUM(D5,D10,D14,D16)</f>
        <v>657935</v>
      </c>
      <c r="E18" s="14">
        <f t="shared" ref="E18:M18" si="6">SUM(E5,E10,E14,E16)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274326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932261</v>
      </c>
      <c r="O18" s="35">
        <f t="shared" si="2"/>
        <v>2251.8381642512077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4" t="s">
        <v>64</v>
      </c>
      <c r="M20" s="94"/>
      <c r="N20" s="94"/>
      <c r="O20" s="39">
        <v>414</v>
      </c>
    </row>
    <row r="21" spans="1:119">
      <c r="A21" s="95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7"/>
    </row>
    <row r="22" spans="1:119" ht="15.75" customHeight="1" thickBot="1">
      <c r="A22" s="98" t="s">
        <v>40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100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37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59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3"/>
      <c r="N3" s="34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80840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74623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155463</v>
      </c>
      <c r="O5" s="30">
        <f t="shared" ref="O5:O19" si="2">(N5/O$21)</f>
        <v>374.60963855421687</v>
      </c>
      <c r="P5" s="6"/>
    </row>
    <row r="6" spans="1:133">
      <c r="A6" s="12"/>
      <c r="B6" s="42">
        <v>511</v>
      </c>
      <c r="C6" s="19" t="s">
        <v>42</v>
      </c>
      <c r="D6" s="43">
        <v>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86</v>
      </c>
      <c r="O6" s="48">
        <f t="shared" si="2"/>
        <v>0.20722891566265061</v>
      </c>
      <c r="P6" s="9"/>
    </row>
    <row r="7" spans="1:133">
      <c r="A7" s="12"/>
      <c r="B7" s="42">
        <v>513</v>
      </c>
      <c r="C7" s="19" t="s">
        <v>19</v>
      </c>
      <c r="D7" s="43">
        <v>23766</v>
      </c>
      <c r="E7" s="43">
        <v>0</v>
      </c>
      <c r="F7" s="43">
        <v>0</v>
      </c>
      <c r="G7" s="43">
        <v>0</v>
      </c>
      <c r="H7" s="43">
        <v>0</v>
      </c>
      <c r="I7" s="43">
        <v>52665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76431</v>
      </c>
      <c r="O7" s="48">
        <f t="shared" si="2"/>
        <v>184.17108433734938</v>
      </c>
      <c r="P7" s="9"/>
    </row>
    <row r="8" spans="1:133">
      <c r="A8" s="12"/>
      <c r="B8" s="42">
        <v>514</v>
      </c>
      <c r="C8" s="19" t="s">
        <v>20</v>
      </c>
      <c r="D8" s="43">
        <v>31865</v>
      </c>
      <c r="E8" s="43">
        <v>0</v>
      </c>
      <c r="F8" s="43">
        <v>0</v>
      </c>
      <c r="G8" s="43">
        <v>0</v>
      </c>
      <c r="H8" s="43">
        <v>0</v>
      </c>
      <c r="I8" s="43">
        <v>13656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45521</v>
      </c>
      <c r="O8" s="48">
        <f t="shared" si="2"/>
        <v>109.68915662650602</v>
      </c>
      <c r="P8" s="9"/>
    </row>
    <row r="9" spans="1:133">
      <c r="A9" s="12"/>
      <c r="B9" s="42">
        <v>519</v>
      </c>
      <c r="C9" s="19" t="s">
        <v>56</v>
      </c>
      <c r="D9" s="43">
        <v>25123</v>
      </c>
      <c r="E9" s="43">
        <v>0</v>
      </c>
      <c r="F9" s="43">
        <v>0</v>
      </c>
      <c r="G9" s="43">
        <v>0</v>
      </c>
      <c r="H9" s="43">
        <v>0</v>
      </c>
      <c r="I9" s="43">
        <v>8302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33425</v>
      </c>
      <c r="O9" s="48">
        <f t="shared" si="2"/>
        <v>80.5421686746988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SUM(D11:D13)</f>
        <v>551702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551702</v>
      </c>
      <c r="O10" s="41">
        <f t="shared" si="2"/>
        <v>1329.4024096385542</v>
      </c>
      <c r="P10" s="10"/>
    </row>
    <row r="11" spans="1:133">
      <c r="A11" s="12"/>
      <c r="B11" s="42">
        <v>521</v>
      </c>
      <c r="C11" s="19" t="s">
        <v>23</v>
      </c>
      <c r="D11" s="43">
        <v>210826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210826</v>
      </c>
      <c r="O11" s="48">
        <f t="shared" si="2"/>
        <v>508.01445783132527</v>
      </c>
      <c r="P11" s="9"/>
    </row>
    <row r="12" spans="1:133">
      <c r="A12" s="12"/>
      <c r="B12" s="42">
        <v>522</v>
      </c>
      <c r="C12" s="19" t="s">
        <v>24</v>
      </c>
      <c r="D12" s="43">
        <v>329813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329813</v>
      </c>
      <c r="O12" s="48">
        <f t="shared" si="2"/>
        <v>794.73012048192766</v>
      </c>
      <c r="P12" s="9"/>
    </row>
    <row r="13" spans="1:133">
      <c r="A13" s="12"/>
      <c r="B13" s="42">
        <v>524</v>
      </c>
      <c r="C13" s="19" t="s">
        <v>25</v>
      </c>
      <c r="D13" s="43">
        <v>11063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11063</v>
      </c>
      <c r="O13" s="48">
        <f t="shared" si="2"/>
        <v>26.657831325301206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SUM(D15:D16)</f>
        <v>11138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183930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195068</v>
      </c>
      <c r="O14" s="41">
        <f t="shared" si="2"/>
        <v>470.04337349397588</v>
      </c>
      <c r="P14" s="10"/>
    </row>
    <row r="15" spans="1:133">
      <c r="A15" s="12"/>
      <c r="B15" s="42">
        <v>531</v>
      </c>
      <c r="C15" s="19" t="s">
        <v>48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186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186</v>
      </c>
      <c r="O15" s="48">
        <f t="shared" si="2"/>
        <v>0.44819277108433736</v>
      </c>
      <c r="P15" s="9"/>
    </row>
    <row r="16" spans="1:133">
      <c r="A16" s="12"/>
      <c r="B16" s="42">
        <v>536</v>
      </c>
      <c r="C16" s="19" t="s">
        <v>57</v>
      </c>
      <c r="D16" s="43">
        <v>11138</v>
      </c>
      <c r="E16" s="43">
        <v>0</v>
      </c>
      <c r="F16" s="43">
        <v>0</v>
      </c>
      <c r="G16" s="43">
        <v>0</v>
      </c>
      <c r="H16" s="43">
        <v>0</v>
      </c>
      <c r="I16" s="43">
        <v>183744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194882</v>
      </c>
      <c r="O16" s="48">
        <f t="shared" si="2"/>
        <v>469.59518072289154</v>
      </c>
      <c r="P16" s="9"/>
    </row>
    <row r="17" spans="1:119" ht="15.75">
      <c r="A17" s="26" t="s">
        <v>32</v>
      </c>
      <c r="B17" s="27"/>
      <c r="C17" s="28"/>
      <c r="D17" s="29">
        <f t="shared" ref="D17:M17" si="5">SUM(D18:D18)</f>
        <v>1245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1245</v>
      </c>
      <c r="O17" s="41">
        <f t="shared" si="2"/>
        <v>3</v>
      </c>
      <c r="P17" s="9"/>
    </row>
    <row r="18" spans="1:119" ht="15.75" thickBot="1">
      <c r="A18" s="12"/>
      <c r="B18" s="42">
        <v>571</v>
      </c>
      <c r="C18" s="19" t="s">
        <v>33</v>
      </c>
      <c r="D18" s="43">
        <v>1245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1245</v>
      </c>
      <c r="O18" s="48">
        <f t="shared" si="2"/>
        <v>3</v>
      </c>
      <c r="P18" s="9"/>
    </row>
    <row r="19" spans="1:119" ht="16.5" thickBot="1">
      <c r="A19" s="13" t="s">
        <v>10</v>
      </c>
      <c r="B19" s="21"/>
      <c r="C19" s="20"/>
      <c r="D19" s="14">
        <f>SUM(D5,D10,D14,D17)</f>
        <v>644925</v>
      </c>
      <c r="E19" s="14">
        <f t="shared" ref="E19:M19" si="6">SUM(E5,E10,E14,E17)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258553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903478</v>
      </c>
      <c r="O19" s="35">
        <f t="shared" si="2"/>
        <v>2177.0554216867472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4" t="s">
        <v>60</v>
      </c>
      <c r="M21" s="94"/>
      <c r="N21" s="94"/>
      <c r="O21" s="39">
        <v>415</v>
      </c>
    </row>
    <row r="22" spans="1:119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7"/>
    </row>
    <row r="23" spans="1:119" ht="15.75" customHeight="1" thickBot="1">
      <c r="A23" s="98" t="s">
        <v>40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100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2024-05-15T17:41:49Z</cp:lastPrinted>
  <dcterms:created xsi:type="dcterms:W3CDTF">2000-08-31T21:26:31Z</dcterms:created>
  <dcterms:modified xsi:type="dcterms:W3CDTF">2024-05-15T17:41:52Z</dcterms:modified>
</cp:coreProperties>
</file>