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34" documentId="11_40C7B07EF4ED9C5B98A9A5E063B57D8940027381" xr6:coauthVersionLast="47" xr6:coauthVersionMax="47" xr10:uidLastSave="{39CAAC09-6F99-4350-8601-96B8F8C0B87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'2008'!$A$1:$O$44</definedName>
    <definedName name="_xlnm.Print_Area" localSheetId="14">'2009'!$A$1:$O$49</definedName>
    <definedName name="_xlnm.Print_Area" localSheetId="13">'2010'!$A$1:$O$45</definedName>
    <definedName name="_xlnm.Print_Area" localSheetId="12">'2011'!$A$1:$O$43</definedName>
    <definedName name="_xlnm.Print_Area" localSheetId="11">'2012'!$A$1:$O$43</definedName>
    <definedName name="_xlnm.Print_Area" localSheetId="10">'2013'!$A$1:$O$45</definedName>
    <definedName name="_xlnm.Print_Area" localSheetId="9">'2014'!$A$1:$O$41</definedName>
    <definedName name="_xlnm.Print_Area" localSheetId="8">'2015'!$A$1:$O$48</definedName>
    <definedName name="_xlnm.Print_Area" localSheetId="7">'2016'!$A$1:$O$43</definedName>
    <definedName name="_xlnm.Print_Area" localSheetId="6">'2017'!$A$1:$O$44</definedName>
    <definedName name="_xlnm.Print_Area" localSheetId="5">'2018'!$A$1:$O$45</definedName>
    <definedName name="_xlnm.Print_Area" localSheetId="4">'2019'!$A$1:$O$44</definedName>
    <definedName name="_xlnm.Print_Area" localSheetId="3">'2020'!$A$1:$O$43</definedName>
    <definedName name="_xlnm.Print_Area" localSheetId="2">'2021'!$A$1:$P$39</definedName>
    <definedName name="_xlnm.Print_Area" localSheetId="1">'2022'!$A$1:$P$24</definedName>
    <definedName name="_xlnm.Print_Area" localSheetId="0">'2023'!$A$1:$P$26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1" i="49" l="1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20" i="49" s="1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8" i="49" l="1"/>
  <c r="P18" i="49" s="1"/>
  <c r="I22" i="49"/>
  <c r="H22" i="49"/>
  <c r="O16" i="49"/>
  <c r="P16" i="49" s="1"/>
  <c r="J22" i="49"/>
  <c r="E22" i="49"/>
  <c r="G22" i="49"/>
  <c r="D22" i="49"/>
  <c r="F22" i="49"/>
  <c r="K22" i="49"/>
  <c r="L22" i="49"/>
  <c r="M22" i="49"/>
  <c r="N22" i="49"/>
  <c r="O11" i="49"/>
  <c r="P11" i="49" s="1"/>
  <c r="O7" i="49"/>
  <c r="P7" i="49" s="1"/>
  <c r="O5" i="49"/>
  <c r="P5" i="49" s="1"/>
  <c r="O9" i="49"/>
  <c r="P9" i="49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2" i="49" l="1"/>
  <c r="P22" i="49" s="1"/>
  <c r="J20" i="48"/>
  <c r="D20" i="48"/>
  <c r="F20" i="48"/>
  <c r="G20" i="48"/>
  <c r="H20" i="48"/>
  <c r="K20" i="48"/>
  <c r="L20" i="48"/>
  <c r="M20" i="48"/>
  <c r="E20" i="48"/>
  <c r="I20" i="48"/>
  <c r="N20" i="48"/>
  <c r="O18" i="48"/>
  <c r="P18" i="48" s="1"/>
  <c r="O16" i="48"/>
  <c r="P16" i="48" s="1"/>
  <c r="O11" i="48"/>
  <c r="P11" i="48" s="1"/>
  <c r="O9" i="48"/>
  <c r="P9" i="48" s="1"/>
  <c r="O7" i="48"/>
  <c r="P7" i="48" s="1"/>
  <c r="O5" i="48"/>
  <c r="P5" i="48" s="1"/>
  <c r="D35" i="47"/>
  <c r="O18" i="47"/>
  <c r="P18" i="47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/>
  <c r="O27" i="47"/>
  <c r="P27" i="47"/>
  <c r="O26" i="47"/>
  <c r="P26" i="47"/>
  <c r="O25" i="47"/>
  <c r="P25" i="47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/>
  <c r="O21" i="47"/>
  <c r="P21" i="47"/>
  <c r="O20" i="47"/>
  <c r="P20" i="47"/>
  <c r="O19" i="47"/>
  <c r="P19" i="47" s="1"/>
  <c r="O17" i="47"/>
  <c r="P17" i="47" s="1"/>
  <c r="O16" i="47"/>
  <c r="P16" i="47" s="1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 s="1"/>
  <c r="O8" i="47"/>
  <c r="P8" i="47" s="1"/>
  <c r="O7" i="47"/>
  <c r="P7" i="47" s="1"/>
  <c r="O6" i="47"/>
  <c r="P6" i="47"/>
  <c r="N5" i="47"/>
  <c r="M5" i="47"/>
  <c r="L5" i="47"/>
  <c r="K5" i="47"/>
  <c r="J5" i="47"/>
  <c r="I5" i="47"/>
  <c r="H5" i="47"/>
  <c r="H35" i="47" s="1"/>
  <c r="G5" i="47"/>
  <c r="F5" i="47"/>
  <c r="E5" i="47"/>
  <c r="D5" i="47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 s="1"/>
  <c r="N31" i="46"/>
  <c r="O31" i="46"/>
  <c r="N30" i="46"/>
  <c r="O30" i="46"/>
  <c r="N29" i="46"/>
  <c r="O29" i="46"/>
  <c r="N28" i="46"/>
  <c r="O28" i="46" s="1"/>
  <c r="N27" i="46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/>
  <c r="N23" i="46"/>
  <c r="O23" i="46"/>
  <c r="N22" i="46"/>
  <c r="O22" i="46"/>
  <c r="N21" i="46"/>
  <c r="O21" i="46"/>
  <c r="N20" i="46"/>
  <c r="O20" i="46" s="1"/>
  <c r="N19" i="46"/>
  <c r="O19" i="46" s="1"/>
  <c r="N18" i="46"/>
  <c r="O18" i="46"/>
  <c r="N17" i="46"/>
  <c r="O17" i="46" s="1"/>
  <c r="N16" i="46"/>
  <c r="O16" i="46"/>
  <c r="M15" i="46"/>
  <c r="L15" i="46"/>
  <c r="K15" i="46"/>
  <c r="J15" i="46"/>
  <c r="I15" i="46"/>
  <c r="H15" i="46"/>
  <c r="G15" i="46"/>
  <c r="F15" i="46"/>
  <c r="E15" i="46"/>
  <c r="D15" i="46"/>
  <c r="N15" i="46" s="1"/>
  <c r="O15" i="46" s="1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/>
  <c r="N10" i="46"/>
  <c r="O10" i="46" s="1"/>
  <c r="N9" i="46"/>
  <c r="O9" i="46" s="1"/>
  <c r="N8" i="46"/>
  <c r="O8" i="46"/>
  <c r="N7" i="46"/>
  <c r="O7" i="46"/>
  <c r="N6" i="46"/>
  <c r="O6" i="46" s="1"/>
  <c r="M5" i="46"/>
  <c r="L5" i="46"/>
  <c r="K5" i="46"/>
  <c r="J5" i="46"/>
  <c r="J39" i="46" s="1"/>
  <c r="I5" i="46"/>
  <c r="I39" i="46" s="1"/>
  <c r="H5" i="46"/>
  <c r="G5" i="46"/>
  <c r="F5" i="46"/>
  <c r="E5" i="46"/>
  <c r="D5" i="46"/>
  <c r="N39" i="44"/>
  <c r="O39" i="44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M35" i="44"/>
  <c r="L35" i="44"/>
  <c r="K35" i="44"/>
  <c r="J35" i="44"/>
  <c r="I35" i="44"/>
  <c r="H35" i="44"/>
  <c r="G35" i="44"/>
  <c r="F35" i="44"/>
  <c r="E35" i="44"/>
  <c r="D35" i="44"/>
  <c r="N35" i="44" s="1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/>
  <c r="N27" i="44"/>
  <c r="O27" i="44" s="1"/>
  <c r="M26" i="44"/>
  <c r="L26" i="44"/>
  <c r="K26" i="44"/>
  <c r="J26" i="44"/>
  <c r="I26" i="44"/>
  <c r="H26" i="44"/>
  <c r="G26" i="44"/>
  <c r="F26" i="44"/>
  <c r="F40" i="44" s="1"/>
  <c r="E26" i="44"/>
  <c r="D26" i="44"/>
  <c r="N25" i="44"/>
  <c r="O25" i="44" s="1"/>
  <c r="N24" i="44"/>
  <c r="O24" i="44" s="1"/>
  <c r="N23" i="44"/>
  <c r="O23" i="44" s="1"/>
  <c r="N22" i="44"/>
  <c r="O22" i="44"/>
  <c r="N21" i="44"/>
  <c r="O21" i="44"/>
  <c r="N20" i="44"/>
  <c r="O20" i="44" s="1"/>
  <c r="N19" i="44"/>
  <c r="O19" i="44"/>
  <c r="N18" i="44"/>
  <c r="O18" i="44" s="1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40" i="44" s="1"/>
  <c r="G5" i="44"/>
  <c r="F5" i="44"/>
  <c r="E5" i="44"/>
  <c r="E40" i="44" s="1"/>
  <c r="D5" i="44"/>
  <c r="N40" i="43"/>
  <c r="O40" i="43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8" i="43" s="1"/>
  <c r="O38" i="43" s="1"/>
  <c r="N37" i="43"/>
  <c r="O37" i="43"/>
  <c r="N36" i="43"/>
  <c r="O36" i="43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M33" i="43"/>
  <c r="L33" i="43"/>
  <c r="K33" i="43"/>
  <c r="J33" i="43"/>
  <c r="I33" i="43"/>
  <c r="H33" i="43"/>
  <c r="G33" i="43"/>
  <c r="F33" i="43"/>
  <c r="E33" i="43"/>
  <c r="E41" i="43" s="1"/>
  <c r="D33" i="43"/>
  <c r="N32" i="43"/>
  <c r="O32" i="43" s="1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N21" i="43"/>
  <c r="O21" i="43" s="1"/>
  <c r="N20" i="43"/>
  <c r="O20" i="43" s="1"/>
  <c r="N19" i="43"/>
  <c r="O19" i="43"/>
  <c r="N18" i="43"/>
  <c r="O18" i="43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/>
  <c r="N7" i="43"/>
  <c r="O7" i="43"/>
  <c r="N6" i="43"/>
  <c r="O6" i="43" s="1"/>
  <c r="M5" i="43"/>
  <c r="M41" i="43" s="1"/>
  <c r="L5" i="43"/>
  <c r="K5" i="43"/>
  <c r="J5" i="43"/>
  <c r="I5" i="43"/>
  <c r="H5" i="43"/>
  <c r="G5" i="43"/>
  <c r="G41" i="43" s="1"/>
  <c r="F5" i="43"/>
  <c r="E5" i="43"/>
  <c r="D5" i="43"/>
  <c r="N39" i="42"/>
  <c r="O39" i="42" s="1"/>
  <c r="N38" i="42"/>
  <c r="O38" i="42" s="1"/>
  <c r="N37" i="42"/>
  <c r="O37" i="42"/>
  <c r="M36" i="42"/>
  <c r="L36" i="42"/>
  <c r="K36" i="42"/>
  <c r="J36" i="42"/>
  <c r="I36" i="42"/>
  <c r="H36" i="42"/>
  <c r="G36" i="42"/>
  <c r="F36" i="42"/>
  <c r="E36" i="42"/>
  <c r="D36" i="42"/>
  <c r="N35" i="42"/>
  <c r="O35" i="42"/>
  <c r="N34" i="42"/>
  <c r="O34" i="42"/>
  <c r="N33" i="42"/>
  <c r="O33" i="42"/>
  <c r="M32" i="42"/>
  <c r="L32" i="42"/>
  <c r="K32" i="42"/>
  <c r="J32" i="42"/>
  <c r="I32" i="42"/>
  <c r="H32" i="42"/>
  <c r="G32" i="42"/>
  <c r="F32" i="42"/>
  <c r="E32" i="42"/>
  <c r="D32" i="42"/>
  <c r="N32" i="42" s="1"/>
  <c r="O32" i="42" s="1"/>
  <c r="N31" i="42"/>
  <c r="O31" i="42"/>
  <c r="M30" i="42"/>
  <c r="L30" i="42"/>
  <c r="K30" i="42"/>
  <c r="J30" i="42"/>
  <c r="I30" i="42"/>
  <c r="H30" i="42"/>
  <c r="G30" i="42"/>
  <c r="F30" i="42"/>
  <c r="E30" i="42"/>
  <c r="D30" i="42"/>
  <c r="N29" i="42"/>
  <c r="O29" i="42"/>
  <c r="N28" i="42"/>
  <c r="O28" i="42"/>
  <c r="N27" i="42"/>
  <c r="O27" i="42"/>
  <c r="N26" i="42"/>
  <c r="O26" i="42" s="1"/>
  <c r="N25" i="42"/>
  <c r="O25" i="42" s="1"/>
  <c r="N24" i="42"/>
  <c r="O24" i="42"/>
  <c r="M23" i="42"/>
  <c r="L23" i="42"/>
  <c r="K23" i="42"/>
  <c r="J23" i="42"/>
  <c r="I23" i="42"/>
  <c r="H23" i="42"/>
  <c r="H40" i="42" s="1"/>
  <c r="G23" i="42"/>
  <c r="F23" i="42"/>
  <c r="E23" i="42"/>
  <c r="D23" i="42"/>
  <c r="N22" i="42"/>
  <c r="O22" i="42" s="1"/>
  <c r="N21" i="42"/>
  <c r="O21" i="42"/>
  <c r="N20" i="42"/>
  <c r="O20" i="42"/>
  <c r="N19" i="42"/>
  <c r="O19" i="42" s="1"/>
  <c r="N18" i="42"/>
  <c r="O18" i="42" s="1"/>
  <c r="N17" i="42"/>
  <c r="O17" i="42"/>
  <c r="N16" i="42"/>
  <c r="O16" i="42"/>
  <c r="M15" i="42"/>
  <c r="L15" i="42"/>
  <c r="K15" i="42"/>
  <c r="J15" i="42"/>
  <c r="J40" i="42" s="1"/>
  <c r="I15" i="42"/>
  <c r="H15" i="42"/>
  <c r="G15" i="42"/>
  <c r="F15" i="42"/>
  <c r="E15" i="42"/>
  <c r="D15" i="42"/>
  <c r="N14" i="42"/>
  <c r="O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/>
  <c r="N10" i="42"/>
  <c r="O10" i="42"/>
  <c r="N9" i="42"/>
  <c r="O9" i="42"/>
  <c r="N8" i="42"/>
  <c r="O8" i="42" s="1"/>
  <c r="N7" i="42"/>
  <c r="O7" i="42"/>
  <c r="N6" i="42"/>
  <c r="O6" i="42" s="1"/>
  <c r="M5" i="42"/>
  <c r="L5" i="42"/>
  <c r="K5" i="42"/>
  <c r="J5" i="42"/>
  <c r="I5" i="42"/>
  <c r="I40" i="42" s="1"/>
  <c r="H5" i="42"/>
  <c r="G5" i="42"/>
  <c r="G40" i="42" s="1"/>
  <c r="F5" i="42"/>
  <c r="E5" i="42"/>
  <c r="D5" i="42"/>
  <c r="N38" i="41"/>
  <c r="O38" i="41" s="1"/>
  <c r="N37" i="41"/>
  <c r="O37" i="41" s="1"/>
  <c r="N36" i="41"/>
  <c r="O36" i="41"/>
  <c r="M35" i="41"/>
  <c r="L35" i="41"/>
  <c r="K35" i="41"/>
  <c r="J35" i="41"/>
  <c r="I35" i="41"/>
  <c r="H35" i="41"/>
  <c r="G35" i="41"/>
  <c r="F35" i="41"/>
  <c r="E35" i="41"/>
  <c r="D35" i="41"/>
  <c r="N35" i="41" s="1"/>
  <c r="O35" i="41" s="1"/>
  <c r="N34" i="41"/>
  <c r="O34" i="4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 s="1"/>
  <c r="N29" i="41"/>
  <c r="O29" i="41" s="1"/>
  <c r="N28" i="41"/>
  <c r="O28" i="41"/>
  <c r="N27" i="41"/>
  <c r="O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D39" i="41" s="1"/>
  <c r="K44" i="40"/>
  <c r="N43" i="40"/>
  <c r="O43" i="40" s="1"/>
  <c r="N42" i="40"/>
  <c r="O42" i="40" s="1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/>
  <c r="M37" i="40"/>
  <c r="L37" i="40"/>
  <c r="K37" i="40"/>
  <c r="J37" i="40"/>
  <c r="I37" i="40"/>
  <c r="H37" i="40"/>
  <c r="G37" i="40"/>
  <c r="F37" i="40"/>
  <c r="E37" i="40"/>
  <c r="D37" i="40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7" i="40" s="1"/>
  <c r="O27" i="40" s="1"/>
  <c r="N26" i="40"/>
  <c r="O26" i="40" s="1"/>
  <c r="N25" i="40"/>
  <c r="O25" i="40" s="1"/>
  <c r="N24" i="40"/>
  <c r="O24" i="40" s="1"/>
  <c r="N23" i="40"/>
  <c r="O23" i="40" s="1"/>
  <c r="N22" i="40"/>
  <c r="O22" i="40"/>
  <c r="N21" i="40"/>
  <c r="O21" i="40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I44" i="40" s="1"/>
  <c r="H5" i="40"/>
  <c r="G5" i="40"/>
  <c r="F5" i="40"/>
  <c r="E5" i="40"/>
  <c r="D5" i="40"/>
  <c r="N36" i="39"/>
  <c r="O36" i="39"/>
  <c r="N35" i="39"/>
  <c r="O35" i="39"/>
  <c r="M34" i="39"/>
  <c r="L34" i="39"/>
  <c r="K34" i="39"/>
  <c r="J34" i="39"/>
  <c r="I34" i="39"/>
  <c r="H34" i="39"/>
  <c r="G34" i="39"/>
  <c r="F34" i="39"/>
  <c r="E34" i="39"/>
  <c r="D34" i="39"/>
  <c r="N34" i="39" s="1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/>
  <c r="N27" i="39"/>
  <c r="O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/>
  <c r="N19" i="39"/>
  <c r="O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/>
  <c r="M12" i="39"/>
  <c r="M37" i="39" s="1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5" i="39" s="1"/>
  <c r="O5" i="39" s="1"/>
  <c r="N39" i="38"/>
  <c r="O39" i="38" s="1"/>
  <c r="N38" i="38"/>
  <c r="O38" i="38" s="1"/>
  <c r="N37" i="38"/>
  <c r="O37" i="38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M33" i="38"/>
  <c r="L33" i="38"/>
  <c r="K33" i="38"/>
  <c r="J33" i="38"/>
  <c r="I33" i="38"/>
  <c r="H33" i="38"/>
  <c r="G33" i="38"/>
  <c r="F33" i="38"/>
  <c r="E33" i="38"/>
  <c r="N33" i="38" s="1"/>
  <c r="O33" i="38" s="1"/>
  <c r="D33" i="38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D40" i="38" s="1"/>
  <c r="N15" i="38"/>
  <c r="O15" i="38"/>
  <c r="N14" i="38"/>
  <c r="O14" i="38" s="1"/>
  <c r="N13" i="38"/>
  <c r="O13" i="38" s="1"/>
  <c r="M12" i="38"/>
  <c r="L12" i="38"/>
  <c r="K12" i="38"/>
  <c r="J12" i="38"/>
  <c r="J40" i="38" s="1"/>
  <c r="I12" i="38"/>
  <c r="I40" i="38" s="1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40" i="37"/>
  <c r="O40" i="37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/>
  <c r="N31" i="37"/>
  <c r="O31" i="37" s="1"/>
  <c r="N30" i="37"/>
  <c r="O30" i="37" s="1"/>
  <c r="N29" i="37"/>
  <c r="O29" i="37" s="1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/>
  <c r="N24" i="37"/>
  <c r="O24" i="37"/>
  <c r="N23" i="37"/>
  <c r="O23" i="37" s="1"/>
  <c r="N22" i="37"/>
  <c r="O22" i="37" s="1"/>
  <c r="N21" i="37"/>
  <c r="O21" i="37" s="1"/>
  <c r="N20" i="37"/>
  <c r="O20" i="37" s="1"/>
  <c r="N19" i="37"/>
  <c r="O19" i="37"/>
  <c r="N18" i="37"/>
  <c r="O18" i="37"/>
  <c r="M17" i="37"/>
  <c r="L17" i="37"/>
  <c r="L41" i="37" s="1"/>
  <c r="K17" i="37"/>
  <c r="J17" i="37"/>
  <c r="I17" i="37"/>
  <c r="H17" i="37"/>
  <c r="G17" i="37"/>
  <c r="G41" i="37" s="1"/>
  <c r="F17" i="37"/>
  <c r="E17" i="37"/>
  <c r="D17" i="37"/>
  <c r="N17" i="37" s="1"/>
  <c r="O17" i="37" s="1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F41" i="37" s="1"/>
  <c r="E12" i="37"/>
  <c r="D12" i="37"/>
  <c r="N11" i="37"/>
  <c r="O11" i="37"/>
  <c r="N10" i="37"/>
  <c r="O10" i="37"/>
  <c r="N9" i="37"/>
  <c r="O9" i="37" s="1"/>
  <c r="N8" i="37"/>
  <c r="O8" i="37" s="1"/>
  <c r="N7" i="37"/>
  <c r="O7" i="37" s="1"/>
  <c r="N6" i="37"/>
  <c r="O6" i="37" s="1"/>
  <c r="M5" i="37"/>
  <c r="M41" i="37" s="1"/>
  <c r="L5" i="37"/>
  <c r="K5" i="37"/>
  <c r="J5" i="37"/>
  <c r="I5" i="37"/>
  <c r="H5" i="37"/>
  <c r="G5" i="37"/>
  <c r="F5" i="37"/>
  <c r="E5" i="37"/>
  <c r="D5" i="37"/>
  <c r="N38" i="36"/>
  <c r="O38" i="36"/>
  <c r="M37" i="36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N21" i="36"/>
  <c r="O21" i="36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5" i="36" s="1"/>
  <c r="O5" i="36" s="1"/>
  <c r="D39" i="36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 s="1"/>
  <c r="N31" i="35"/>
  <c r="O31" i="35"/>
  <c r="N30" i="35"/>
  <c r="O30" i="35"/>
  <c r="N29" i="35"/>
  <c r="O29" i="35" s="1"/>
  <c r="N28" i="35"/>
  <c r="O28" i="35" s="1"/>
  <c r="N27" i="35"/>
  <c r="O27" i="35" s="1"/>
  <c r="N26" i="35"/>
  <c r="O26" i="35" s="1"/>
  <c r="N25" i="35"/>
  <c r="O25" i="35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 s="1"/>
  <c r="N21" i="35"/>
  <c r="O21" i="35" s="1"/>
  <c r="N20" i="35"/>
  <c r="O20" i="35" s="1"/>
  <c r="N19" i="35"/>
  <c r="O19" i="35" s="1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/>
  <c r="N12" i="35"/>
  <c r="O12" i="35"/>
  <c r="N11" i="35"/>
  <c r="O11" i="35" s="1"/>
  <c r="N10" i="35"/>
  <c r="O10" i="35"/>
  <c r="N9" i="35"/>
  <c r="O9" i="35" s="1"/>
  <c r="N8" i="35"/>
  <c r="O8" i="35" s="1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E39" i="35"/>
  <c r="D5" i="35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 s="1"/>
  <c r="M35" i="34"/>
  <c r="L35" i="34"/>
  <c r="K35" i="34"/>
  <c r="K41" i="34" s="1"/>
  <c r="J35" i="34"/>
  <c r="J41" i="34" s="1"/>
  <c r="I35" i="34"/>
  <c r="I41" i="34" s="1"/>
  <c r="H35" i="34"/>
  <c r="G35" i="34"/>
  <c r="F35" i="34"/>
  <c r="E35" i="34"/>
  <c r="D35" i="34"/>
  <c r="N34" i="34"/>
  <c r="O34" i="34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N22" i="34"/>
  <c r="O22" i="34" s="1"/>
  <c r="N21" i="34"/>
  <c r="O21" i="34" s="1"/>
  <c r="N20" i="34"/>
  <c r="O20" i="34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G41" i="34" s="1"/>
  <c r="F16" i="34"/>
  <c r="E16" i="34"/>
  <c r="D16" i="34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M41" i="34" s="1"/>
  <c r="L5" i="34"/>
  <c r="K5" i="34"/>
  <c r="J5" i="34"/>
  <c r="I5" i="34"/>
  <c r="H5" i="34"/>
  <c r="G5" i="34"/>
  <c r="F5" i="34"/>
  <c r="E5" i="34"/>
  <c r="D5" i="34"/>
  <c r="N43" i="33"/>
  <c r="O43" i="33" s="1"/>
  <c r="N44" i="33"/>
  <c r="O44" i="33" s="1"/>
  <c r="N34" i="33"/>
  <c r="O34" i="33"/>
  <c r="N26" i="33"/>
  <c r="O26" i="33" s="1"/>
  <c r="N27" i="33"/>
  <c r="O27" i="33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/>
  <c r="N18" i="33"/>
  <c r="O18" i="33" s="1"/>
  <c r="N19" i="33"/>
  <c r="O19" i="33" s="1"/>
  <c r="N20" i="33"/>
  <c r="O20" i="33" s="1"/>
  <c r="N21" i="33"/>
  <c r="O21" i="33"/>
  <c r="N22" i="33"/>
  <c r="O22" i="33" s="1"/>
  <c r="N23" i="33"/>
  <c r="O23" i="33"/>
  <c r="N24" i="33"/>
  <c r="O24" i="33" s="1"/>
  <c r="E25" i="33"/>
  <c r="N25" i="33" s="1"/>
  <c r="O25" i="33" s="1"/>
  <c r="F25" i="33"/>
  <c r="G25" i="33"/>
  <c r="H25" i="33"/>
  <c r="I25" i="33"/>
  <c r="J25" i="33"/>
  <c r="K25" i="33"/>
  <c r="L25" i="33"/>
  <c r="M25" i="33"/>
  <c r="D25" i="33"/>
  <c r="E17" i="33"/>
  <c r="F17" i="33"/>
  <c r="G17" i="33"/>
  <c r="H17" i="33"/>
  <c r="I17" i="33"/>
  <c r="J17" i="33"/>
  <c r="K17" i="33"/>
  <c r="L17" i="33"/>
  <c r="M17" i="33"/>
  <c r="D17" i="33"/>
  <c r="N17" i="33"/>
  <c r="O17" i="33" s="1"/>
  <c r="E14" i="33"/>
  <c r="F14" i="33"/>
  <c r="G14" i="33"/>
  <c r="H14" i="33"/>
  <c r="I14" i="33"/>
  <c r="I45" i="33" s="1"/>
  <c r="J14" i="33"/>
  <c r="K14" i="33"/>
  <c r="L14" i="33"/>
  <c r="M14" i="33"/>
  <c r="D14" i="33"/>
  <c r="E5" i="33"/>
  <c r="F5" i="33"/>
  <c r="G5" i="33"/>
  <c r="H5" i="33"/>
  <c r="I5" i="33"/>
  <c r="J5" i="33"/>
  <c r="J45" i="33" s="1"/>
  <c r="K5" i="33"/>
  <c r="L5" i="33"/>
  <c r="M5" i="33"/>
  <c r="M45" i="33" s="1"/>
  <c r="D5" i="33"/>
  <c r="E41" i="33"/>
  <c r="F41" i="33"/>
  <c r="G41" i="33"/>
  <c r="G45" i="33" s="1"/>
  <c r="H41" i="33"/>
  <c r="I41" i="33"/>
  <c r="J41" i="33"/>
  <c r="K41" i="33"/>
  <c r="L41" i="33"/>
  <c r="M41" i="33"/>
  <c r="D41" i="33"/>
  <c r="N42" i="33"/>
  <c r="O42" i="33" s="1"/>
  <c r="N39" i="33"/>
  <c r="O39" i="33" s="1"/>
  <c r="N40" i="33"/>
  <c r="O40" i="33"/>
  <c r="N38" i="33"/>
  <c r="O38" i="33" s="1"/>
  <c r="E37" i="33"/>
  <c r="F37" i="33"/>
  <c r="G37" i="33"/>
  <c r="H37" i="33"/>
  <c r="I37" i="33"/>
  <c r="J37" i="33"/>
  <c r="K37" i="33"/>
  <c r="L37" i="33"/>
  <c r="L45" i="33" s="1"/>
  <c r="M37" i="33"/>
  <c r="D37" i="33"/>
  <c r="N37" i="33" s="1"/>
  <c r="O37" i="33" s="1"/>
  <c r="E35" i="33"/>
  <c r="F35" i="33"/>
  <c r="G35" i="33"/>
  <c r="H35" i="33"/>
  <c r="I35" i="33"/>
  <c r="J35" i="33"/>
  <c r="K35" i="33"/>
  <c r="L35" i="33"/>
  <c r="M35" i="33"/>
  <c r="D35" i="33"/>
  <c r="N36" i="33"/>
  <c r="O36" i="33" s="1"/>
  <c r="N15" i="33"/>
  <c r="O15" i="33"/>
  <c r="N16" i="33"/>
  <c r="O16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 s="1"/>
  <c r="N6" i="33"/>
  <c r="O6" i="33" s="1"/>
  <c r="N39" i="34"/>
  <c r="O39" i="34" s="1"/>
  <c r="M40" i="42"/>
  <c r="K40" i="42"/>
  <c r="N41" i="33" l="1"/>
  <c r="O41" i="33" s="1"/>
  <c r="N33" i="35"/>
  <c r="O33" i="35" s="1"/>
  <c r="L44" i="40"/>
  <c r="G39" i="41"/>
  <c r="I39" i="35"/>
  <c r="L35" i="47"/>
  <c r="E37" i="39"/>
  <c r="I39" i="41"/>
  <c r="J41" i="43"/>
  <c r="F37" i="39"/>
  <c r="J39" i="41"/>
  <c r="K41" i="43"/>
  <c r="L40" i="44"/>
  <c r="K39" i="36"/>
  <c r="N31" i="36"/>
  <c r="O31" i="36" s="1"/>
  <c r="I41" i="37"/>
  <c r="K39" i="41"/>
  <c r="L41" i="43"/>
  <c r="M40" i="44"/>
  <c r="N35" i="33"/>
  <c r="O35" i="33" s="1"/>
  <c r="N12" i="34"/>
  <c r="O12" i="34" s="1"/>
  <c r="L39" i="36"/>
  <c r="N5" i="37"/>
  <c r="O5" i="37" s="1"/>
  <c r="N12" i="37"/>
  <c r="O12" i="37" s="1"/>
  <c r="N5" i="38"/>
  <c r="O5" i="38" s="1"/>
  <c r="N12" i="38"/>
  <c r="O12" i="38" s="1"/>
  <c r="N16" i="38"/>
  <c r="O16" i="38" s="1"/>
  <c r="H37" i="39"/>
  <c r="L39" i="41"/>
  <c r="N5" i="46"/>
  <c r="O5" i="46" s="1"/>
  <c r="N36" i="46"/>
  <c r="O36" i="46" s="1"/>
  <c r="N37" i="40"/>
  <c r="O37" i="40" s="1"/>
  <c r="I35" i="47"/>
  <c r="O35" i="47" s="1"/>
  <c r="P35" i="47" s="1"/>
  <c r="N15" i="39"/>
  <c r="O15" i="39" s="1"/>
  <c r="N35" i="47"/>
  <c r="N15" i="44"/>
  <c r="O15" i="44" s="1"/>
  <c r="N24" i="39"/>
  <c r="O24" i="39" s="1"/>
  <c r="F40" i="42"/>
  <c r="G40" i="44"/>
  <c r="N40" i="44" s="1"/>
  <c r="O40" i="44" s="1"/>
  <c r="G39" i="35"/>
  <c r="E39" i="36"/>
  <c r="D37" i="39"/>
  <c r="H40" i="38"/>
  <c r="N12" i="41"/>
  <c r="O12" i="41" s="1"/>
  <c r="I41" i="43"/>
  <c r="I39" i="36"/>
  <c r="N34" i="37"/>
  <c r="O34" i="37" s="1"/>
  <c r="L40" i="38"/>
  <c r="E39" i="46"/>
  <c r="M39" i="36"/>
  <c r="G39" i="36"/>
  <c r="N35" i="43"/>
  <c r="O35" i="43" s="1"/>
  <c r="N12" i="46"/>
  <c r="O12" i="46" s="1"/>
  <c r="E41" i="34"/>
  <c r="K37" i="39"/>
  <c r="N12" i="39"/>
  <c r="O12" i="39" s="1"/>
  <c r="E39" i="41"/>
  <c r="H39" i="46"/>
  <c r="E45" i="33"/>
  <c r="N45" i="33" s="1"/>
  <c r="O45" i="33" s="1"/>
  <c r="J41" i="37"/>
  <c r="N16" i="41"/>
  <c r="O16" i="41" s="1"/>
  <c r="N15" i="42"/>
  <c r="O15" i="42" s="1"/>
  <c r="L40" i="42"/>
  <c r="D45" i="33"/>
  <c r="K41" i="37"/>
  <c r="D44" i="40"/>
  <c r="J44" i="40"/>
  <c r="N37" i="44"/>
  <c r="O37" i="44" s="1"/>
  <c r="G35" i="47"/>
  <c r="N13" i="40"/>
  <c r="O13" i="40" s="1"/>
  <c r="F39" i="35"/>
  <c r="M44" i="40"/>
  <c r="I40" i="44"/>
  <c r="K35" i="47"/>
  <c r="N12" i="43"/>
  <c r="O12" i="43" s="1"/>
  <c r="H41" i="34"/>
  <c r="K39" i="35"/>
  <c r="M39" i="35"/>
  <c r="E41" i="37"/>
  <c r="G40" i="38"/>
  <c r="N25" i="41"/>
  <c r="O25" i="41" s="1"/>
  <c r="N17" i="40"/>
  <c r="O17" i="40" s="1"/>
  <c r="E35" i="47"/>
  <c r="F44" i="40"/>
  <c r="N23" i="42"/>
  <c r="O23" i="42" s="1"/>
  <c r="F41" i="43"/>
  <c r="L39" i="46"/>
  <c r="N25" i="46"/>
  <c r="O25" i="46" s="1"/>
  <c r="O23" i="47"/>
  <c r="P23" i="47" s="1"/>
  <c r="E40" i="42"/>
  <c r="O5" i="47"/>
  <c r="P5" i="47" s="1"/>
  <c r="H39" i="35"/>
  <c r="F39" i="36"/>
  <c r="N39" i="36" s="1"/>
  <c r="O39" i="36" s="1"/>
  <c r="I37" i="39"/>
  <c r="O11" i="47"/>
  <c r="P11" i="47" s="1"/>
  <c r="N16" i="34"/>
  <c r="O16" i="34" s="1"/>
  <c r="D41" i="37"/>
  <c r="N41" i="37" s="1"/>
  <c r="O41" i="37" s="1"/>
  <c r="K40" i="44"/>
  <c r="E40" i="38"/>
  <c r="N40" i="38" s="1"/>
  <c r="O40" i="38" s="1"/>
  <c r="N5" i="34"/>
  <c r="O5" i="34" s="1"/>
  <c r="N35" i="38"/>
  <c r="O35" i="38" s="1"/>
  <c r="K45" i="33"/>
  <c r="N35" i="35"/>
  <c r="O35" i="35" s="1"/>
  <c r="H41" i="37"/>
  <c r="G39" i="46"/>
  <c r="N24" i="35"/>
  <c r="O24" i="35" s="1"/>
  <c r="E44" i="40"/>
  <c r="N15" i="43"/>
  <c r="O15" i="43" s="1"/>
  <c r="N16" i="36"/>
  <c r="O16" i="36" s="1"/>
  <c r="N36" i="37"/>
  <c r="O36" i="37" s="1"/>
  <c r="K40" i="38"/>
  <c r="G44" i="40"/>
  <c r="N30" i="42"/>
  <c r="O30" i="42" s="1"/>
  <c r="M39" i="46"/>
  <c r="N34" i="46"/>
  <c r="O34" i="46" s="1"/>
  <c r="H41" i="43"/>
  <c r="N26" i="37"/>
  <c r="O26" i="37" s="1"/>
  <c r="H39" i="41"/>
  <c r="J40" i="44"/>
  <c r="N17" i="35"/>
  <c r="O17" i="35" s="1"/>
  <c r="F40" i="38"/>
  <c r="M39" i="41"/>
  <c r="M40" i="38"/>
  <c r="J37" i="39"/>
  <c r="N33" i="41"/>
  <c r="O33" i="41" s="1"/>
  <c r="F39" i="46"/>
  <c r="O32" i="47"/>
  <c r="P32" i="47" s="1"/>
  <c r="H39" i="36"/>
  <c r="L37" i="39"/>
  <c r="N39" i="40"/>
  <c r="O39" i="40" s="1"/>
  <c r="H45" i="33"/>
  <c r="K39" i="46"/>
  <c r="O14" i="47"/>
  <c r="P14" i="47" s="1"/>
  <c r="L41" i="34"/>
  <c r="D39" i="35"/>
  <c r="J39" i="36"/>
  <c r="N33" i="36"/>
  <c r="O33" i="36" s="1"/>
  <c r="N37" i="36"/>
  <c r="O37" i="36" s="1"/>
  <c r="H44" i="40"/>
  <c r="D40" i="42"/>
  <c r="N40" i="42" s="1"/>
  <c r="O40" i="42" s="1"/>
  <c r="N33" i="43"/>
  <c r="O33" i="43" s="1"/>
  <c r="D40" i="44"/>
  <c r="F35" i="47"/>
  <c r="O30" i="47"/>
  <c r="P30" i="47" s="1"/>
  <c r="O20" i="48"/>
  <c r="P20" i="48" s="1"/>
  <c r="F39" i="41"/>
  <c r="L39" i="35"/>
  <c r="N5" i="44"/>
  <c r="O5" i="44" s="1"/>
  <c r="F45" i="33"/>
  <c r="D41" i="34"/>
  <c r="N5" i="35"/>
  <c r="O5" i="35" s="1"/>
  <c r="D41" i="43"/>
  <c r="N41" i="43" s="1"/>
  <c r="O41" i="43" s="1"/>
  <c r="M35" i="47"/>
  <c r="N24" i="43"/>
  <c r="O24" i="43" s="1"/>
  <c r="N5" i="42"/>
  <c r="O5" i="42" s="1"/>
  <c r="N5" i="41"/>
  <c r="O5" i="41" s="1"/>
  <c r="G37" i="39"/>
  <c r="N14" i="33"/>
  <c r="O14" i="33" s="1"/>
  <c r="N5" i="43"/>
  <c r="O5" i="43" s="1"/>
  <c r="N12" i="44"/>
  <c r="O12" i="44" s="1"/>
  <c r="N35" i="34"/>
  <c r="O35" i="34" s="1"/>
  <c r="J39" i="35"/>
  <c r="J35" i="47"/>
  <c r="N5" i="33"/>
  <c r="O5" i="33" s="1"/>
  <c r="N26" i="44"/>
  <c r="O26" i="44" s="1"/>
  <c r="N5" i="40"/>
  <c r="O5" i="40" s="1"/>
  <c r="F41" i="34"/>
  <c r="D39" i="46"/>
  <c r="N39" i="46" s="1"/>
  <c r="O39" i="46" s="1"/>
  <c r="N36" i="42"/>
  <c r="O36" i="42" s="1"/>
  <c r="N39" i="35" l="1"/>
  <c r="O39" i="35" s="1"/>
  <c r="N39" i="41"/>
  <c r="O39" i="41" s="1"/>
  <c r="N44" i="40"/>
  <c r="O44" i="40" s="1"/>
  <c r="N37" i="39"/>
  <c r="O37" i="39" s="1"/>
  <c r="N41" i="34"/>
  <c r="O41" i="34" s="1"/>
</calcChain>
</file>

<file path=xl/sharedStrings.xml><?xml version="1.0" encoding="utf-8"?>
<sst xmlns="http://schemas.openxmlformats.org/spreadsheetml/2006/main" count="861" uniqueCount="143">
  <si>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</si>
  <si>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</si>
  <si>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</si>
  <si>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</si>
  <si>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</si>
  <si>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</si>
  <si>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</si>
  <si>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</si>
  <si>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</si>
  <si>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</si>
  <si>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</si>
  <si>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Utility Service Tax - Electricity</t>
  </si>
  <si>
    <t>Utility Service Tax - Propane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</si>
  <si>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</si>
  <si>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</si>
  <si>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</si>
  <si>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</si>
  <si>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</si>
  <si>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Cable Television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</si>
  <si>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</si>
  <si>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</si>
  <si>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</si>
  <si>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</si>
  <si>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</si>
  <si>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</si>
  <si>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Culture / Recreation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</si>
  <si>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</si>
  <si>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</si>
  <si>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</si>
  <si>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</si>
  <si>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</si>
  <si>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</si>
  <si>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</si>
  <si>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</si>
  <si>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</si>
  <si>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</si>
  <si>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</si>
  <si>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</si>
  <si>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</si>
  <si>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</si>
  <si>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</si>
  <si>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</si>
  <si>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Culture / Recreation - Other Culture / Recreation Charges</t>
  </si>
  <si>
    <t>Total - All Account Codes</t>
  </si>
  <si>
    <t>Local Fiscal Year Ended September 30, 2009</t>
  </si>
  <si>
    <t>Judgments and Fines - Other Court-Ordered</t>
  </si>
  <si>
    <t>Interest and Other Earnings - Interest</t>
  </si>
  <si>
    <t>Sale of Surplus Materials and Scrap</t>
  </si>
  <si>
    <t>Other Miscellaneous Revenues - Other</t>
  </si>
  <si>
    <t>Non-Operating - Inter-Fund Group Transfers In</t>
  </si>
  <si>
    <t>Proceeds of General Capital Asset Dispositions - Sales</t>
  </si>
  <si>
    <t>Proprietary Non-Operating Sources - Federal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</si>
  <si>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</si>
  <si>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</si>
  <si>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</si>
  <si>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</si>
  <si>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</si>
  <si>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</si>
  <si>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</si>
  <si>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Branford Revenues Reported by Account Code and Fund Type</t>
  </si>
  <si>
    <t>Local Fiscal Year Ended September 30, 2010</t>
  </si>
  <si>
    <t>First Local Option Fuel Tax (1 to 6 Cents)</t>
  </si>
  <si>
    <t>Discretionary Sales Surtaxes</t>
  </si>
  <si>
    <t>Other Permits, Fees, and Special Assessments</t>
  </si>
  <si>
    <t>Federal Grant - Physical Environment - Sewer / Wastewater</t>
  </si>
  <si>
    <t>Other Judgments, Fines, and Forfeits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</si>
  <si>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</si>
  <si>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</si>
  <si>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</si>
  <si>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Payments in Lieu of Taxes</t>
  </si>
  <si>
    <t>2011 Municipal Population:</t>
  </si>
  <si>
    <t>Local Fiscal Year Ended September 30, 2012</t>
  </si>
  <si>
    <t>Proprietary Non-Operating Sources - Interest</t>
  </si>
  <si>
    <t>2012 Municipal Population:</t>
  </si>
  <si>
    <t>Local Fiscal Year Ended September 30, 2013</t>
  </si>
  <si>
    <t>Communications Services Taxes (Chapter 202, F.S.)</t>
  </si>
  <si>
    <t>Building Permits</t>
  </si>
  <si>
    <t>Franchise Fee - Solid Waste</t>
  </si>
  <si>
    <t>Federal Grant - Culture / Recreation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</si>
  <si>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</si>
  <si>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</si>
  <si>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</si>
  <si>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</si>
  <si>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</si>
  <si>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Culture / Recreation - Cultural Services</t>
  </si>
  <si>
    <t>Court-Ordered Judgments and Fines - Other Court-Ordered</t>
  </si>
  <si>
    <t>Sales - Sale of Surplus Materials and Scrap</t>
  </si>
  <si>
    <t>Contributions and Donations from Private Sources</t>
  </si>
  <si>
    <t>2013 Municipal Population:</t>
  </si>
  <si>
    <t>Local Fiscal Year Ended September 30, 2008</t>
  </si>
  <si>
    <t>Permits and Franchise Fees</t>
  </si>
  <si>
    <t>Other Permits and Fees</t>
  </si>
  <si>
    <t>Federal Grant - Economic Environment</t>
  </si>
  <si>
    <t>Rents and Royalties</t>
  </si>
  <si>
    <t>2008 Municipal Population:</t>
  </si>
  <si>
    <t>Local Fiscal Year Ended September 30, 2014</t>
  </si>
  <si>
    <t>General Government - Other General Government Charges and Fees</t>
  </si>
  <si>
    <t>Transportation - Other Transportation Charges</t>
  </si>
  <si>
    <t>Other Charges for Services</t>
  </si>
  <si>
    <t>2014 Municipal Population:</t>
  </si>
  <si>
    <t>Local Fiscal Year Ended September 30, 2015</t>
  </si>
  <si>
    <t>Second Local Option Fuel Tax (1 to 5 Cents)</t>
  </si>
  <si>
    <t>State Grant - Physical Environment - Sewer / Wastewater</t>
  </si>
  <si>
    <t>Grants from Other Local Units - Physical Environment</t>
  </si>
  <si>
    <t>2015 Municipal Population:</t>
  </si>
  <si>
    <t>Local Fiscal Year Ended September 30, 2016</t>
  </si>
  <si>
    <t>Federal Grant - Physical Environment - Water Supply System</t>
  </si>
  <si>
    <t>Culture / Recreation - Parks and Recreation</t>
  </si>
  <si>
    <t>2016 Municipal Population:</t>
  </si>
  <si>
    <t>Local Fiscal Year Ended September 30, 2017</t>
  </si>
  <si>
    <t>Proceeds - Debt Proceeds</t>
  </si>
  <si>
    <t>Proprietary Non-Operating - Interest</t>
  </si>
  <si>
    <t>Proprietary Non-Operating - Other Non-Operating Sources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</si>
  <si>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</si>
  <si>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</si>
  <si>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</si>
  <si>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</si>
  <si>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Other Federal Grants</t>
  </si>
  <si>
    <t>State Grant - Other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</si>
  <si>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</si>
  <si>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</si>
  <si>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</si>
  <si>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</si>
  <si>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</si>
  <si>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</si>
  <si>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</si>
  <si>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</si>
  <si>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</si>
  <si>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</si>
  <si>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</si>
  <si>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</si>
  <si>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</si>
  <si>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</si>
  <si>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</si>
  <si>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</si>
  <si>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Permits - Other</t>
  </si>
  <si>
    <t>State Shared Revenues - Other</t>
  </si>
  <si>
    <t>Other Charges for Services (Not Court-Related)</t>
  </si>
  <si>
    <t>Federal Fines and Forfeits</t>
  </si>
  <si>
    <t>2022 Municipal Population:</t>
  </si>
  <si>
    <t>Local Fiscal Year Ended September 30, 2023</t>
  </si>
  <si>
    <t>State Shared Revenues - General Government - Other General Government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</si>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</sst>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5E23-10D1-42B6-A3E0-234DC6A7D464}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52</v>
      </c>
      <c r="B3" s="108"/>
      <c r="C3" s="109"/>
      <c r="D3" s="113" t="s">
        <v>27</v>
      </c>
      <c r="E3" s="114"/>
      <c r="F3" s="114"/>
      <c r="G3" s="114"/>
      <c r="H3" s="115"/>
      <c r="I3" s="113" t="s">
        <v>28</v>
      </c>
      <c r="J3" s="115"/>
      <c r="K3" s="113" t="s">
        <v>30</v>
      </c>
      <c r="L3" s="114"/>
      <c r="M3" s="115"/>
      <c r="N3" s="49"/>
      <c r="O3" s="50"/>
      <c r="P3" s="116" t="s">
        <v>123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53</v>
      </c>
      <c r="F4" s="52" t="s">
        <v>54</v>
      </c>
      <c r="G4" s="52" t="s">
        <v>55</v>
      </c>
      <c r="H4" s="52" t="s">
        <v>4</v>
      </c>
      <c r="I4" s="52" t="s">
        <v>5</v>
      </c>
      <c r="J4" s="53" t="s">
        <v>56</v>
      </c>
      <c r="K4" s="53" t="s">
        <v>6</v>
      </c>
      <c r="L4" s="53" t="s">
        <v>7</v>
      </c>
      <c r="M4" s="53" t="s">
        <v>124</v>
      </c>
      <c r="N4" s="53" t="s">
        <v>8</v>
      </c>
      <c r="O4" s="53" t="s">
        <v>125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126</v>
      </c>
      <c r="B5" s="57"/>
      <c r="C5" s="57"/>
      <c r="D5" s="58">
        <f>SUM(D6:D6)</f>
        <v>539875</v>
      </c>
      <c r="E5" s="58">
        <f>SUM(E6:E6)</f>
        <v>0</v>
      </c>
      <c r="F5" s="58">
        <f>SUM(F6:F6)</f>
        <v>0</v>
      </c>
      <c r="G5" s="58">
        <f>SUM(G6:G6)</f>
        <v>0</v>
      </c>
      <c r="H5" s="58">
        <f>SUM(H6:H6)</f>
        <v>0</v>
      </c>
      <c r="I5" s="58">
        <f>SUM(I6:I6)</f>
        <v>7071</v>
      </c>
      <c r="J5" s="58">
        <f>SUM(J6:J6)</f>
        <v>0</v>
      </c>
      <c r="K5" s="58">
        <f>SUM(K6:K6)</f>
        <v>0</v>
      </c>
      <c r="L5" s="58">
        <f>SUM(L6:L6)</f>
        <v>0</v>
      </c>
      <c r="M5" s="58">
        <f>SUM(M6:M6)</f>
        <v>0</v>
      </c>
      <c r="N5" s="58">
        <f>SUM(N6:N6)</f>
        <v>0</v>
      </c>
      <c r="O5" s="59">
        <f>SUM(D5:N5)</f>
        <v>546946</v>
      </c>
      <c r="P5" s="60">
        <f>(O5/P$24)</f>
        <v>723.47354497354502</v>
      </c>
      <c r="Q5" s="61"/>
    </row>
    <row r="6" spans="1:134">
      <c r="A6" s="63"/>
      <c r="B6" s="64">
        <v>319.89999999999998</v>
      </c>
      <c r="C6" s="65" t="s">
        <v>15</v>
      </c>
      <c r="D6" s="66">
        <v>539875</v>
      </c>
      <c r="E6" s="66">
        <v>0</v>
      </c>
      <c r="F6" s="66">
        <v>0</v>
      </c>
      <c r="G6" s="66">
        <v>0</v>
      </c>
      <c r="H6" s="66">
        <v>0</v>
      </c>
      <c r="I6" s="66">
        <v>7071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546946</v>
      </c>
      <c r="P6" s="67">
        <f>(O6/P$24)</f>
        <v>723.47354497354502</v>
      </c>
      <c r="Q6" s="68"/>
    </row>
    <row r="7" spans="1:134" ht="15.75">
      <c r="A7" s="69" t="s">
        <v>16</v>
      </c>
      <c r="B7" s="70"/>
      <c r="C7" s="71"/>
      <c r="D7" s="72">
        <f>SUM(D8:D8)</f>
        <v>2482</v>
      </c>
      <c r="E7" s="72">
        <f>SUM(E8:E8)</f>
        <v>0</v>
      </c>
      <c r="F7" s="72">
        <f>SUM(F8:F8)</f>
        <v>0</v>
      </c>
      <c r="G7" s="72">
        <f>SUM(G8:G8)</f>
        <v>0</v>
      </c>
      <c r="H7" s="72">
        <f>SUM(H8:H8)</f>
        <v>0</v>
      </c>
      <c r="I7" s="72">
        <f>SUM(I8:I8)</f>
        <v>0</v>
      </c>
      <c r="J7" s="72">
        <f>SUM(J8:J8)</f>
        <v>0</v>
      </c>
      <c r="K7" s="72">
        <f>SUM(K8:K8)</f>
        <v>0</v>
      </c>
      <c r="L7" s="72">
        <f>SUM(L8:L8)</f>
        <v>0</v>
      </c>
      <c r="M7" s="72">
        <f>SUM(M8:M8)</f>
        <v>0</v>
      </c>
      <c r="N7" s="72">
        <f>SUM(N8:N8)</f>
        <v>0</v>
      </c>
      <c r="O7" s="73">
        <f>SUM(D7:N7)</f>
        <v>2482</v>
      </c>
      <c r="P7" s="74">
        <f>(O7/P$24)</f>
        <v>3.2830687830687832</v>
      </c>
      <c r="Q7" s="75"/>
    </row>
    <row r="8" spans="1:134">
      <c r="A8" s="63"/>
      <c r="B8" s="64">
        <v>322.89999999999998</v>
      </c>
      <c r="C8" s="65" t="s">
        <v>135</v>
      </c>
      <c r="D8" s="66">
        <v>2482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ref="O8" si="0">SUM(D8:N8)</f>
        <v>2482</v>
      </c>
      <c r="P8" s="67">
        <f>(O8/P$24)</f>
        <v>3.2830687830687832</v>
      </c>
      <c r="Q8" s="68"/>
    </row>
    <row r="9" spans="1:134" ht="15.75">
      <c r="A9" s="69" t="s">
        <v>130</v>
      </c>
      <c r="B9" s="70"/>
      <c r="C9" s="71"/>
      <c r="D9" s="72">
        <f>SUM(D10:D10)</f>
        <v>491714</v>
      </c>
      <c r="E9" s="72">
        <f>SUM(E10:E10)</f>
        <v>0</v>
      </c>
      <c r="F9" s="72">
        <f>SUM(F10:F10)</f>
        <v>0</v>
      </c>
      <c r="G9" s="72">
        <f>SUM(G10:G10)</f>
        <v>0</v>
      </c>
      <c r="H9" s="72">
        <f>SUM(H10:H10)</f>
        <v>0</v>
      </c>
      <c r="I9" s="72">
        <f>SUM(I10:I10)</f>
        <v>0</v>
      </c>
      <c r="J9" s="72">
        <f>SUM(J10:J10)</f>
        <v>0</v>
      </c>
      <c r="K9" s="72">
        <f>SUM(K10:K10)</f>
        <v>0</v>
      </c>
      <c r="L9" s="72">
        <f>SUM(L10:L10)</f>
        <v>0</v>
      </c>
      <c r="M9" s="72">
        <f>SUM(M10:M10)</f>
        <v>0</v>
      </c>
      <c r="N9" s="72">
        <f>SUM(N10:N10)</f>
        <v>0</v>
      </c>
      <c r="O9" s="73">
        <f>SUM(D9:N9)</f>
        <v>491714</v>
      </c>
      <c r="P9" s="74">
        <f>(O9/P$24)</f>
        <v>650.4153439153439</v>
      </c>
      <c r="Q9" s="75"/>
    </row>
    <row r="10" spans="1:134">
      <c r="A10" s="63"/>
      <c r="B10" s="64">
        <v>335.19</v>
      </c>
      <c r="C10" s="65" t="s">
        <v>141</v>
      </c>
      <c r="D10" s="66">
        <v>491714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ref="O10" si="1">SUM(D10:N10)</f>
        <v>491714</v>
      </c>
      <c r="P10" s="67">
        <f>(O10/P$24)</f>
        <v>650.4153439153439</v>
      </c>
      <c r="Q10" s="68"/>
    </row>
    <row r="11" spans="1:134" ht="15.75">
      <c r="A11" s="69" t="s">
        <v>31</v>
      </c>
      <c r="B11" s="70"/>
      <c r="C11" s="71"/>
      <c r="D11" s="72">
        <f>SUM(D12:D15)</f>
        <v>30036</v>
      </c>
      <c r="E11" s="72">
        <f>SUM(E12:E15)</f>
        <v>0</v>
      </c>
      <c r="F11" s="72">
        <f>SUM(F12:F15)</f>
        <v>0</v>
      </c>
      <c r="G11" s="72">
        <f>SUM(G12:G15)</f>
        <v>0</v>
      </c>
      <c r="H11" s="72">
        <f>SUM(H12:H15)</f>
        <v>0</v>
      </c>
      <c r="I11" s="72">
        <f>SUM(I12:I15)</f>
        <v>777633</v>
      </c>
      <c r="J11" s="72">
        <f>SUM(J12:J15)</f>
        <v>0</v>
      </c>
      <c r="K11" s="72">
        <f>SUM(K12:K15)</f>
        <v>0</v>
      </c>
      <c r="L11" s="72">
        <f>SUM(L12:L15)</f>
        <v>0</v>
      </c>
      <c r="M11" s="72">
        <f>SUM(M12:M15)</f>
        <v>0</v>
      </c>
      <c r="N11" s="72">
        <f>SUM(N12:N15)</f>
        <v>0</v>
      </c>
      <c r="O11" s="72">
        <f>SUM(D11:N11)</f>
        <v>807669</v>
      </c>
      <c r="P11" s="74">
        <f>(O11/P$24)</f>
        <v>1068.3452380952381</v>
      </c>
      <c r="Q11" s="75"/>
    </row>
    <row r="12" spans="1:134">
      <c r="A12" s="63"/>
      <c r="B12" s="64">
        <v>341.9</v>
      </c>
      <c r="C12" s="65" t="s">
        <v>96</v>
      </c>
      <c r="D12" s="66">
        <v>30036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15" si="2">SUM(D12:N12)</f>
        <v>30036</v>
      </c>
      <c r="P12" s="67">
        <f>(O12/P$24)</f>
        <v>39.730158730158728</v>
      </c>
      <c r="Q12" s="68"/>
    </row>
    <row r="13" spans="1:134">
      <c r="A13" s="63"/>
      <c r="B13" s="64">
        <v>343.3</v>
      </c>
      <c r="C13" s="65" t="s">
        <v>37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233058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2"/>
        <v>233058</v>
      </c>
      <c r="P13" s="67">
        <f>(O13/P$24)</f>
        <v>308.27777777777777</v>
      </c>
      <c r="Q13" s="68"/>
    </row>
    <row r="14" spans="1:134">
      <c r="A14" s="63"/>
      <c r="B14" s="64">
        <v>343.4</v>
      </c>
      <c r="C14" s="65" t="s">
        <v>38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227245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2"/>
        <v>227245</v>
      </c>
      <c r="P14" s="67">
        <f>(O14/P$24)</f>
        <v>300.58862433862436</v>
      </c>
      <c r="Q14" s="68"/>
    </row>
    <row r="15" spans="1:134">
      <c r="A15" s="63"/>
      <c r="B15" s="64">
        <v>343.5</v>
      </c>
      <c r="C15" s="65" t="s">
        <v>39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  <c r="I15" s="66">
        <v>317330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317330</v>
      </c>
      <c r="P15" s="67">
        <f>(O15/P$24)</f>
        <v>419.74867724867727</v>
      </c>
      <c r="Q15" s="68"/>
    </row>
    <row r="16" spans="1:134" ht="15.75">
      <c r="A16" s="69" t="s">
        <v>32</v>
      </c>
      <c r="B16" s="70"/>
      <c r="C16" s="71"/>
      <c r="D16" s="72">
        <f>SUM(D17:D17)</f>
        <v>2117</v>
      </c>
      <c r="E16" s="72">
        <f>SUM(E17:E17)</f>
        <v>0</v>
      </c>
      <c r="F16" s="72">
        <f>SUM(F17:F17)</f>
        <v>0</v>
      </c>
      <c r="G16" s="72">
        <f>SUM(G17:G17)</f>
        <v>0</v>
      </c>
      <c r="H16" s="72">
        <f>SUM(H17:H17)</f>
        <v>0</v>
      </c>
      <c r="I16" s="72">
        <f>SUM(I17:I17)</f>
        <v>0</v>
      </c>
      <c r="J16" s="72">
        <f>SUM(J17:J17)</f>
        <v>0</v>
      </c>
      <c r="K16" s="72">
        <f>SUM(K17:K17)</f>
        <v>0</v>
      </c>
      <c r="L16" s="72">
        <f>SUM(L17:L17)</f>
        <v>0</v>
      </c>
      <c r="M16" s="72">
        <f>SUM(M17:M17)</f>
        <v>0</v>
      </c>
      <c r="N16" s="72">
        <f>SUM(N17:N17)</f>
        <v>0</v>
      </c>
      <c r="O16" s="72">
        <f>SUM(D16:N16)</f>
        <v>2117</v>
      </c>
      <c r="P16" s="74">
        <f>(O16/P$24)</f>
        <v>2.8002645502645502</v>
      </c>
      <c r="Q16" s="75"/>
    </row>
    <row r="17" spans="1:120">
      <c r="A17" s="76"/>
      <c r="B17" s="77">
        <v>359</v>
      </c>
      <c r="C17" s="78" t="s">
        <v>65</v>
      </c>
      <c r="D17" s="66">
        <v>2117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" si="3">SUM(D17:N17)</f>
        <v>2117</v>
      </c>
      <c r="P17" s="67">
        <f>(O17/P$24)</f>
        <v>2.8002645502645502</v>
      </c>
      <c r="Q17" s="68"/>
    </row>
    <row r="18" spans="1:120" ht="15.75">
      <c r="A18" s="69" t="s">
        <v>2</v>
      </c>
      <c r="B18" s="70"/>
      <c r="C18" s="71"/>
      <c r="D18" s="72">
        <f>SUM(D19:D19)</f>
        <v>21010</v>
      </c>
      <c r="E18" s="72">
        <f>SUM(E19:E19)</f>
        <v>0</v>
      </c>
      <c r="F18" s="72">
        <f>SUM(F19:F19)</f>
        <v>0</v>
      </c>
      <c r="G18" s="72">
        <f>SUM(G19:G19)</f>
        <v>0</v>
      </c>
      <c r="H18" s="72">
        <f>SUM(H19:H19)</f>
        <v>0</v>
      </c>
      <c r="I18" s="72">
        <f>SUM(I19:I19)</f>
        <v>26860</v>
      </c>
      <c r="J18" s="72">
        <f>SUM(J19:J19)</f>
        <v>0</v>
      </c>
      <c r="K18" s="72">
        <f>SUM(K19:K19)</f>
        <v>0</v>
      </c>
      <c r="L18" s="72">
        <f>SUM(L19:L19)</f>
        <v>0</v>
      </c>
      <c r="M18" s="72">
        <f>SUM(M19:M19)</f>
        <v>0</v>
      </c>
      <c r="N18" s="72">
        <f>SUM(N19:N19)</f>
        <v>0</v>
      </c>
      <c r="O18" s="72">
        <f>SUM(D18:N18)</f>
        <v>47870</v>
      </c>
      <c r="P18" s="74">
        <f>(O18/P$24)</f>
        <v>63.320105820105823</v>
      </c>
      <c r="Q18" s="75"/>
    </row>
    <row r="19" spans="1:120">
      <c r="A19" s="63"/>
      <c r="B19" s="64">
        <v>369.9</v>
      </c>
      <c r="C19" s="65" t="s">
        <v>48</v>
      </c>
      <c r="D19" s="66">
        <v>21010</v>
      </c>
      <c r="E19" s="66">
        <v>0</v>
      </c>
      <c r="F19" s="66">
        <v>0</v>
      </c>
      <c r="G19" s="66">
        <v>0</v>
      </c>
      <c r="H19" s="66">
        <v>0</v>
      </c>
      <c r="I19" s="66">
        <v>26860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1" si="4">SUM(D19:N19)</f>
        <v>47870</v>
      </c>
      <c r="P19" s="67">
        <f>(O19/P$24)</f>
        <v>63.320105820105823</v>
      </c>
      <c r="Q19" s="68"/>
    </row>
    <row r="20" spans="1:120" ht="15.75">
      <c r="A20" s="69" t="s">
        <v>33</v>
      </c>
      <c r="B20" s="70"/>
      <c r="C20" s="71"/>
      <c r="D20" s="72">
        <f>SUM(D21:D21)</f>
        <v>0</v>
      </c>
      <c r="E20" s="72">
        <f>SUM(E21:E21)</f>
        <v>0</v>
      </c>
      <c r="F20" s="72">
        <f>SUM(F21:F21)</f>
        <v>0</v>
      </c>
      <c r="G20" s="72">
        <f>SUM(G21:G21)</f>
        <v>0</v>
      </c>
      <c r="H20" s="72">
        <f>SUM(H21:H21)</f>
        <v>0</v>
      </c>
      <c r="I20" s="72">
        <f>SUM(I21:I21)</f>
        <v>29690</v>
      </c>
      <c r="J20" s="72">
        <f>SUM(J21:J21)</f>
        <v>0</v>
      </c>
      <c r="K20" s="72">
        <f>SUM(K21:K21)</f>
        <v>0</v>
      </c>
      <c r="L20" s="72">
        <f>SUM(L21:L21)</f>
        <v>0</v>
      </c>
      <c r="M20" s="72">
        <f>SUM(M21:M21)</f>
        <v>0</v>
      </c>
      <c r="N20" s="72">
        <f>SUM(N21:N21)</f>
        <v>0</v>
      </c>
      <c r="O20" s="72">
        <f t="shared" si="4"/>
        <v>29690</v>
      </c>
      <c r="P20" s="74">
        <f>(O20/P$24)</f>
        <v>39.272486772486772</v>
      </c>
      <c r="Q20" s="68"/>
    </row>
    <row r="21" spans="1:120" ht="15.75" thickBot="1">
      <c r="A21" s="63"/>
      <c r="B21" s="64">
        <v>381</v>
      </c>
      <c r="C21" s="65" t="s">
        <v>49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29690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4"/>
        <v>29690</v>
      </c>
      <c r="P21" s="67">
        <f>(O21/P$24)</f>
        <v>39.272486772486772</v>
      </c>
      <c r="Q21" s="68"/>
    </row>
    <row r="22" spans="1:120" ht="16.5" thickBot="1">
      <c r="A22" s="79" t="s">
        <v>43</v>
      </c>
      <c r="B22" s="80"/>
      <c r="C22" s="81"/>
      <c r="D22" s="82">
        <f>SUM(D5,D7,D9,D11,D16,D18,D20)</f>
        <v>1087234</v>
      </c>
      <c r="E22" s="82">
        <f>SUM(E5,E7,E9,E11,E16,E18,E20)</f>
        <v>0</v>
      </c>
      <c r="F22" s="82">
        <f>SUM(F5,F7,F9,F11,F16,F18,F20)</f>
        <v>0</v>
      </c>
      <c r="G22" s="82">
        <f>SUM(G5,G7,G9,G11,G16,G18,G20)</f>
        <v>0</v>
      </c>
      <c r="H22" s="82">
        <f>SUM(H5,H7,H9,H11,H16,H18,H20)</f>
        <v>0</v>
      </c>
      <c r="I22" s="82">
        <f>SUM(I5,I7,I9,I11,I16,I18,I20)</f>
        <v>841254</v>
      </c>
      <c r="J22" s="82">
        <f>SUM(J5,J7,J9,J11,J16,J18,J20)</f>
        <v>0</v>
      </c>
      <c r="K22" s="82">
        <f>SUM(K5,K7,K9,K11,K16,K18,K20)</f>
        <v>0</v>
      </c>
      <c r="L22" s="82">
        <f>SUM(L5,L7,L9,L11,L16,L18,L20)</f>
        <v>0</v>
      </c>
      <c r="M22" s="82">
        <f>SUM(M5,M7,M9,M11,M16,M18,M20)</f>
        <v>0</v>
      </c>
      <c r="N22" s="82">
        <f>SUM(N5,N7,N9,N11,N16,N18,N20)</f>
        <v>0</v>
      </c>
      <c r="O22" s="82">
        <f>SUM(D22:N22)</f>
        <v>1928488</v>
      </c>
      <c r="P22" s="83">
        <f>(O22/P$24)</f>
        <v>2550.9100529100529</v>
      </c>
      <c r="Q22" s="61"/>
      <c r="R22" s="84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</row>
    <row r="23" spans="1:120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8"/>
    </row>
    <row r="24" spans="1:120">
      <c r="A24" s="89"/>
      <c r="B24" s="90"/>
      <c r="C24" s="90"/>
      <c r="D24" s="91"/>
      <c r="E24" s="91"/>
      <c r="F24" s="91"/>
      <c r="G24" s="91"/>
      <c r="H24" s="91"/>
      <c r="I24" s="91"/>
      <c r="J24" s="91"/>
      <c r="K24" s="91"/>
      <c r="L24" s="91"/>
      <c r="M24" s="94" t="s">
        <v>142</v>
      </c>
      <c r="N24" s="94"/>
      <c r="O24" s="94"/>
      <c r="P24" s="92">
        <v>756</v>
      </c>
    </row>
    <row r="25" spans="1:120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7"/>
    </row>
    <row r="26" spans="1:120" ht="15.75" customHeight="1" thickBot="1">
      <c r="A26" s="98" t="s">
        <v>67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213008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76933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289941</v>
      </c>
      <c r="O5" s="33">
        <f t="shared" ref="O5:O37" si="2">(N5/O$39)</f>
        <v>418.38528138528136</v>
      </c>
      <c r="P5" s="6"/>
    </row>
    <row r="6" spans="1:133">
      <c r="A6" s="12"/>
      <c r="B6" s="25">
        <v>311</v>
      </c>
      <c r="C6" s="20" t="s">
        <v>1</v>
      </c>
      <c r="D6" s="46">
        <v>102443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102443</v>
      </c>
      <c r="O6" s="47">
        <f t="shared" si="2"/>
        <v>147.82539682539684</v>
      </c>
      <c r="P6" s="9"/>
    </row>
    <row r="7" spans="1:133">
      <c r="A7" s="12"/>
      <c r="B7" s="25">
        <v>312.41000000000003</v>
      </c>
      <c r="C7" s="20" t="s">
        <v>61</v>
      </c>
      <c r="D7" s="46">
        <v>24352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24352</v>
      </c>
      <c r="O7" s="47">
        <f t="shared" si="2"/>
        <v>35.139971139971138</v>
      </c>
      <c r="P7" s="9"/>
    </row>
    <row r="8" spans="1:133">
      <c r="A8" s="12"/>
      <c r="B8" s="25">
        <v>312.60000000000002</v>
      </c>
      <c r="C8" s="20" t="s">
        <v>62</v>
      </c>
      <c r="D8" s="46">
        <v>57724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57724</v>
      </c>
      <c r="O8" s="47">
        <f t="shared" si="2"/>
        <v>83.295815295815302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70112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70112</v>
      </c>
      <c r="O9" s="47">
        <f t="shared" si="2"/>
        <v>101.17171717171718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6821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6821</v>
      </c>
      <c r="O10" s="47">
        <f t="shared" si="2"/>
        <v>9.8427128427128423</v>
      </c>
      <c r="P10" s="9"/>
    </row>
    <row r="11" spans="1:133">
      <c r="A11" s="12"/>
      <c r="B11" s="25">
        <v>315</v>
      </c>
      <c r="C11" s="20" t="s">
        <v>75</v>
      </c>
      <c r="D11" s="46">
        <v>28489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28489</v>
      </c>
      <c r="O11" s="47">
        <f t="shared" si="2"/>
        <v>41.109668109668107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70087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70087</v>
      </c>
      <c r="O12" s="45">
        <f t="shared" si="2"/>
        <v>101.13564213564213</v>
      </c>
      <c r="P12" s="10"/>
    </row>
    <row r="13" spans="1:133">
      <c r="A13" s="12"/>
      <c r="B13" s="25">
        <v>323.10000000000002</v>
      </c>
      <c r="C13" s="20" t="s">
        <v>17</v>
      </c>
      <c r="D13" s="46">
        <v>66853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66853</v>
      </c>
      <c r="O13" s="47">
        <f t="shared" si="2"/>
        <v>96.468975468975472</v>
      </c>
      <c r="P13" s="9"/>
    </row>
    <row r="14" spans="1:133">
      <c r="A14" s="12"/>
      <c r="B14" s="25">
        <v>329</v>
      </c>
      <c r="C14" s="20" t="s">
        <v>63</v>
      </c>
      <c r="D14" s="46">
        <v>3234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3234</v>
      </c>
      <c r="O14" s="47">
        <f t="shared" si="2"/>
        <v>4.666666666666667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SUM(D16:D23)</f>
        <v>169748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80263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250011</v>
      </c>
      <c r="O15" s="45">
        <f t="shared" si="2"/>
        <v>360.76623376623377</v>
      </c>
      <c r="P15" s="10"/>
    </row>
    <row r="16" spans="1:133">
      <c r="A16" s="12"/>
      <c r="B16" s="25">
        <v>331.35</v>
      </c>
      <c r="C16" s="20" t="s">
        <v>64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80263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80263</v>
      </c>
      <c r="O16" s="47">
        <f t="shared" si="2"/>
        <v>115.81962481962482</v>
      </c>
      <c r="P16" s="9"/>
    </row>
    <row r="17" spans="1:16">
      <c r="A17" s="12"/>
      <c r="B17" s="25">
        <v>334.7</v>
      </c>
      <c r="C17" s="20" t="s">
        <v>20</v>
      </c>
      <c r="D17" s="46">
        <v>16760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16760</v>
      </c>
      <c r="O17" s="47">
        <f t="shared" si="2"/>
        <v>24.184704184704184</v>
      </c>
      <c r="P17" s="9"/>
    </row>
    <row r="18" spans="1:16">
      <c r="A18" s="12"/>
      <c r="B18" s="25">
        <v>335.12</v>
      </c>
      <c r="C18" s="20" t="s">
        <v>79</v>
      </c>
      <c r="D18" s="46">
        <v>26501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26501</v>
      </c>
      <c r="O18" s="47">
        <f t="shared" si="2"/>
        <v>38.240981240981242</v>
      </c>
      <c r="P18" s="9"/>
    </row>
    <row r="19" spans="1:16">
      <c r="A19" s="12"/>
      <c r="B19" s="25">
        <v>335.14</v>
      </c>
      <c r="C19" s="20" t="s">
        <v>80</v>
      </c>
      <c r="D19" s="46">
        <v>416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416</v>
      </c>
      <c r="O19" s="47">
        <f t="shared" si="2"/>
        <v>0.60028860028860032</v>
      </c>
      <c r="P19" s="9"/>
    </row>
    <row r="20" spans="1:16">
      <c r="A20" s="12"/>
      <c r="B20" s="25">
        <v>335.15</v>
      </c>
      <c r="C20" s="20" t="s">
        <v>81</v>
      </c>
      <c r="D20" s="46">
        <v>336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336</v>
      </c>
      <c r="O20" s="47">
        <f t="shared" si="2"/>
        <v>0.48484848484848486</v>
      </c>
      <c r="P20" s="9"/>
    </row>
    <row r="21" spans="1:16">
      <c r="A21" s="12"/>
      <c r="B21" s="25">
        <v>335.18</v>
      </c>
      <c r="C21" s="20" t="s">
        <v>82</v>
      </c>
      <c r="D21" s="46">
        <v>26631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26631</v>
      </c>
      <c r="O21" s="47">
        <f t="shared" si="2"/>
        <v>38.428571428571431</v>
      </c>
      <c r="P21" s="9"/>
    </row>
    <row r="22" spans="1:16">
      <c r="A22" s="12"/>
      <c r="B22" s="25">
        <v>337.7</v>
      </c>
      <c r="C22" s="20" t="s">
        <v>25</v>
      </c>
      <c r="D22" s="46">
        <v>96393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96393</v>
      </c>
      <c r="O22" s="47">
        <f t="shared" si="2"/>
        <v>139.0952380952381</v>
      </c>
      <c r="P22" s="9"/>
    </row>
    <row r="23" spans="1:16">
      <c r="A23" s="12"/>
      <c r="B23" s="25">
        <v>339</v>
      </c>
      <c r="C23" s="20" t="s">
        <v>26</v>
      </c>
      <c r="D23" s="46">
        <v>2711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2711</v>
      </c>
      <c r="O23" s="47">
        <f t="shared" si="2"/>
        <v>3.9119769119769119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SUM(D25:D33)</f>
        <v>24356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316972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341328</v>
      </c>
      <c r="O24" s="45">
        <f t="shared" si="2"/>
        <v>492.53679653679654</v>
      </c>
      <c r="P24" s="10"/>
    </row>
    <row r="25" spans="1:16">
      <c r="A25" s="12"/>
      <c r="B25" s="25">
        <v>341.9</v>
      </c>
      <c r="C25" s="20" t="s">
        <v>96</v>
      </c>
      <c r="D25" s="46">
        <v>8763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8763</v>
      </c>
      <c r="O25" s="47">
        <f t="shared" si="2"/>
        <v>12.645021645021645</v>
      </c>
      <c r="P25" s="9"/>
    </row>
    <row r="26" spans="1:16">
      <c r="A26" s="12"/>
      <c r="B26" s="25">
        <v>342.2</v>
      </c>
      <c r="C26" s="20" t="s">
        <v>35</v>
      </c>
      <c r="D26" s="46">
        <v>1500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1500</v>
      </c>
      <c r="O26" s="47">
        <f t="shared" si="2"/>
        <v>2.1645021645021645</v>
      </c>
      <c r="P26" s="9"/>
    </row>
    <row r="27" spans="1:16">
      <c r="A27" s="12"/>
      <c r="B27" s="25">
        <v>343.3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73310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73310</v>
      </c>
      <c r="O27" s="47">
        <f t="shared" si="2"/>
        <v>105.78643578643579</v>
      </c>
      <c r="P27" s="9"/>
    </row>
    <row r="28" spans="1:16">
      <c r="A28" s="12"/>
      <c r="B28" s="25">
        <v>343.4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172229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172229</v>
      </c>
      <c r="O28" s="47">
        <f t="shared" si="2"/>
        <v>248.52669552669553</v>
      </c>
      <c r="P28" s="9"/>
    </row>
    <row r="29" spans="1:16">
      <c r="A29" s="12"/>
      <c r="B29" s="25">
        <v>343.5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71433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71433</v>
      </c>
      <c r="O29" s="47">
        <f t="shared" si="2"/>
        <v>103.07792207792208</v>
      </c>
      <c r="P29" s="9"/>
    </row>
    <row r="30" spans="1:16">
      <c r="A30" s="12"/>
      <c r="B30" s="25">
        <v>343.9</v>
      </c>
      <c r="C30" s="20" t="s">
        <v>41</v>
      </c>
      <c r="D30" s="46">
        <v>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</v>
      </c>
      <c r="O30" s="47">
        <f t="shared" si="2"/>
        <v>2.1645021645021644E-2</v>
      </c>
      <c r="P30" s="9"/>
    </row>
    <row r="31" spans="1:16">
      <c r="A31" s="12"/>
      <c r="B31" s="25">
        <v>344.9</v>
      </c>
      <c r="C31" s="20" t="s">
        <v>97</v>
      </c>
      <c r="D31" s="46">
        <v>10760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10760</v>
      </c>
      <c r="O31" s="47">
        <f t="shared" si="2"/>
        <v>15.526695526695526</v>
      </c>
      <c r="P31" s="9"/>
    </row>
    <row r="32" spans="1:16">
      <c r="A32" s="12"/>
      <c r="B32" s="25">
        <v>347.3</v>
      </c>
      <c r="C32" s="20" t="s">
        <v>84</v>
      </c>
      <c r="D32" s="46">
        <v>3218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3218</v>
      </c>
      <c r="O32" s="47">
        <f t="shared" si="2"/>
        <v>4.6435786435786435</v>
      </c>
      <c r="P32" s="9"/>
    </row>
    <row r="33" spans="1:119">
      <c r="A33" s="12"/>
      <c r="B33" s="25">
        <v>349</v>
      </c>
      <c r="C33" s="20" t="s">
        <v>98</v>
      </c>
      <c r="D33" s="46">
        <v>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100</v>
      </c>
      <c r="O33" s="47">
        <f t="shared" si="2"/>
        <v>0.14430014430014429</v>
      </c>
      <c r="P33" s="9"/>
    </row>
    <row r="34" spans="1:119" ht="15.75">
      <c r="A34" s="29" t="s">
        <v>2</v>
      </c>
      <c r="B34" s="30"/>
      <c r="C34" s="31"/>
      <c r="D34" s="32">
        <f t="shared" ref="D34:M34" si="7">SUM(D35:D36)</f>
        <v>21319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233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21552</v>
      </c>
      <c r="O34" s="45">
        <f t="shared" si="2"/>
        <v>31.0995670995671</v>
      </c>
      <c r="P34" s="10"/>
    </row>
    <row r="35" spans="1:119">
      <c r="A35" s="12"/>
      <c r="B35" s="25">
        <v>361.1</v>
      </c>
      <c r="C35" s="20" t="s">
        <v>46</v>
      </c>
      <c r="D35" s="46">
        <v>1332</v>
      </c>
      <c r="E35" s="46">
        <v>0</v>
      </c>
      <c r="F35" s="46">
        <v>0</v>
      </c>
      <c r="G35" s="46">
        <v>0</v>
      </c>
      <c r="H35" s="46">
        <v>0</v>
      </c>
      <c r="I35" s="46">
        <v>233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1565</v>
      </c>
      <c r="O35" s="47">
        <f t="shared" si="2"/>
        <v>2.2582972582972585</v>
      </c>
      <c r="P35" s="9"/>
    </row>
    <row r="36" spans="1:119" ht="15.75" thickBot="1">
      <c r="A36" s="12"/>
      <c r="B36" s="25">
        <v>369.9</v>
      </c>
      <c r="C36" s="20" t="s">
        <v>48</v>
      </c>
      <c r="D36" s="46">
        <v>19987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19987</v>
      </c>
      <c r="O36" s="47">
        <f t="shared" si="2"/>
        <v>28.841269841269842</v>
      </c>
      <c r="P36" s="9"/>
    </row>
    <row r="37" spans="1:119" ht="16.5" thickBot="1">
      <c r="A37" s="14" t="s">
        <v>43</v>
      </c>
      <c r="B37" s="23"/>
      <c r="C37" s="22"/>
      <c r="D37" s="15">
        <f>SUM(D5,D12,D15,D24,D34)</f>
        <v>498518</v>
      </c>
      <c r="E37" s="15">
        <f t="shared" ref="E37:M37" si="8">SUM(E5,E12,E15,E24,E34)</f>
        <v>0</v>
      </c>
      <c r="F37" s="15">
        <f t="shared" si="8"/>
        <v>0</v>
      </c>
      <c r="G37" s="15">
        <f t="shared" si="8"/>
        <v>0</v>
      </c>
      <c r="H37" s="15">
        <f t="shared" si="8"/>
        <v>0</v>
      </c>
      <c r="I37" s="15">
        <f t="shared" si="8"/>
        <v>474401</v>
      </c>
      <c r="J37" s="15">
        <f t="shared" si="8"/>
        <v>0</v>
      </c>
      <c r="K37" s="15">
        <f t="shared" si="8"/>
        <v>0</v>
      </c>
      <c r="L37" s="15">
        <f t="shared" si="8"/>
        <v>0</v>
      </c>
      <c r="M37" s="15">
        <f t="shared" si="8"/>
        <v>0</v>
      </c>
      <c r="N37" s="15">
        <f>SUM(D37:M37)</f>
        <v>972919</v>
      </c>
      <c r="O37" s="38">
        <f t="shared" si="2"/>
        <v>1403.923520923521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99</v>
      </c>
      <c r="M39" s="118"/>
      <c r="N39" s="118"/>
      <c r="O39" s="43">
        <v>693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67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170548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111408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281956</v>
      </c>
      <c r="O5" s="33">
        <f t="shared" ref="O5:O41" si="2">(N5/O$43)</f>
        <v>406.27665706051874</v>
      </c>
      <c r="P5" s="6"/>
    </row>
    <row r="6" spans="1:133">
      <c r="A6" s="12"/>
      <c r="B6" s="25">
        <v>311</v>
      </c>
      <c r="C6" s="20" t="s">
        <v>1</v>
      </c>
      <c r="D6" s="46">
        <v>96944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96944</v>
      </c>
      <c r="O6" s="47">
        <f t="shared" si="2"/>
        <v>139.68876080691643</v>
      </c>
      <c r="P6" s="9"/>
    </row>
    <row r="7" spans="1:133">
      <c r="A7" s="12"/>
      <c r="B7" s="25">
        <v>312.10000000000002</v>
      </c>
      <c r="C7" s="20" t="s">
        <v>9</v>
      </c>
      <c r="D7" s="46">
        <v>24004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24004</v>
      </c>
      <c r="O7" s="47">
        <f t="shared" si="2"/>
        <v>34.587896253602302</v>
      </c>
      <c r="P7" s="9"/>
    </row>
    <row r="8" spans="1:133">
      <c r="A8" s="12"/>
      <c r="B8" s="25">
        <v>312.60000000000002</v>
      </c>
      <c r="C8" s="20" t="s">
        <v>62</v>
      </c>
      <c r="D8" s="46">
        <v>49600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49600</v>
      </c>
      <c r="O8" s="47">
        <f t="shared" si="2"/>
        <v>71.46974063400576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68668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68668</v>
      </c>
      <c r="O9" s="47">
        <f t="shared" si="2"/>
        <v>98.945244956772328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6495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6495</v>
      </c>
      <c r="O10" s="47">
        <f t="shared" si="2"/>
        <v>9.358789625360231</v>
      </c>
      <c r="P10" s="9"/>
    </row>
    <row r="11" spans="1:133">
      <c r="A11" s="12"/>
      <c r="B11" s="25">
        <v>315</v>
      </c>
      <c r="C11" s="20" t="s">
        <v>75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36245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36245</v>
      </c>
      <c r="O11" s="47">
        <f t="shared" si="2"/>
        <v>52.226224783861674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SUM(D13:D16)</f>
        <v>64521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162983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227504</v>
      </c>
      <c r="O12" s="45">
        <f t="shared" si="2"/>
        <v>327.81556195965419</v>
      </c>
      <c r="P12" s="10"/>
    </row>
    <row r="13" spans="1:133">
      <c r="A13" s="12"/>
      <c r="B13" s="25">
        <v>322</v>
      </c>
      <c r="C13" s="20" t="s">
        <v>76</v>
      </c>
      <c r="D13" s="46">
        <v>3959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3959</v>
      </c>
      <c r="O13" s="47">
        <f t="shared" si="2"/>
        <v>5.7046109510086458</v>
      </c>
      <c r="P13" s="9"/>
    </row>
    <row r="14" spans="1:133">
      <c r="A14" s="12"/>
      <c r="B14" s="25">
        <v>323.10000000000002</v>
      </c>
      <c r="C14" s="20" t="s">
        <v>17</v>
      </c>
      <c r="D14" s="46">
        <v>60407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60407</v>
      </c>
      <c r="O14" s="47">
        <f t="shared" si="2"/>
        <v>87.041786743515857</v>
      </c>
      <c r="P14" s="9"/>
    </row>
    <row r="15" spans="1:133">
      <c r="A15" s="12"/>
      <c r="B15" s="25">
        <v>323.7</v>
      </c>
      <c r="C15" s="20" t="s">
        <v>77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162983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162983</v>
      </c>
      <c r="O15" s="47">
        <f t="shared" si="2"/>
        <v>234.84582132564842</v>
      </c>
      <c r="P15" s="9"/>
    </row>
    <row r="16" spans="1:133">
      <c r="A16" s="12"/>
      <c r="B16" s="25">
        <v>329</v>
      </c>
      <c r="C16" s="20" t="s">
        <v>63</v>
      </c>
      <c r="D16" s="46">
        <v>155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155</v>
      </c>
      <c r="O16" s="47">
        <f t="shared" si="2"/>
        <v>0.22334293948126802</v>
      </c>
      <c r="P16" s="9"/>
    </row>
    <row r="17" spans="1:16" ht="15.75">
      <c r="A17" s="29" t="s">
        <v>19</v>
      </c>
      <c r="B17" s="30"/>
      <c r="C17" s="31"/>
      <c r="D17" s="32">
        <f t="shared" ref="D17:M17" si="4">SUM(D18:D25)</f>
        <v>190766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190766</v>
      </c>
      <c r="O17" s="45">
        <f t="shared" si="2"/>
        <v>274.87896253602304</v>
      </c>
      <c r="P17" s="10"/>
    </row>
    <row r="18" spans="1:16">
      <c r="A18" s="12"/>
      <c r="B18" s="25">
        <v>331.7</v>
      </c>
      <c r="C18" s="20" t="s">
        <v>78</v>
      </c>
      <c r="D18" s="46">
        <v>32140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32140</v>
      </c>
      <c r="O18" s="47">
        <f t="shared" si="2"/>
        <v>46.311239193083573</v>
      </c>
      <c r="P18" s="9"/>
    </row>
    <row r="19" spans="1:16">
      <c r="A19" s="12"/>
      <c r="B19" s="25">
        <v>334.7</v>
      </c>
      <c r="C19" s="20" t="s">
        <v>20</v>
      </c>
      <c r="D19" s="46">
        <v>10680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10680</v>
      </c>
      <c r="O19" s="47">
        <f t="shared" si="2"/>
        <v>15.389048991354468</v>
      </c>
      <c r="P19" s="9"/>
    </row>
    <row r="20" spans="1:16">
      <c r="A20" s="12"/>
      <c r="B20" s="25">
        <v>335.12</v>
      </c>
      <c r="C20" s="20" t="s">
        <v>79</v>
      </c>
      <c r="D20" s="46">
        <v>26348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26348</v>
      </c>
      <c r="O20" s="47">
        <f t="shared" si="2"/>
        <v>37.965417867435157</v>
      </c>
      <c r="P20" s="9"/>
    </row>
    <row r="21" spans="1:16">
      <c r="A21" s="12"/>
      <c r="B21" s="25">
        <v>335.14</v>
      </c>
      <c r="C21" s="20" t="s">
        <v>80</v>
      </c>
      <c r="D21" s="46">
        <v>342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342</v>
      </c>
      <c r="O21" s="47">
        <f t="shared" si="2"/>
        <v>0.49279538904899134</v>
      </c>
      <c r="P21" s="9"/>
    </row>
    <row r="22" spans="1:16">
      <c r="A22" s="12"/>
      <c r="B22" s="25">
        <v>335.15</v>
      </c>
      <c r="C22" s="20" t="s">
        <v>81</v>
      </c>
      <c r="D22" s="46">
        <v>210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210</v>
      </c>
      <c r="O22" s="47">
        <f t="shared" si="2"/>
        <v>0.30259365994236309</v>
      </c>
      <c r="P22" s="9"/>
    </row>
    <row r="23" spans="1:16">
      <c r="A23" s="12"/>
      <c r="B23" s="25">
        <v>335.18</v>
      </c>
      <c r="C23" s="20" t="s">
        <v>82</v>
      </c>
      <c r="D23" s="46">
        <v>24858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24858</v>
      </c>
      <c r="O23" s="47">
        <f t="shared" si="2"/>
        <v>35.81844380403458</v>
      </c>
      <c r="P23" s="9"/>
    </row>
    <row r="24" spans="1:16">
      <c r="A24" s="12"/>
      <c r="B24" s="25">
        <v>337.7</v>
      </c>
      <c r="C24" s="20" t="s">
        <v>25</v>
      </c>
      <c r="D24" s="46">
        <v>93513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93513</v>
      </c>
      <c r="O24" s="47">
        <f t="shared" si="2"/>
        <v>134.74495677233429</v>
      </c>
      <c r="P24" s="9"/>
    </row>
    <row r="25" spans="1:16">
      <c r="A25" s="12"/>
      <c r="B25" s="25">
        <v>339</v>
      </c>
      <c r="C25" s="20" t="s">
        <v>26</v>
      </c>
      <c r="D25" s="46">
        <v>2675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2675</v>
      </c>
      <c r="O25" s="47">
        <f t="shared" si="2"/>
        <v>3.8544668587896251</v>
      </c>
      <c r="P25" s="9"/>
    </row>
    <row r="26" spans="1:16" ht="15.75">
      <c r="A26" s="29" t="s">
        <v>31</v>
      </c>
      <c r="B26" s="30"/>
      <c r="C26" s="31"/>
      <c r="D26" s="32">
        <f t="shared" ref="D26:M26" si="5">SUM(D27:D33)</f>
        <v>12447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104066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116513</v>
      </c>
      <c r="O26" s="45">
        <f t="shared" si="2"/>
        <v>167.88616714697406</v>
      </c>
      <c r="P26" s="10"/>
    </row>
    <row r="27" spans="1:16">
      <c r="A27" s="12"/>
      <c r="B27" s="25">
        <v>341.3</v>
      </c>
      <c r="C27" s="20" t="s">
        <v>83</v>
      </c>
      <c r="D27" s="46">
        <v>133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133</v>
      </c>
      <c r="O27" s="47">
        <f t="shared" si="2"/>
        <v>0.19164265129682997</v>
      </c>
      <c r="P27" s="9"/>
    </row>
    <row r="28" spans="1:16">
      <c r="A28" s="12"/>
      <c r="B28" s="25">
        <v>342.2</v>
      </c>
      <c r="C28" s="20" t="s">
        <v>35</v>
      </c>
      <c r="D28" s="46">
        <v>1500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1500</v>
      </c>
      <c r="O28" s="47">
        <f t="shared" si="2"/>
        <v>2.1613832853025938</v>
      </c>
      <c r="P28" s="9"/>
    </row>
    <row r="29" spans="1:16">
      <c r="A29" s="12"/>
      <c r="B29" s="25">
        <v>342.9</v>
      </c>
      <c r="C29" s="20" t="s">
        <v>36</v>
      </c>
      <c r="D29" s="46">
        <v>8890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8890</v>
      </c>
      <c r="O29" s="47">
        <f t="shared" si="2"/>
        <v>12.809798270893372</v>
      </c>
      <c r="P29" s="9"/>
    </row>
    <row r="30" spans="1:16">
      <c r="A30" s="12"/>
      <c r="B30" s="25">
        <v>343.3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52764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52764</v>
      </c>
      <c r="O30" s="47">
        <f t="shared" si="2"/>
        <v>76.028818443804028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51302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51302</v>
      </c>
      <c r="O31" s="47">
        <f t="shared" si="2"/>
        <v>73.922190201729109</v>
      </c>
      <c r="P31" s="9"/>
    </row>
    <row r="32" spans="1:16">
      <c r="A32" s="12"/>
      <c r="B32" s="25">
        <v>343.9</v>
      </c>
      <c r="C32" s="20" t="s">
        <v>41</v>
      </c>
      <c r="D32" s="46">
        <v>155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155</v>
      </c>
      <c r="O32" s="47">
        <f t="shared" si="2"/>
        <v>0.22334293948126802</v>
      </c>
      <c r="P32" s="9"/>
    </row>
    <row r="33" spans="1:119">
      <c r="A33" s="12"/>
      <c r="B33" s="25">
        <v>347.3</v>
      </c>
      <c r="C33" s="20" t="s">
        <v>84</v>
      </c>
      <c r="D33" s="46">
        <v>1769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1769</v>
      </c>
      <c r="O33" s="47">
        <f t="shared" si="2"/>
        <v>2.548991354466859</v>
      </c>
      <c r="P33" s="9"/>
    </row>
    <row r="34" spans="1:119" ht="15.75">
      <c r="A34" s="29" t="s">
        <v>32</v>
      </c>
      <c r="B34" s="30"/>
      <c r="C34" s="31"/>
      <c r="D34" s="32">
        <f t="shared" ref="D34:M34" si="7">SUM(D35:D35)</f>
        <v>11717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ref="N34:N41" si="8">SUM(D34:M34)</f>
        <v>11717</v>
      </c>
      <c r="O34" s="45">
        <f t="shared" si="2"/>
        <v>16.883285302593659</v>
      </c>
      <c r="P34" s="10"/>
    </row>
    <row r="35" spans="1:119">
      <c r="A35" s="13"/>
      <c r="B35" s="39">
        <v>351.9</v>
      </c>
      <c r="C35" s="21" t="s">
        <v>85</v>
      </c>
      <c r="D35" s="46">
        <v>11717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11717</v>
      </c>
      <c r="O35" s="47">
        <f t="shared" si="2"/>
        <v>16.883285302593659</v>
      </c>
      <c r="P35" s="9"/>
    </row>
    <row r="36" spans="1:119" ht="15.75">
      <c r="A36" s="29" t="s">
        <v>2</v>
      </c>
      <c r="B36" s="30"/>
      <c r="C36" s="31"/>
      <c r="D36" s="32">
        <f t="shared" ref="D36:M36" si="9">SUM(D37:D40)</f>
        <v>8545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2613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8"/>
        <v>11158</v>
      </c>
      <c r="O36" s="45">
        <f t="shared" si="2"/>
        <v>16.077809798270895</v>
      </c>
      <c r="P36" s="10"/>
    </row>
    <row r="37" spans="1:119">
      <c r="A37" s="12"/>
      <c r="B37" s="25">
        <v>361.1</v>
      </c>
      <c r="C37" s="20" t="s">
        <v>46</v>
      </c>
      <c r="D37" s="46">
        <v>1515</v>
      </c>
      <c r="E37" s="46">
        <v>0</v>
      </c>
      <c r="F37" s="46">
        <v>0</v>
      </c>
      <c r="G37" s="46">
        <v>0</v>
      </c>
      <c r="H37" s="46">
        <v>0</v>
      </c>
      <c r="I37" s="46">
        <v>121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1636</v>
      </c>
      <c r="O37" s="47">
        <f t="shared" si="2"/>
        <v>2.3573487031700289</v>
      </c>
      <c r="P37" s="9"/>
    </row>
    <row r="38" spans="1:119">
      <c r="A38" s="12"/>
      <c r="B38" s="25">
        <v>365</v>
      </c>
      <c r="C38" s="20" t="s">
        <v>86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</v>
      </c>
      <c r="O38" s="47">
        <f t="shared" si="2"/>
        <v>2.5936599423631124E-2</v>
      </c>
      <c r="P38" s="9"/>
    </row>
    <row r="39" spans="1:119">
      <c r="A39" s="12"/>
      <c r="B39" s="25">
        <v>366</v>
      </c>
      <c r="C39" s="20" t="s">
        <v>87</v>
      </c>
      <c r="D39" s="46">
        <v>3662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3662</v>
      </c>
      <c r="O39" s="47">
        <f t="shared" si="2"/>
        <v>5.2766570605187324</v>
      </c>
      <c r="P39" s="9"/>
    </row>
    <row r="40" spans="1:119" ht="15.75" thickBot="1">
      <c r="A40" s="12"/>
      <c r="B40" s="25">
        <v>369.9</v>
      </c>
      <c r="C40" s="20" t="s">
        <v>48</v>
      </c>
      <c r="D40" s="46">
        <v>3368</v>
      </c>
      <c r="E40" s="46">
        <v>0</v>
      </c>
      <c r="F40" s="46">
        <v>0</v>
      </c>
      <c r="G40" s="46">
        <v>0</v>
      </c>
      <c r="H40" s="46">
        <v>0</v>
      </c>
      <c r="I40" s="46">
        <v>2474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5842</v>
      </c>
      <c r="O40" s="47">
        <f t="shared" si="2"/>
        <v>8.4178674351585006</v>
      </c>
      <c r="P40" s="9"/>
    </row>
    <row r="41" spans="1:119" ht="16.5" thickBot="1">
      <c r="A41" s="14" t="s">
        <v>43</v>
      </c>
      <c r="B41" s="23"/>
      <c r="C41" s="22"/>
      <c r="D41" s="15">
        <f>SUM(D5,D12,D17,D26,D34,D36)</f>
        <v>458544</v>
      </c>
      <c r="E41" s="15">
        <f t="shared" ref="E41:M41" si="10">SUM(E5,E12,E17,E26,E34,E36)</f>
        <v>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381070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8"/>
        <v>839614</v>
      </c>
      <c r="O41" s="38">
        <f t="shared" si="2"/>
        <v>1209.8184438040346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88</v>
      </c>
      <c r="M43" s="118"/>
      <c r="N43" s="118"/>
      <c r="O43" s="43">
        <v>694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67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177580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43996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221576</v>
      </c>
      <c r="O5" s="33">
        <f t="shared" ref="O5:O39" si="1">(N5/O$41)</f>
        <v>314.29219858156029</v>
      </c>
      <c r="P5" s="6"/>
    </row>
    <row r="6" spans="1:133">
      <c r="A6" s="12"/>
      <c r="B6" s="25">
        <v>311</v>
      </c>
      <c r="C6" s="20" t="s">
        <v>1</v>
      </c>
      <c r="D6" s="46">
        <v>100686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100686</v>
      </c>
      <c r="O6" s="47">
        <f t="shared" si="1"/>
        <v>142.81702127659574</v>
      </c>
      <c r="P6" s="9"/>
    </row>
    <row r="7" spans="1:133">
      <c r="A7" s="12"/>
      <c r="B7" s="25">
        <v>312.41000000000003</v>
      </c>
      <c r="C7" s="20" t="s">
        <v>61</v>
      </c>
      <c r="D7" s="46">
        <v>24777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24777</v>
      </c>
      <c r="O7" s="47">
        <f t="shared" si="1"/>
        <v>35.144680851063832</v>
      </c>
      <c r="P7" s="9"/>
    </row>
    <row r="8" spans="1:133">
      <c r="A8" s="12"/>
      <c r="B8" s="25">
        <v>312.60000000000002</v>
      </c>
      <c r="C8" s="20" t="s">
        <v>62</v>
      </c>
      <c r="D8" s="46">
        <v>48784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48784</v>
      </c>
      <c r="O8" s="47">
        <f t="shared" si="1"/>
        <v>69.197163120567382</v>
      </c>
      <c r="P8" s="9"/>
    </row>
    <row r="9" spans="1:133">
      <c r="A9" s="12"/>
      <c r="B9" s="25">
        <v>314.8</v>
      </c>
      <c r="C9" s="20" t="s">
        <v>12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6828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6828</v>
      </c>
      <c r="O9" s="47">
        <f t="shared" si="1"/>
        <v>9.6851063829787236</v>
      </c>
      <c r="P9" s="9"/>
    </row>
    <row r="10" spans="1:133">
      <c r="A10" s="12"/>
      <c r="B10" s="25">
        <v>315</v>
      </c>
      <c r="C10" s="20" t="s">
        <v>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37168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37168</v>
      </c>
      <c r="O10" s="47">
        <f t="shared" si="1"/>
        <v>52.720567375886525</v>
      </c>
      <c r="P10" s="9"/>
    </row>
    <row r="11" spans="1:133">
      <c r="A11" s="12"/>
      <c r="B11" s="25">
        <v>316</v>
      </c>
      <c r="C11" s="20" t="s">
        <v>14</v>
      </c>
      <c r="D11" s="46">
        <v>3058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3058</v>
      </c>
      <c r="O11" s="47">
        <f t="shared" si="1"/>
        <v>4.3375886524822693</v>
      </c>
      <c r="P11" s="9"/>
    </row>
    <row r="12" spans="1:133">
      <c r="A12" s="12"/>
      <c r="B12" s="25">
        <v>319</v>
      </c>
      <c r="C12" s="20" t="s">
        <v>15</v>
      </c>
      <c r="D12" s="46">
        <v>275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275</v>
      </c>
      <c r="O12" s="47">
        <f t="shared" si="1"/>
        <v>0.39007092198581561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55380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58176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113556</v>
      </c>
      <c r="O13" s="45">
        <f t="shared" si="1"/>
        <v>161.07234042553191</v>
      </c>
      <c r="P13" s="10"/>
    </row>
    <row r="14" spans="1:133">
      <c r="A14" s="12"/>
      <c r="B14" s="25">
        <v>323.10000000000002</v>
      </c>
      <c r="C14" s="20" t="s">
        <v>17</v>
      </c>
      <c r="D14" s="46">
        <v>55359</v>
      </c>
      <c r="E14" s="46">
        <v>0</v>
      </c>
      <c r="F14" s="46">
        <v>0</v>
      </c>
      <c r="G14" s="46">
        <v>0</v>
      </c>
      <c r="H14" s="46">
        <v>0</v>
      </c>
      <c r="I14" s="46">
        <v>58176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113535</v>
      </c>
      <c r="O14" s="47">
        <f t="shared" si="1"/>
        <v>161.04255319148936</v>
      </c>
      <c r="P14" s="9"/>
    </row>
    <row r="15" spans="1:133">
      <c r="A15" s="12"/>
      <c r="B15" s="25">
        <v>323.5</v>
      </c>
      <c r="C15" s="20" t="s">
        <v>18</v>
      </c>
      <c r="D15" s="46">
        <v>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</v>
      </c>
      <c r="O15" s="47">
        <f t="shared" si="1"/>
        <v>2.9787234042553193E-2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SUM(D17:D22)</f>
        <v>142241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142241</v>
      </c>
      <c r="O16" s="45">
        <f t="shared" si="1"/>
        <v>201.76028368794326</v>
      </c>
      <c r="P16" s="10"/>
    </row>
    <row r="17" spans="1:16">
      <c r="A17" s="12"/>
      <c r="B17" s="25">
        <v>335.12</v>
      </c>
      <c r="C17" s="20" t="s">
        <v>21</v>
      </c>
      <c r="D17" s="46">
        <v>26294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26294</v>
      </c>
      <c r="O17" s="47">
        <f t="shared" si="1"/>
        <v>37.296453900709217</v>
      </c>
      <c r="P17" s="9"/>
    </row>
    <row r="18" spans="1:16">
      <c r="A18" s="12"/>
      <c r="B18" s="25">
        <v>335.14</v>
      </c>
      <c r="C18" s="20" t="s">
        <v>22</v>
      </c>
      <c r="D18" s="46">
        <v>435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435</v>
      </c>
      <c r="O18" s="47">
        <f t="shared" si="1"/>
        <v>0.61702127659574468</v>
      </c>
      <c r="P18" s="9"/>
    </row>
    <row r="19" spans="1:16">
      <c r="A19" s="12"/>
      <c r="B19" s="25">
        <v>335.15</v>
      </c>
      <c r="C19" s="20" t="s">
        <v>23</v>
      </c>
      <c r="D19" s="46">
        <v>182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182</v>
      </c>
      <c r="O19" s="47">
        <f t="shared" si="1"/>
        <v>0.25815602836879431</v>
      </c>
      <c r="P19" s="9"/>
    </row>
    <row r="20" spans="1:16">
      <c r="A20" s="12"/>
      <c r="B20" s="25">
        <v>335.18</v>
      </c>
      <c r="C20" s="20" t="s">
        <v>24</v>
      </c>
      <c r="D20" s="46">
        <v>23656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23656</v>
      </c>
      <c r="O20" s="47">
        <f t="shared" si="1"/>
        <v>33.554609929078012</v>
      </c>
      <c r="P20" s="9"/>
    </row>
    <row r="21" spans="1:16">
      <c r="A21" s="12"/>
      <c r="B21" s="25">
        <v>337.7</v>
      </c>
      <c r="C21" s="20" t="s">
        <v>25</v>
      </c>
      <c r="D21" s="46">
        <v>89603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89603</v>
      </c>
      <c r="O21" s="47">
        <f t="shared" si="1"/>
        <v>127.09645390070922</v>
      </c>
      <c r="P21" s="9"/>
    </row>
    <row r="22" spans="1:16">
      <c r="A22" s="12"/>
      <c r="B22" s="25">
        <v>339</v>
      </c>
      <c r="C22" s="20" t="s">
        <v>26</v>
      </c>
      <c r="D22" s="46">
        <v>2071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2071</v>
      </c>
      <c r="O22" s="47">
        <f t="shared" si="1"/>
        <v>2.9375886524822694</v>
      </c>
      <c r="P22" s="9"/>
    </row>
    <row r="23" spans="1:16" ht="15.75">
      <c r="A23" s="29" t="s">
        <v>31</v>
      </c>
      <c r="B23" s="30"/>
      <c r="C23" s="31"/>
      <c r="D23" s="32">
        <f t="shared" ref="D23:M23" si="6">SUM(D24:D30)</f>
        <v>16211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310336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4"/>
        <v>326547</v>
      </c>
      <c r="O23" s="45">
        <f t="shared" si="1"/>
        <v>463.1872340425532</v>
      </c>
      <c r="P23" s="10"/>
    </row>
    <row r="24" spans="1:16">
      <c r="A24" s="12"/>
      <c r="B24" s="25">
        <v>341.9</v>
      </c>
      <c r="C24" s="20" t="s">
        <v>34</v>
      </c>
      <c r="D24" s="46">
        <v>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7">SUM(D24:M24)</f>
        <v>81</v>
      </c>
      <c r="O24" s="47">
        <f t="shared" si="1"/>
        <v>0.1148936170212766</v>
      </c>
      <c r="P24" s="9"/>
    </row>
    <row r="25" spans="1:16">
      <c r="A25" s="12"/>
      <c r="B25" s="25">
        <v>342.9</v>
      </c>
      <c r="C25" s="20" t="s">
        <v>36</v>
      </c>
      <c r="D25" s="46">
        <v>8249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8249</v>
      </c>
      <c r="O25" s="47">
        <f t="shared" si="1"/>
        <v>11.700709219858156</v>
      </c>
      <c r="P25" s="9"/>
    </row>
    <row r="26" spans="1:16">
      <c r="A26" s="12"/>
      <c r="B26" s="25">
        <v>343.3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80773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80773</v>
      </c>
      <c r="O26" s="47">
        <f t="shared" si="1"/>
        <v>114.57163120567375</v>
      </c>
      <c r="P26" s="9"/>
    </row>
    <row r="27" spans="1:16">
      <c r="A27" s="12"/>
      <c r="B27" s="25">
        <v>343.4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156418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156418</v>
      </c>
      <c r="O27" s="47">
        <f t="shared" si="1"/>
        <v>221.86950354609928</v>
      </c>
      <c r="P27" s="9"/>
    </row>
    <row r="28" spans="1:16">
      <c r="A28" s="12"/>
      <c r="B28" s="25">
        <v>343.5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73145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73145</v>
      </c>
      <c r="O28" s="47">
        <f t="shared" si="1"/>
        <v>103.75177304964539</v>
      </c>
      <c r="P28" s="9"/>
    </row>
    <row r="29" spans="1:16">
      <c r="A29" s="12"/>
      <c r="B29" s="25">
        <v>343.9</v>
      </c>
      <c r="C29" s="20" t="s">
        <v>41</v>
      </c>
      <c r="D29" s="46">
        <v>5925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5925</v>
      </c>
      <c r="O29" s="47">
        <f t="shared" si="1"/>
        <v>8.4042553191489358</v>
      </c>
      <c r="P29" s="9"/>
    </row>
    <row r="30" spans="1:16">
      <c r="A30" s="12"/>
      <c r="B30" s="25">
        <v>347.9</v>
      </c>
      <c r="C30" s="20" t="s">
        <v>42</v>
      </c>
      <c r="D30" s="46">
        <v>1956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1956</v>
      </c>
      <c r="O30" s="47">
        <f t="shared" si="1"/>
        <v>2.774468085106383</v>
      </c>
      <c r="P30" s="9"/>
    </row>
    <row r="31" spans="1:16" ht="15.75">
      <c r="A31" s="29" t="s">
        <v>32</v>
      </c>
      <c r="B31" s="30"/>
      <c r="C31" s="31"/>
      <c r="D31" s="32">
        <f t="shared" ref="D31:M31" si="8">SUM(D32:D32)</f>
        <v>598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ref="N31:N39" si="9">SUM(D31:M31)</f>
        <v>598</v>
      </c>
      <c r="O31" s="45">
        <f t="shared" si="1"/>
        <v>0.84822695035460993</v>
      </c>
      <c r="P31" s="10"/>
    </row>
    <row r="32" spans="1:16">
      <c r="A32" s="13"/>
      <c r="B32" s="39">
        <v>359</v>
      </c>
      <c r="C32" s="21" t="s">
        <v>65</v>
      </c>
      <c r="D32" s="46">
        <v>598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598</v>
      </c>
      <c r="O32" s="47">
        <f t="shared" si="1"/>
        <v>0.84822695035460993</v>
      </c>
      <c r="P32" s="9"/>
    </row>
    <row r="33" spans="1:119" ht="15.75">
      <c r="A33" s="29" t="s">
        <v>2</v>
      </c>
      <c r="B33" s="30"/>
      <c r="C33" s="31"/>
      <c r="D33" s="32">
        <f t="shared" ref="D33:M33" si="10">SUM(D34:D36)</f>
        <v>24067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75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9"/>
        <v>24142</v>
      </c>
      <c r="O33" s="45">
        <f t="shared" si="1"/>
        <v>34.243971631205675</v>
      </c>
      <c r="P33" s="10"/>
    </row>
    <row r="34" spans="1:119">
      <c r="A34" s="12"/>
      <c r="B34" s="25">
        <v>361.1</v>
      </c>
      <c r="C34" s="20" t="s">
        <v>46</v>
      </c>
      <c r="D34" s="46">
        <v>1210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1210</v>
      </c>
      <c r="O34" s="47">
        <f t="shared" si="1"/>
        <v>1.7163120567375887</v>
      </c>
      <c r="P34" s="9"/>
    </row>
    <row r="35" spans="1:119">
      <c r="A35" s="12"/>
      <c r="B35" s="25">
        <v>365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75</v>
      </c>
      <c r="O35" s="47">
        <f t="shared" si="1"/>
        <v>0.10638297872340426</v>
      </c>
      <c r="P35" s="9"/>
    </row>
    <row r="36" spans="1:119">
      <c r="A36" s="12"/>
      <c r="B36" s="25">
        <v>369.9</v>
      </c>
      <c r="C36" s="20" t="s">
        <v>48</v>
      </c>
      <c r="D36" s="46">
        <v>22857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22857</v>
      </c>
      <c r="O36" s="47">
        <f t="shared" si="1"/>
        <v>32.421276595744679</v>
      </c>
      <c r="P36" s="9"/>
    </row>
    <row r="37" spans="1:119" ht="15.75">
      <c r="A37" s="29" t="s">
        <v>33</v>
      </c>
      <c r="B37" s="30"/>
      <c r="C37" s="31"/>
      <c r="D37" s="32">
        <f t="shared" ref="D37:M37" si="11">SUM(D38:D38)</f>
        <v>0</v>
      </c>
      <c r="E37" s="32">
        <f t="shared" si="11"/>
        <v>0</v>
      </c>
      <c r="F37" s="32">
        <f t="shared" si="11"/>
        <v>0</v>
      </c>
      <c r="G37" s="32">
        <f t="shared" si="11"/>
        <v>0</v>
      </c>
      <c r="H37" s="32">
        <f t="shared" si="11"/>
        <v>0</v>
      </c>
      <c r="I37" s="32">
        <f t="shared" si="11"/>
        <v>557</v>
      </c>
      <c r="J37" s="32">
        <f t="shared" si="11"/>
        <v>0</v>
      </c>
      <c r="K37" s="32">
        <f t="shared" si="11"/>
        <v>0</v>
      </c>
      <c r="L37" s="32">
        <f t="shared" si="11"/>
        <v>0</v>
      </c>
      <c r="M37" s="32">
        <f t="shared" si="11"/>
        <v>0</v>
      </c>
      <c r="N37" s="32">
        <f t="shared" si="9"/>
        <v>557</v>
      </c>
      <c r="O37" s="45">
        <f t="shared" si="1"/>
        <v>0.79007092198581563</v>
      </c>
      <c r="P37" s="9"/>
    </row>
    <row r="38" spans="1:119" ht="15.75" thickBot="1">
      <c r="A38" s="12"/>
      <c r="B38" s="25">
        <v>389.1</v>
      </c>
      <c r="C38" s="20" t="s">
        <v>72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557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557</v>
      </c>
      <c r="O38" s="47">
        <f t="shared" si="1"/>
        <v>0.79007092198581563</v>
      </c>
      <c r="P38" s="9"/>
    </row>
    <row r="39" spans="1:119" ht="16.5" thickBot="1">
      <c r="A39" s="14" t="s">
        <v>43</v>
      </c>
      <c r="B39" s="23"/>
      <c r="C39" s="22"/>
      <c r="D39" s="15">
        <f t="shared" ref="D39:M39" si="12">SUM(D5,D13,D16,D23,D31,D33,D37)</f>
        <v>416077</v>
      </c>
      <c r="E39" s="15">
        <f t="shared" si="12"/>
        <v>0</v>
      </c>
      <c r="F39" s="15">
        <f t="shared" si="12"/>
        <v>0</v>
      </c>
      <c r="G39" s="15">
        <f t="shared" si="12"/>
        <v>0</v>
      </c>
      <c r="H39" s="15">
        <f t="shared" si="12"/>
        <v>0</v>
      </c>
      <c r="I39" s="15">
        <f t="shared" si="12"/>
        <v>413140</v>
      </c>
      <c r="J39" s="15">
        <f t="shared" si="12"/>
        <v>0</v>
      </c>
      <c r="K39" s="15">
        <f t="shared" si="12"/>
        <v>0</v>
      </c>
      <c r="L39" s="15">
        <f t="shared" si="12"/>
        <v>0</v>
      </c>
      <c r="M39" s="15">
        <f t="shared" si="12"/>
        <v>0</v>
      </c>
      <c r="N39" s="15">
        <f t="shared" si="9"/>
        <v>829217</v>
      </c>
      <c r="O39" s="38">
        <f t="shared" si="1"/>
        <v>1176.1943262411348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73</v>
      </c>
      <c r="M41" s="118"/>
      <c r="N41" s="118"/>
      <c r="O41" s="43">
        <v>705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67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169980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110367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280347</v>
      </c>
      <c r="O5" s="33">
        <f t="shared" ref="O5:O39" si="1">(N5/O$41)</f>
        <v>397.65531914893614</v>
      </c>
      <c r="P5" s="6"/>
    </row>
    <row r="6" spans="1:133">
      <c r="A6" s="12"/>
      <c r="B6" s="25">
        <v>311</v>
      </c>
      <c r="C6" s="20" t="s">
        <v>1</v>
      </c>
      <c r="D6" s="46">
        <v>93354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93354</v>
      </c>
      <c r="O6" s="47">
        <f t="shared" si="1"/>
        <v>132.41702127659573</v>
      </c>
      <c r="P6" s="9"/>
    </row>
    <row r="7" spans="1:133">
      <c r="A7" s="12"/>
      <c r="B7" s="25">
        <v>312.10000000000002</v>
      </c>
      <c r="C7" s="20" t="s">
        <v>9</v>
      </c>
      <c r="D7" s="46">
        <v>25383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25383</v>
      </c>
      <c r="O7" s="47">
        <f t="shared" si="1"/>
        <v>36.004255319148939</v>
      </c>
      <c r="P7" s="9"/>
    </row>
    <row r="8" spans="1:133">
      <c r="A8" s="12"/>
      <c r="B8" s="25">
        <v>312.60000000000002</v>
      </c>
      <c r="C8" s="20" t="s">
        <v>62</v>
      </c>
      <c r="D8" s="46">
        <v>46994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46994</v>
      </c>
      <c r="O8" s="47">
        <f t="shared" si="1"/>
        <v>66.658156028368793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64739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64739</v>
      </c>
      <c r="O9" s="47">
        <f t="shared" si="1"/>
        <v>91.828368794326238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9346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9346</v>
      </c>
      <c r="O10" s="47">
        <f t="shared" si="1"/>
        <v>13.256737588652483</v>
      </c>
      <c r="P10" s="9"/>
    </row>
    <row r="11" spans="1:133">
      <c r="A11" s="12"/>
      <c r="B11" s="25">
        <v>315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36282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36282</v>
      </c>
      <c r="O11" s="47">
        <f t="shared" si="1"/>
        <v>51.46382978723404</v>
      </c>
      <c r="P11" s="9"/>
    </row>
    <row r="12" spans="1:133">
      <c r="A12" s="12"/>
      <c r="B12" s="25">
        <v>316</v>
      </c>
      <c r="C12" s="20" t="s">
        <v>14</v>
      </c>
      <c r="D12" s="46">
        <v>4069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4069</v>
      </c>
      <c r="O12" s="47">
        <f t="shared" si="1"/>
        <v>5.7716312056737591</v>
      </c>
      <c r="P12" s="9"/>
    </row>
    <row r="13" spans="1:133">
      <c r="A13" s="12"/>
      <c r="B13" s="25">
        <v>319</v>
      </c>
      <c r="C13" s="20" t="s">
        <v>15</v>
      </c>
      <c r="D13" s="46">
        <v>180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180</v>
      </c>
      <c r="O13" s="47">
        <f t="shared" si="1"/>
        <v>0.25531914893617019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60546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60546</v>
      </c>
      <c r="O14" s="45">
        <f t="shared" si="1"/>
        <v>85.88085106382978</v>
      </c>
      <c r="P14" s="10"/>
    </row>
    <row r="15" spans="1:133">
      <c r="A15" s="12"/>
      <c r="B15" s="25">
        <v>323.10000000000002</v>
      </c>
      <c r="C15" s="20" t="s">
        <v>17</v>
      </c>
      <c r="D15" s="46">
        <v>60518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60518</v>
      </c>
      <c r="O15" s="47">
        <f t="shared" si="1"/>
        <v>85.841134751773055</v>
      </c>
      <c r="P15" s="9"/>
    </row>
    <row r="16" spans="1:133">
      <c r="A16" s="12"/>
      <c r="B16" s="25">
        <v>323.5</v>
      </c>
      <c r="C16" s="20" t="s">
        <v>18</v>
      </c>
      <c r="D16" s="46">
        <v>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</v>
      </c>
      <c r="O16" s="47">
        <f t="shared" si="1"/>
        <v>3.971631205673759E-2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SUM(D18:D23)</f>
        <v>135831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135831</v>
      </c>
      <c r="O17" s="45">
        <f t="shared" si="1"/>
        <v>192.66808510638299</v>
      </c>
      <c r="P17" s="10"/>
    </row>
    <row r="18" spans="1:16">
      <c r="A18" s="12"/>
      <c r="B18" s="25">
        <v>335.12</v>
      </c>
      <c r="C18" s="20" t="s">
        <v>21</v>
      </c>
      <c r="D18" s="46">
        <v>26287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26287</v>
      </c>
      <c r="O18" s="47">
        <f t="shared" si="1"/>
        <v>37.286524822695036</v>
      </c>
      <c r="P18" s="9"/>
    </row>
    <row r="19" spans="1:16">
      <c r="A19" s="12"/>
      <c r="B19" s="25">
        <v>335.14</v>
      </c>
      <c r="C19" s="20" t="s">
        <v>22</v>
      </c>
      <c r="D19" s="46">
        <v>371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371</v>
      </c>
      <c r="O19" s="47">
        <f t="shared" si="1"/>
        <v>0.52624113475177303</v>
      </c>
      <c r="P19" s="9"/>
    </row>
    <row r="20" spans="1:16">
      <c r="A20" s="12"/>
      <c r="B20" s="25">
        <v>335.15</v>
      </c>
      <c r="C20" s="20" t="s">
        <v>23</v>
      </c>
      <c r="D20" s="46">
        <v>154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</v>
      </c>
      <c r="O20" s="47">
        <f t="shared" si="1"/>
        <v>0.21843971631205675</v>
      </c>
      <c r="P20" s="9"/>
    </row>
    <row r="21" spans="1:16">
      <c r="A21" s="12"/>
      <c r="B21" s="25">
        <v>335.18</v>
      </c>
      <c r="C21" s="20" t="s">
        <v>24</v>
      </c>
      <c r="D21" s="46">
        <v>22935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22935</v>
      </c>
      <c r="O21" s="47">
        <f t="shared" si="1"/>
        <v>32.531914893617021</v>
      </c>
      <c r="P21" s="9"/>
    </row>
    <row r="22" spans="1:16">
      <c r="A22" s="12"/>
      <c r="B22" s="25">
        <v>336</v>
      </c>
      <c r="C22" s="20" t="s">
        <v>69</v>
      </c>
      <c r="D22" s="46">
        <v>548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548</v>
      </c>
      <c r="O22" s="47">
        <f t="shared" si="1"/>
        <v>0.7773049645390071</v>
      </c>
      <c r="P22" s="9"/>
    </row>
    <row r="23" spans="1:16">
      <c r="A23" s="12"/>
      <c r="B23" s="25">
        <v>337.7</v>
      </c>
      <c r="C23" s="20" t="s">
        <v>25</v>
      </c>
      <c r="D23" s="46">
        <v>85536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85536</v>
      </c>
      <c r="O23" s="47">
        <f t="shared" si="1"/>
        <v>121.32765957446809</v>
      </c>
      <c r="P23" s="9"/>
    </row>
    <row r="24" spans="1:16" ht="15.75">
      <c r="A24" s="29" t="s">
        <v>31</v>
      </c>
      <c r="B24" s="30"/>
      <c r="C24" s="31"/>
      <c r="D24" s="32">
        <f t="shared" ref="D24:M24" si="6">SUM(D25:D32)</f>
        <v>10421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302417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312838</v>
      </c>
      <c r="O24" s="45">
        <f t="shared" si="1"/>
        <v>443.74184397163123</v>
      </c>
      <c r="P24" s="10"/>
    </row>
    <row r="25" spans="1:16">
      <c r="A25" s="12"/>
      <c r="B25" s="25">
        <v>341.9</v>
      </c>
      <c r="C25" s="20" t="s">
        <v>34</v>
      </c>
      <c r="D25" s="46">
        <v>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7">SUM(D25:M25)</f>
        <v>85</v>
      </c>
      <c r="O25" s="47">
        <f t="shared" si="1"/>
        <v>0.12056737588652482</v>
      </c>
      <c r="P25" s="9"/>
    </row>
    <row r="26" spans="1:16">
      <c r="A26" s="12"/>
      <c r="B26" s="25">
        <v>342.2</v>
      </c>
      <c r="C26" s="20" t="s">
        <v>35</v>
      </c>
      <c r="D26" s="46">
        <v>1500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1500</v>
      </c>
      <c r="O26" s="47">
        <f t="shared" si="1"/>
        <v>2.1276595744680851</v>
      </c>
      <c r="P26" s="9"/>
    </row>
    <row r="27" spans="1:16">
      <c r="A27" s="12"/>
      <c r="B27" s="25">
        <v>342.9</v>
      </c>
      <c r="C27" s="20" t="s">
        <v>36</v>
      </c>
      <c r="D27" s="46">
        <v>5910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5910</v>
      </c>
      <c r="O27" s="47">
        <f t="shared" si="1"/>
        <v>8.3829787234042552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100373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100373</v>
      </c>
      <c r="O28" s="47">
        <f t="shared" si="1"/>
        <v>142.37304964539007</v>
      </c>
      <c r="P28" s="9"/>
    </row>
    <row r="29" spans="1:16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147400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147400</v>
      </c>
      <c r="O29" s="47">
        <f t="shared" si="1"/>
        <v>209.07801418439718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54644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54644</v>
      </c>
      <c r="O30" s="47">
        <f t="shared" si="1"/>
        <v>77.50921985815603</v>
      </c>
      <c r="P30" s="9"/>
    </row>
    <row r="31" spans="1:16">
      <c r="A31" s="12"/>
      <c r="B31" s="25">
        <v>343.9</v>
      </c>
      <c r="C31" s="20" t="s">
        <v>41</v>
      </c>
      <c r="D31" s="46">
        <v>490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490</v>
      </c>
      <c r="O31" s="47">
        <f t="shared" si="1"/>
        <v>0.69503546099290781</v>
      </c>
      <c r="P31" s="9"/>
    </row>
    <row r="32" spans="1:16">
      <c r="A32" s="12"/>
      <c r="B32" s="25">
        <v>347.9</v>
      </c>
      <c r="C32" s="20" t="s">
        <v>42</v>
      </c>
      <c r="D32" s="46">
        <v>2436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2436</v>
      </c>
      <c r="O32" s="47">
        <f t="shared" si="1"/>
        <v>3.4553191489361703</v>
      </c>
      <c r="P32" s="9"/>
    </row>
    <row r="33" spans="1:119" ht="15.75">
      <c r="A33" s="29" t="s">
        <v>32</v>
      </c>
      <c r="B33" s="30"/>
      <c r="C33" s="31"/>
      <c r="D33" s="32">
        <f t="shared" ref="D33:M33" si="8">SUM(D34:D34)</f>
        <v>825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39" si="9">SUM(D33:M33)</f>
        <v>825</v>
      </c>
      <c r="O33" s="45">
        <f t="shared" si="1"/>
        <v>1.1702127659574468</v>
      </c>
      <c r="P33" s="10"/>
    </row>
    <row r="34" spans="1:119">
      <c r="A34" s="13"/>
      <c r="B34" s="39">
        <v>351.9</v>
      </c>
      <c r="C34" s="21" t="s">
        <v>45</v>
      </c>
      <c r="D34" s="46">
        <v>825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825</v>
      </c>
      <c r="O34" s="47">
        <f t="shared" si="1"/>
        <v>1.1702127659574468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SUM(D36:D38)</f>
        <v>24689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538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25227</v>
      </c>
      <c r="O35" s="45">
        <f t="shared" si="1"/>
        <v>35.782978723404256</v>
      </c>
      <c r="P35" s="10"/>
    </row>
    <row r="36" spans="1:119">
      <c r="A36" s="12"/>
      <c r="B36" s="25">
        <v>361.1</v>
      </c>
      <c r="C36" s="20" t="s">
        <v>46</v>
      </c>
      <c r="D36" s="46">
        <v>3871</v>
      </c>
      <c r="E36" s="46">
        <v>0</v>
      </c>
      <c r="F36" s="46">
        <v>0</v>
      </c>
      <c r="G36" s="46">
        <v>0</v>
      </c>
      <c r="H36" s="46">
        <v>0</v>
      </c>
      <c r="I36" s="46">
        <v>519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4390</v>
      </c>
      <c r="O36" s="47">
        <f t="shared" si="1"/>
        <v>6.2269503546099294</v>
      </c>
      <c r="P36" s="9"/>
    </row>
    <row r="37" spans="1:119">
      <c r="A37" s="12"/>
      <c r="B37" s="25">
        <v>365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19</v>
      </c>
      <c r="O37" s="47">
        <f t="shared" si="1"/>
        <v>2.6950354609929079E-2</v>
      </c>
      <c r="P37" s="9"/>
    </row>
    <row r="38" spans="1:119" ht="15.75" thickBot="1">
      <c r="A38" s="12"/>
      <c r="B38" s="25">
        <v>369.9</v>
      </c>
      <c r="C38" s="20" t="s">
        <v>48</v>
      </c>
      <c r="D38" s="46">
        <v>20818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20818</v>
      </c>
      <c r="O38" s="47">
        <f t="shared" si="1"/>
        <v>29.529078014184396</v>
      </c>
      <c r="P38" s="9"/>
    </row>
    <row r="39" spans="1:119" ht="16.5" thickBot="1">
      <c r="A39" s="14" t="s">
        <v>43</v>
      </c>
      <c r="B39" s="23"/>
      <c r="C39" s="22"/>
      <c r="D39" s="15">
        <f>SUM(D5,D14,D17,D24,D33,D35)</f>
        <v>402292</v>
      </c>
      <c r="E39" s="15">
        <f t="shared" ref="E39:M39" si="11">SUM(E5,E14,E17,E24,E33,E35)</f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413322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9"/>
        <v>815614</v>
      </c>
      <c r="O39" s="38">
        <f t="shared" si="1"/>
        <v>1156.8992907801419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70</v>
      </c>
      <c r="M41" s="118"/>
      <c r="N41" s="118"/>
      <c r="O41" s="43">
        <v>705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67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161591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115635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277226</v>
      </c>
      <c r="O5" s="33">
        <f t="shared" ref="O5:O41" si="2">(N5/O$43)</f>
        <v>389.36235955056179</v>
      </c>
      <c r="P5" s="6"/>
    </row>
    <row r="6" spans="1:133">
      <c r="A6" s="12"/>
      <c r="B6" s="25">
        <v>311</v>
      </c>
      <c r="C6" s="20" t="s">
        <v>1</v>
      </c>
      <c r="D6" s="46">
        <v>91248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91248</v>
      </c>
      <c r="O6" s="47">
        <f t="shared" si="2"/>
        <v>128.15730337078651</v>
      </c>
      <c r="P6" s="9"/>
    </row>
    <row r="7" spans="1:133">
      <c r="A7" s="12"/>
      <c r="B7" s="25">
        <v>312.41000000000003</v>
      </c>
      <c r="C7" s="20" t="s">
        <v>61</v>
      </c>
      <c r="D7" s="46">
        <v>24102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24102</v>
      </c>
      <c r="O7" s="47">
        <f t="shared" si="2"/>
        <v>33.851123595505619</v>
      </c>
      <c r="P7" s="9"/>
    </row>
    <row r="8" spans="1:133">
      <c r="A8" s="12"/>
      <c r="B8" s="25">
        <v>312.60000000000002</v>
      </c>
      <c r="C8" s="20" t="s">
        <v>62</v>
      </c>
      <c r="D8" s="46">
        <v>46241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46241</v>
      </c>
      <c r="O8" s="47">
        <f t="shared" si="2"/>
        <v>64.94522471910112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66515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66515</v>
      </c>
      <c r="O9" s="47">
        <f t="shared" si="2"/>
        <v>93.419943820224717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12512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12512</v>
      </c>
      <c r="O10" s="47">
        <f t="shared" si="2"/>
        <v>17.573033707865168</v>
      </c>
      <c r="P10" s="9"/>
    </row>
    <row r="11" spans="1:133">
      <c r="A11" s="12"/>
      <c r="B11" s="25">
        <v>315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36608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36608</v>
      </c>
      <c r="O11" s="47">
        <f t="shared" si="2"/>
        <v>51.415730337078649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66934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66934</v>
      </c>
      <c r="O12" s="45">
        <f t="shared" si="2"/>
        <v>94.008426966292134</v>
      </c>
      <c r="P12" s="10"/>
    </row>
    <row r="13" spans="1:133">
      <c r="A13" s="12"/>
      <c r="B13" s="25">
        <v>323.10000000000002</v>
      </c>
      <c r="C13" s="20" t="s">
        <v>17</v>
      </c>
      <c r="D13" s="46">
        <v>63464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63464</v>
      </c>
      <c r="O13" s="47">
        <f t="shared" si="2"/>
        <v>89.134831460674164</v>
      </c>
      <c r="P13" s="9"/>
    </row>
    <row r="14" spans="1:133">
      <c r="A14" s="12"/>
      <c r="B14" s="25">
        <v>323.5</v>
      </c>
      <c r="C14" s="20" t="s">
        <v>18</v>
      </c>
      <c r="D14" s="46">
        <v>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</v>
      </c>
      <c r="O14" s="47">
        <f t="shared" si="2"/>
        <v>3.51123595505618E-2</v>
      </c>
      <c r="P14" s="9"/>
    </row>
    <row r="15" spans="1:133">
      <c r="A15" s="12"/>
      <c r="B15" s="25">
        <v>329</v>
      </c>
      <c r="C15" s="20" t="s">
        <v>63</v>
      </c>
      <c r="D15" s="46">
        <v>3445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3445</v>
      </c>
      <c r="O15" s="47">
        <f t="shared" si="2"/>
        <v>4.838483146067416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SUM(D17:D24)</f>
        <v>362720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241666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604386</v>
      </c>
      <c r="O16" s="45">
        <f t="shared" si="2"/>
        <v>848.85674157303367</v>
      </c>
      <c r="P16" s="10"/>
    </row>
    <row r="17" spans="1:16">
      <c r="A17" s="12"/>
      <c r="B17" s="25">
        <v>331.35</v>
      </c>
      <c r="C17" s="20" t="s">
        <v>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241666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241666</v>
      </c>
      <c r="O17" s="47">
        <f t="shared" si="2"/>
        <v>339.41853932584269</v>
      </c>
      <c r="P17" s="9"/>
    </row>
    <row r="18" spans="1:16">
      <c r="A18" s="12"/>
      <c r="B18" s="25">
        <v>334.7</v>
      </c>
      <c r="C18" s="20" t="s">
        <v>20</v>
      </c>
      <c r="D18" s="46">
        <v>221143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221143</v>
      </c>
      <c r="O18" s="47">
        <f t="shared" si="2"/>
        <v>310.59410112359552</v>
      </c>
      <c r="P18" s="9"/>
    </row>
    <row r="19" spans="1:16">
      <c r="A19" s="12"/>
      <c r="B19" s="25">
        <v>335.12</v>
      </c>
      <c r="C19" s="20" t="s">
        <v>21</v>
      </c>
      <c r="D19" s="46">
        <v>26260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26260</v>
      </c>
      <c r="O19" s="47">
        <f t="shared" si="2"/>
        <v>36.882022471910112</v>
      </c>
      <c r="P19" s="9"/>
    </row>
    <row r="20" spans="1:16">
      <c r="A20" s="12"/>
      <c r="B20" s="25">
        <v>335.14</v>
      </c>
      <c r="C20" s="20" t="s">
        <v>22</v>
      </c>
      <c r="D20" s="46">
        <v>756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756</v>
      </c>
      <c r="O20" s="47">
        <f t="shared" si="2"/>
        <v>1.0617977528089888</v>
      </c>
      <c r="P20" s="9"/>
    </row>
    <row r="21" spans="1:16">
      <c r="A21" s="12"/>
      <c r="B21" s="25">
        <v>335.15</v>
      </c>
      <c r="C21" s="20" t="s">
        <v>23</v>
      </c>
      <c r="D21" s="46">
        <v>210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210</v>
      </c>
      <c r="O21" s="47">
        <f t="shared" si="2"/>
        <v>0.2949438202247191</v>
      </c>
      <c r="P21" s="9"/>
    </row>
    <row r="22" spans="1:16">
      <c r="A22" s="12"/>
      <c r="B22" s="25">
        <v>335.18</v>
      </c>
      <c r="C22" s="20" t="s">
        <v>24</v>
      </c>
      <c r="D22" s="46">
        <v>23194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23194</v>
      </c>
      <c r="O22" s="47">
        <f t="shared" si="2"/>
        <v>32.575842696629216</v>
      </c>
      <c r="P22" s="9"/>
    </row>
    <row r="23" spans="1:16">
      <c r="A23" s="12"/>
      <c r="B23" s="25">
        <v>337.7</v>
      </c>
      <c r="C23" s="20" t="s">
        <v>25</v>
      </c>
      <c r="D23" s="46">
        <v>90978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90978</v>
      </c>
      <c r="O23" s="47">
        <f t="shared" si="2"/>
        <v>127.77808988764045</v>
      </c>
      <c r="P23" s="9"/>
    </row>
    <row r="24" spans="1:16">
      <c r="A24" s="12"/>
      <c r="B24" s="25">
        <v>339</v>
      </c>
      <c r="C24" s="20" t="s">
        <v>26</v>
      </c>
      <c r="D24" s="46">
        <v>179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179</v>
      </c>
      <c r="O24" s="47">
        <f t="shared" si="2"/>
        <v>0.25140449438202245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SUM(D26:D32)</f>
        <v>9867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261812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271679</v>
      </c>
      <c r="O25" s="45">
        <f t="shared" si="2"/>
        <v>381.57162921348316</v>
      </c>
      <c r="P25" s="10"/>
    </row>
    <row r="26" spans="1:16">
      <c r="A26" s="12"/>
      <c r="B26" s="25">
        <v>341.9</v>
      </c>
      <c r="C26" s="20" t="s">
        <v>34</v>
      </c>
      <c r="D26" s="46">
        <v>334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334</v>
      </c>
      <c r="O26" s="47">
        <f t="shared" si="2"/>
        <v>0.4691011235955056</v>
      </c>
      <c r="P26" s="9"/>
    </row>
    <row r="27" spans="1:16">
      <c r="A27" s="12"/>
      <c r="B27" s="25">
        <v>342.2</v>
      </c>
      <c r="C27" s="20" t="s">
        <v>35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1500</v>
      </c>
      <c r="O27" s="47">
        <f t="shared" si="2"/>
        <v>2.106741573033708</v>
      </c>
      <c r="P27" s="9"/>
    </row>
    <row r="28" spans="1:16">
      <c r="A28" s="12"/>
      <c r="B28" s="25">
        <v>342.9</v>
      </c>
      <c r="C28" s="20" t="s">
        <v>36</v>
      </c>
      <c r="D28" s="46">
        <v>5101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5101</v>
      </c>
      <c r="O28" s="47">
        <f t="shared" si="2"/>
        <v>7.1643258426966296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80541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80541</v>
      </c>
      <c r="O29" s="47">
        <f t="shared" si="2"/>
        <v>113.11938202247191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125449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125449</v>
      </c>
      <c r="O30" s="47">
        <f t="shared" si="2"/>
        <v>176.19241573033707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55822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55822</v>
      </c>
      <c r="O31" s="47">
        <f t="shared" si="2"/>
        <v>78.401685393258433</v>
      </c>
      <c r="P31" s="9"/>
    </row>
    <row r="32" spans="1:16">
      <c r="A32" s="12"/>
      <c r="B32" s="25">
        <v>347.9</v>
      </c>
      <c r="C32" s="20" t="s">
        <v>42</v>
      </c>
      <c r="D32" s="46">
        <v>2932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2932</v>
      </c>
      <c r="O32" s="47">
        <f t="shared" si="2"/>
        <v>4.117977528089888</v>
      </c>
      <c r="P32" s="9"/>
    </row>
    <row r="33" spans="1:119" ht="15.75">
      <c r="A33" s="29" t="s">
        <v>32</v>
      </c>
      <c r="B33" s="30"/>
      <c r="C33" s="31"/>
      <c r="D33" s="32">
        <f t="shared" ref="D33:M33" si="7">SUM(D34:D34)</f>
        <v>889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1" si="8">SUM(D33:M33)</f>
        <v>889</v>
      </c>
      <c r="O33" s="45">
        <f t="shared" si="2"/>
        <v>1.2485955056179776</v>
      </c>
      <c r="P33" s="10"/>
    </row>
    <row r="34" spans="1:119">
      <c r="A34" s="13"/>
      <c r="B34" s="39">
        <v>359</v>
      </c>
      <c r="C34" s="21" t="s">
        <v>65</v>
      </c>
      <c r="D34" s="46">
        <v>889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889</v>
      </c>
      <c r="O34" s="47">
        <f t="shared" si="2"/>
        <v>1.2485955056179776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SUM(D36:D38)</f>
        <v>20182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828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21010</v>
      </c>
      <c r="O35" s="45">
        <f t="shared" si="2"/>
        <v>29.508426966292134</v>
      </c>
      <c r="P35" s="10"/>
    </row>
    <row r="36" spans="1:119">
      <c r="A36" s="12"/>
      <c r="B36" s="25">
        <v>361.1</v>
      </c>
      <c r="C36" s="20" t="s">
        <v>46</v>
      </c>
      <c r="D36" s="46">
        <v>4769</v>
      </c>
      <c r="E36" s="46">
        <v>0</v>
      </c>
      <c r="F36" s="46">
        <v>0</v>
      </c>
      <c r="G36" s="46">
        <v>0</v>
      </c>
      <c r="H36" s="46">
        <v>0</v>
      </c>
      <c r="I36" s="46">
        <v>813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5582</v>
      </c>
      <c r="O36" s="47">
        <f t="shared" si="2"/>
        <v>7.8398876404494384</v>
      </c>
      <c r="P36" s="9"/>
    </row>
    <row r="37" spans="1:119">
      <c r="A37" s="12"/>
      <c r="B37" s="25">
        <v>365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</v>
      </c>
      <c r="O37" s="47">
        <f t="shared" si="2"/>
        <v>2.1067415730337078E-2</v>
      </c>
      <c r="P37" s="9"/>
    </row>
    <row r="38" spans="1:119">
      <c r="A38" s="12"/>
      <c r="B38" s="25">
        <v>369.9</v>
      </c>
      <c r="C38" s="20" t="s">
        <v>48</v>
      </c>
      <c r="D38" s="46">
        <v>15413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15413</v>
      </c>
      <c r="O38" s="47">
        <f t="shared" si="2"/>
        <v>21.647471910112358</v>
      </c>
      <c r="P38" s="9"/>
    </row>
    <row r="39" spans="1:119" ht="15.75">
      <c r="A39" s="29" t="s">
        <v>33</v>
      </c>
      <c r="B39" s="30"/>
      <c r="C39" s="31"/>
      <c r="D39" s="32">
        <f t="shared" ref="D39:M39" si="10">SUM(D40:D40)</f>
        <v>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871811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871811</v>
      </c>
      <c r="O39" s="45">
        <f t="shared" si="2"/>
        <v>1224.4536516853932</v>
      </c>
      <c r="P39" s="9"/>
    </row>
    <row r="40" spans="1:119" ht="15.75" thickBot="1">
      <c r="A40" s="12"/>
      <c r="B40" s="25">
        <v>381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871811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871811</v>
      </c>
      <c r="O40" s="47">
        <f t="shared" si="2"/>
        <v>1224.4536516853932</v>
      </c>
      <c r="P40" s="9"/>
    </row>
    <row r="41" spans="1:119" ht="16.5" thickBot="1">
      <c r="A41" s="14" t="s">
        <v>43</v>
      </c>
      <c r="B41" s="23"/>
      <c r="C41" s="22"/>
      <c r="D41" s="15">
        <f t="shared" ref="D41:M41" si="11">SUM(D5,D12,D16,D25,D33,D35,D39)</f>
        <v>622183</v>
      </c>
      <c r="E41" s="15">
        <f t="shared" si="11"/>
        <v>0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1491752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2113935</v>
      </c>
      <c r="O41" s="38">
        <f t="shared" si="2"/>
        <v>2969.0098314606744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66</v>
      </c>
      <c r="M43" s="118"/>
      <c r="N43" s="118"/>
      <c r="O43" s="43">
        <v>712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thickBot="1">
      <c r="A45" s="120" t="s">
        <v>67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A45:O45"/>
    <mergeCell ref="L43:N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>SUM(D6:D13)</f>
        <v>162054</v>
      </c>
      <c r="E5" s="27">
        <f t="shared" ref="E5:M5" si="0">SUM(E6:E13)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103901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265955</v>
      </c>
      <c r="O5" s="33">
        <f t="shared" ref="O5:O45" si="1">(N5/O$47)</f>
        <v>377.77698863636363</v>
      </c>
      <c r="P5" s="6"/>
    </row>
    <row r="6" spans="1:133">
      <c r="A6" s="12"/>
      <c r="B6" s="25">
        <v>311</v>
      </c>
      <c r="C6" s="20" t="s">
        <v>1</v>
      </c>
      <c r="D6" s="46">
        <v>83829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83829</v>
      </c>
      <c r="O6" s="47">
        <f t="shared" si="1"/>
        <v>119.07528409090909</v>
      </c>
      <c r="P6" s="9"/>
    </row>
    <row r="7" spans="1:133">
      <c r="A7" s="12"/>
      <c r="B7" s="25">
        <v>312.10000000000002</v>
      </c>
      <c r="C7" s="20" t="s">
        <v>9</v>
      </c>
      <c r="D7" s="46">
        <v>26474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26474</v>
      </c>
      <c r="O7" s="47">
        <f t="shared" si="1"/>
        <v>37.605113636363633</v>
      </c>
      <c r="P7" s="9"/>
    </row>
    <row r="8" spans="1:133">
      <c r="A8" s="12"/>
      <c r="B8" s="25">
        <v>312.3</v>
      </c>
      <c r="C8" s="20" t="s">
        <v>10</v>
      </c>
      <c r="D8" s="46">
        <v>47655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47655</v>
      </c>
      <c r="O8" s="47">
        <f t="shared" si="1"/>
        <v>67.69176136363636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56130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56130</v>
      </c>
      <c r="O9" s="47">
        <f t="shared" si="1"/>
        <v>79.73011363636364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11262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11262</v>
      </c>
      <c r="O10" s="47">
        <f t="shared" si="1"/>
        <v>15.997159090909092</v>
      </c>
      <c r="P10" s="9"/>
    </row>
    <row r="11" spans="1:133">
      <c r="A11" s="12"/>
      <c r="B11" s="25">
        <v>315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36509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36509</v>
      </c>
      <c r="O11" s="47">
        <f t="shared" si="1"/>
        <v>51.859375</v>
      </c>
      <c r="P11" s="9"/>
    </row>
    <row r="12" spans="1:133">
      <c r="A12" s="12"/>
      <c r="B12" s="25">
        <v>316</v>
      </c>
      <c r="C12" s="20" t="s">
        <v>14</v>
      </c>
      <c r="D12" s="46">
        <v>3851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3851</v>
      </c>
      <c r="O12" s="47">
        <f t="shared" si="1"/>
        <v>5.4701704545454541</v>
      </c>
      <c r="P12" s="9"/>
    </row>
    <row r="13" spans="1:133">
      <c r="A13" s="12"/>
      <c r="B13" s="25">
        <v>319</v>
      </c>
      <c r="C13" s="20" t="s">
        <v>15</v>
      </c>
      <c r="D13" s="46">
        <v>245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245</v>
      </c>
      <c r="O13" s="47">
        <f t="shared" si="1"/>
        <v>0.34801136363636365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SUM(D15:D16)</f>
        <v>58390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58390</v>
      </c>
      <c r="O14" s="45">
        <f t="shared" si="1"/>
        <v>82.940340909090907</v>
      </c>
      <c r="P14" s="10"/>
    </row>
    <row r="15" spans="1:133">
      <c r="A15" s="12"/>
      <c r="B15" s="25">
        <v>323.10000000000002</v>
      </c>
      <c r="C15" s="20" t="s">
        <v>17</v>
      </c>
      <c r="D15" s="46">
        <v>58341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58341</v>
      </c>
      <c r="O15" s="47">
        <f t="shared" si="1"/>
        <v>82.87073863636364</v>
      </c>
      <c r="P15" s="9"/>
    </row>
    <row r="16" spans="1:133">
      <c r="A16" s="12"/>
      <c r="B16" s="25">
        <v>323.5</v>
      </c>
      <c r="C16" s="20" t="s">
        <v>18</v>
      </c>
      <c r="D16" s="46">
        <v>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</v>
      </c>
      <c r="O16" s="47">
        <f t="shared" si="1"/>
        <v>6.9602272727272721E-2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SUM(D18:D24)</f>
        <v>493790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493790</v>
      </c>
      <c r="O17" s="45">
        <f t="shared" si="1"/>
        <v>701.40625</v>
      </c>
      <c r="P17" s="10"/>
    </row>
    <row r="18" spans="1:16">
      <c r="A18" s="12"/>
      <c r="B18" s="25">
        <v>334.7</v>
      </c>
      <c r="C18" s="20" t="s">
        <v>20</v>
      </c>
      <c r="D18" s="46">
        <v>349178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349178</v>
      </c>
      <c r="O18" s="47">
        <f t="shared" si="1"/>
        <v>495.99147727272725</v>
      </c>
      <c r="P18" s="9"/>
    </row>
    <row r="19" spans="1:16">
      <c r="A19" s="12"/>
      <c r="B19" s="25">
        <v>335.12</v>
      </c>
      <c r="C19" s="20" t="s">
        <v>21</v>
      </c>
      <c r="D19" s="46">
        <v>26293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26293</v>
      </c>
      <c r="O19" s="47">
        <f t="shared" si="1"/>
        <v>37.348011363636367</v>
      </c>
      <c r="P19" s="9"/>
    </row>
    <row r="20" spans="1:16">
      <c r="A20" s="12"/>
      <c r="B20" s="25">
        <v>335.14</v>
      </c>
      <c r="C20" s="20" t="s">
        <v>22</v>
      </c>
      <c r="D20" s="46">
        <v>660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660</v>
      </c>
      <c r="O20" s="47">
        <f t="shared" si="1"/>
        <v>0.9375</v>
      </c>
      <c r="P20" s="9"/>
    </row>
    <row r="21" spans="1:16">
      <c r="A21" s="12"/>
      <c r="B21" s="25">
        <v>335.15</v>
      </c>
      <c r="C21" s="20" t="s">
        <v>23</v>
      </c>
      <c r="D21" s="46">
        <v>225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225</v>
      </c>
      <c r="O21" s="47">
        <f t="shared" si="1"/>
        <v>0.31960227272727271</v>
      </c>
      <c r="P21" s="9"/>
    </row>
    <row r="22" spans="1:16">
      <c r="A22" s="12"/>
      <c r="B22" s="25">
        <v>335.18</v>
      </c>
      <c r="C22" s="20" t="s">
        <v>24</v>
      </c>
      <c r="D22" s="46">
        <v>24105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24105</v>
      </c>
      <c r="O22" s="47">
        <f t="shared" si="1"/>
        <v>34.24005681818182</v>
      </c>
      <c r="P22" s="9"/>
    </row>
    <row r="23" spans="1:16">
      <c r="A23" s="12"/>
      <c r="B23" s="25">
        <v>337.7</v>
      </c>
      <c r="C23" s="20" t="s">
        <v>25</v>
      </c>
      <c r="D23" s="46">
        <v>90801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90801</v>
      </c>
      <c r="O23" s="47">
        <f t="shared" si="1"/>
        <v>128.97869318181819</v>
      </c>
      <c r="P23" s="9"/>
    </row>
    <row r="24" spans="1:16">
      <c r="A24" s="12"/>
      <c r="B24" s="25">
        <v>339</v>
      </c>
      <c r="C24" s="20" t="s">
        <v>26</v>
      </c>
      <c r="D24" s="46">
        <v>2528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2528</v>
      </c>
      <c r="O24" s="47">
        <f t="shared" si="1"/>
        <v>3.5909090909090908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SUM(D26:D34)</f>
        <v>15904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254988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270892</v>
      </c>
      <c r="O25" s="45">
        <f t="shared" si="1"/>
        <v>384.78977272727275</v>
      </c>
      <c r="P25" s="10"/>
    </row>
    <row r="26" spans="1:16">
      <c r="A26" s="12"/>
      <c r="B26" s="25">
        <v>341.9</v>
      </c>
      <c r="C26" s="20" t="s">
        <v>34</v>
      </c>
      <c r="D26" s="46">
        <v>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29</v>
      </c>
      <c r="O26" s="47">
        <f t="shared" si="1"/>
        <v>4.1193181818181816E-2</v>
      </c>
      <c r="P26" s="9"/>
    </row>
    <row r="27" spans="1:16">
      <c r="A27" s="12"/>
      <c r="B27" s="25">
        <v>342.2</v>
      </c>
      <c r="C27" s="20" t="s">
        <v>35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1500</v>
      </c>
      <c r="O27" s="47">
        <f t="shared" si="1"/>
        <v>2.1306818181818183</v>
      </c>
      <c r="P27" s="9"/>
    </row>
    <row r="28" spans="1:16">
      <c r="A28" s="12"/>
      <c r="B28" s="25">
        <v>342.9</v>
      </c>
      <c r="C28" s="20" t="s">
        <v>36</v>
      </c>
      <c r="D28" s="46">
        <v>4958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4958</v>
      </c>
      <c r="O28" s="47">
        <f t="shared" si="1"/>
        <v>7.0426136363636367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91593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91593</v>
      </c>
      <c r="O29" s="47">
        <f t="shared" si="1"/>
        <v>130.10369318181819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107206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107206</v>
      </c>
      <c r="O30" s="47">
        <f t="shared" si="1"/>
        <v>152.28125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56189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56189</v>
      </c>
      <c r="O31" s="47">
        <f t="shared" si="1"/>
        <v>79.813920454545453</v>
      </c>
      <c r="P31" s="9"/>
    </row>
    <row r="32" spans="1:16">
      <c r="A32" s="12"/>
      <c r="B32" s="25">
        <v>343.8</v>
      </c>
      <c r="C32" s="20" t="s">
        <v>40</v>
      </c>
      <c r="D32" s="46">
        <v>6985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6985</v>
      </c>
      <c r="O32" s="47">
        <f t="shared" si="1"/>
        <v>9.921875</v>
      </c>
      <c r="P32" s="9"/>
    </row>
    <row r="33" spans="1:119">
      <c r="A33" s="12"/>
      <c r="B33" s="25">
        <v>343.9</v>
      </c>
      <c r="C33" s="20" t="s">
        <v>41</v>
      </c>
      <c r="D33" s="46">
        <v>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95</v>
      </c>
      <c r="O33" s="47">
        <f t="shared" si="1"/>
        <v>0.13494318181818182</v>
      </c>
      <c r="P33" s="9"/>
    </row>
    <row r="34" spans="1:119">
      <c r="A34" s="12"/>
      <c r="B34" s="25">
        <v>347.9</v>
      </c>
      <c r="C34" s="20" t="s">
        <v>42</v>
      </c>
      <c r="D34" s="46">
        <v>2337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8">SUM(D34:M34)</f>
        <v>2337</v>
      </c>
      <c r="O34" s="47">
        <f t="shared" si="1"/>
        <v>3.3196022727272729</v>
      </c>
      <c r="P34" s="9"/>
    </row>
    <row r="35" spans="1:119" ht="15.75">
      <c r="A35" s="29" t="s">
        <v>32</v>
      </c>
      <c r="B35" s="30"/>
      <c r="C35" s="31"/>
      <c r="D35" s="32">
        <f t="shared" ref="D35:M35" si="9">SUM(D36:D36)</f>
        <v>1027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1027</v>
      </c>
      <c r="O35" s="45">
        <f t="shared" si="1"/>
        <v>1.4588068181818181</v>
      </c>
      <c r="P35" s="10"/>
    </row>
    <row r="36" spans="1:119">
      <c r="A36" s="13"/>
      <c r="B36" s="39">
        <v>351.9</v>
      </c>
      <c r="C36" s="21" t="s">
        <v>45</v>
      </c>
      <c r="D36" s="46">
        <v>1027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1027</v>
      </c>
      <c r="O36" s="47">
        <f t="shared" si="1"/>
        <v>1.4588068181818181</v>
      </c>
      <c r="P36" s="9"/>
    </row>
    <row r="37" spans="1:119" ht="15.75">
      <c r="A37" s="29" t="s">
        <v>2</v>
      </c>
      <c r="B37" s="30"/>
      <c r="C37" s="31"/>
      <c r="D37" s="32">
        <f t="shared" ref="D37:M37" si="10">SUM(D38:D40)</f>
        <v>10561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7912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8"/>
        <v>18473</v>
      </c>
      <c r="O37" s="45">
        <f t="shared" si="1"/>
        <v>26.240056818181817</v>
      </c>
      <c r="P37" s="10"/>
    </row>
    <row r="38" spans="1:119">
      <c r="A38" s="12"/>
      <c r="B38" s="25">
        <v>361.1</v>
      </c>
      <c r="C38" s="20" t="s">
        <v>46</v>
      </c>
      <c r="D38" s="46">
        <v>7856</v>
      </c>
      <c r="E38" s="46">
        <v>0</v>
      </c>
      <c r="F38" s="46">
        <v>0</v>
      </c>
      <c r="G38" s="46">
        <v>0</v>
      </c>
      <c r="H38" s="46">
        <v>0</v>
      </c>
      <c r="I38" s="46">
        <v>1548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9404</v>
      </c>
      <c r="O38" s="47">
        <f t="shared" si="1"/>
        <v>13.357954545454545</v>
      </c>
      <c r="P38" s="9"/>
    </row>
    <row r="39" spans="1:119">
      <c r="A39" s="12"/>
      <c r="B39" s="25">
        <v>365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4625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4625</v>
      </c>
      <c r="O39" s="47">
        <f t="shared" si="1"/>
        <v>6.5696022727272725</v>
      </c>
      <c r="P39" s="9"/>
    </row>
    <row r="40" spans="1:119">
      <c r="A40" s="12"/>
      <c r="B40" s="25">
        <v>369.9</v>
      </c>
      <c r="C40" s="20" t="s">
        <v>48</v>
      </c>
      <c r="D40" s="46">
        <v>2705</v>
      </c>
      <c r="E40" s="46">
        <v>0</v>
      </c>
      <c r="F40" s="46">
        <v>0</v>
      </c>
      <c r="G40" s="46">
        <v>0</v>
      </c>
      <c r="H40" s="46">
        <v>0</v>
      </c>
      <c r="I40" s="46">
        <v>1739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4444</v>
      </c>
      <c r="O40" s="47">
        <f t="shared" si="1"/>
        <v>6.3125</v>
      </c>
      <c r="P40" s="9"/>
    </row>
    <row r="41" spans="1:119" ht="15.75">
      <c r="A41" s="29" t="s">
        <v>33</v>
      </c>
      <c r="B41" s="30"/>
      <c r="C41" s="31"/>
      <c r="D41" s="32">
        <f t="shared" ref="D41:M41" si="11">SUM(D42:D44)</f>
        <v>6702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353598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8"/>
        <v>360300</v>
      </c>
      <c r="O41" s="45">
        <f t="shared" si="1"/>
        <v>511.78977272727275</v>
      </c>
      <c r="P41" s="9"/>
    </row>
    <row r="42" spans="1:119">
      <c r="A42" s="12"/>
      <c r="B42" s="25">
        <v>381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25000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25000</v>
      </c>
      <c r="O42" s="47">
        <f t="shared" si="1"/>
        <v>35.511363636363633</v>
      </c>
      <c r="P42" s="9"/>
    </row>
    <row r="43" spans="1:119">
      <c r="A43" s="12"/>
      <c r="B43" s="25">
        <v>388.1</v>
      </c>
      <c r="C43" s="20" t="s">
        <v>50</v>
      </c>
      <c r="D43" s="46">
        <v>6702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6702</v>
      </c>
      <c r="O43" s="47">
        <f t="shared" si="1"/>
        <v>9.5198863636363633</v>
      </c>
      <c r="P43" s="9"/>
    </row>
    <row r="44" spans="1:119" ht="15.75" thickBot="1">
      <c r="A44" s="12"/>
      <c r="B44" s="25">
        <v>389.2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328598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328598</v>
      </c>
      <c r="O44" s="47">
        <f t="shared" si="1"/>
        <v>466.75852272727275</v>
      </c>
      <c r="P44" s="9"/>
    </row>
    <row r="45" spans="1:119" ht="16.5" thickBot="1">
      <c r="A45" s="14" t="s">
        <v>43</v>
      </c>
      <c r="B45" s="23"/>
      <c r="C45" s="22"/>
      <c r="D45" s="15">
        <f t="shared" ref="D45:M45" si="12">SUM(D5,D14,D17,D25,D35,D37,D41)</f>
        <v>748428</v>
      </c>
      <c r="E45" s="15">
        <f t="shared" si="12"/>
        <v>0</v>
      </c>
      <c r="F45" s="15">
        <f t="shared" si="12"/>
        <v>0</v>
      </c>
      <c r="G45" s="15">
        <f t="shared" si="12"/>
        <v>0</v>
      </c>
      <c r="H45" s="15">
        <f t="shared" si="12"/>
        <v>0</v>
      </c>
      <c r="I45" s="15">
        <f t="shared" si="12"/>
        <v>720399</v>
      </c>
      <c r="J45" s="15">
        <f t="shared" si="12"/>
        <v>0</v>
      </c>
      <c r="K45" s="15">
        <f t="shared" si="12"/>
        <v>0</v>
      </c>
      <c r="L45" s="15">
        <f t="shared" si="12"/>
        <v>0</v>
      </c>
      <c r="M45" s="15">
        <f t="shared" si="12"/>
        <v>0</v>
      </c>
      <c r="N45" s="15">
        <f t="shared" si="8"/>
        <v>1468827</v>
      </c>
      <c r="O45" s="38">
        <f t="shared" si="1"/>
        <v>2086.4019886363635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58</v>
      </c>
      <c r="M47" s="118"/>
      <c r="N47" s="118"/>
      <c r="O47" s="43">
        <v>704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67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A49:O49"/>
    <mergeCell ref="A48:O48"/>
    <mergeCell ref="L47:N4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168179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102696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270875</v>
      </c>
      <c r="O5" s="33">
        <f t="shared" ref="O5:O40" si="2">(N5/O$42)</f>
        <v>380.44241573033707</v>
      </c>
      <c r="P5" s="6"/>
    </row>
    <row r="6" spans="1:133">
      <c r="A6" s="12"/>
      <c r="B6" s="25">
        <v>311</v>
      </c>
      <c r="C6" s="20" t="s">
        <v>1</v>
      </c>
      <c r="D6" s="46">
        <v>87981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87981</v>
      </c>
      <c r="O6" s="47">
        <f t="shared" si="2"/>
        <v>123.5688202247191</v>
      </c>
      <c r="P6" s="9"/>
    </row>
    <row r="7" spans="1:133">
      <c r="A7" s="12"/>
      <c r="B7" s="25">
        <v>312.10000000000002</v>
      </c>
      <c r="C7" s="20" t="s">
        <v>9</v>
      </c>
      <c r="D7" s="46">
        <v>26483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26483</v>
      </c>
      <c r="O7" s="47">
        <f t="shared" si="2"/>
        <v>37.195224719101127</v>
      </c>
      <c r="P7" s="9"/>
    </row>
    <row r="8" spans="1:133">
      <c r="A8" s="12"/>
      <c r="B8" s="25">
        <v>312.3</v>
      </c>
      <c r="C8" s="20" t="s">
        <v>10</v>
      </c>
      <c r="D8" s="46">
        <v>53715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53715</v>
      </c>
      <c r="O8" s="47">
        <f t="shared" si="2"/>
        <v>75.442415730337075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53511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53511</v>
      </c>
      <c r="O9" s="47">
        <f t="shared" si="2"/>
        <v>75.155898876404493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14107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14107</v>
      </c>
      <c r="O10" s="47">
        <f t="shared" si="2"/>
        <v>19.813202247191011</v>
      </c>
      <c r="P10" s="9"/>
    </row>
    <row r="11" spans="1:133">
      <c r="A11" s="12"/>
      <c r="B11" s="25">
        <v>315</v>
      </c>
      <c r="C11" s="20" t="s">
        <v>13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35078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35078</v>
      </c>
      <c r="O11" s="47">
        <f t="shared" si="2"/>
        <v>49.266853932584269</v>
      </c>
      <c r="P11" s="9"/>
    </row>
    <row r="12" spans="1:133" ht="15.75">
      <c r="A12" s="29" t="s">
        <v>90</v>
      </c>
      <c r="B12" s="30"/>
      <c r="C12" s="31"/>
      <c r="D12" s="32">
        <f t="shared" ref="D12:M12" si="3">SUM(D13:D15)</f>
        <v>56962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56962</v>
      </c>
      <c r="O12" s="45">
        <f t="shared" si="2"/>
        <v>80.002808988764045</v>
      </c>
      <c r="P12" s="10"/>
    </row>
    <row r="13" spans="1:133">
      <c r="A13" s="12"/>
      <c r="B13" s="25">
        <v>323.10000000000002</v>
      </c>
      <c r="C13" s="20" t="s">
        <v>17</v>
      </c>
      <c r="D13" s="46">
        <v>52741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52741</v>
      </c>
      <c r="O13" s="47">
        <f t="shared" si="2"/>
        <v>74.074438202247194</v>
      </c>
      <c r="P13" s="9"/>
    </row>
    <row r="14" spans="1:133">
      <c r="A14" s="12"/>
      <c r="B14" s="25">
        <v>323.5</v>
      </c>
      <c r="C14" s="20" t="s">
        <v>18</v>
      </c>
      <c r="D14" s="46">
        <v>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79</v>
      </c>
      <c r="O14" s="47">
        <f t="shared" si="2"/>
        <v>0.11095505617977527</v>
      </c>
      <c r="P14" s="9"/>
    </row>
    <row r="15" spans="1:133">
      <c r="A15" s="12"/>
      <c r="B15" s="25">
        <v>329</v>
      </c>
      <c r="C15" s="20" t="s">
        <v>91</v>
      </c>
      <c r="D15" s="46">
        <v>4142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4142</v>
      </c>
      <c r="O15" s="47">
        <f t="shared" si="2"/>
        <v>5.8174157303370784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SUM(D17:D24)</f>
        <v>208077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63800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271877</v>
      </c>
      <c r="O16" s="45">
        <f t="shared" si="2"/>
        <v>381.84971910112358</v>
      </c>
      <c r="P16" s="10"/>
    </row>
    <row r="17" spans="1:16">
      <c r="A17" s="12"/>
      <c r="B17" s="25">
        <v>331.5</v>
      </c>
      <c r="C17" s="20" t="s">
        <v>92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63800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63800</v>
      </c>
      <c r="O17" s="47">
        <f t="shared" si="2"/>
        <v>89.606741573033702</v>
      </c>
      <c r="P17" s="9"/>
    </row>
    <row r="18" spans="1:16">
      <c r="A18" s="12"/>
      <c r="B18" s="25">
        <v>334.7</v>
      </c>
      <c r="C18" s="20" t="s">
        <v>20</v>
      </c>
      <c r="D18" s="46">
        <v>71799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71799</v>
      </c>
      <c r="O18" s="47">
        <f t="shared" si="2"/>
        <v>100.84129213483146</v>
      </c>
      <c r="P18" s="9"/>
    </row>
    <row r="19" spans="1:16">
      <c r="A19" s="12"/>
      <c r="B19" s="25">
        <v>335.12</v>
      </c>
      <c r="C19" s="20" t="s">
        <v>21</v>
      </c>
      <c r="D19" s="46">
        <v>26551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26551</v>
      </c>
      <c r="O19" s="47">
        <f t="shared" si="2"/>
        <v>37.290730337078649</v>
      </c>
      <c r="P19" s="9"/>
    </row>
    <row r="20" spans="1:16">
      <c r="A20" s="12"/>
      <c r="B20" s="25">
        <v>335.14</v>
      </c>
      <c r="C20" s="20" t="s">
        <v>22</v>
      </c>
      <c r="D20" s="46">
        <v>356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356</v>
      </c>
      <c r="O20" s="47">
        <f t="shared" si="2"/>
        <v>0.5</v>
      </c>
      <c r="P20" s="9"/>
    </row>
    <row r="21" spans="1:16">
      <c r="A21" s="12"/>
      <c r="B21" s="25">
        <v>335.15</v>
      </c>
      <c r="C21" s="20" t="s">
        <v>23</v>
      </c>
      <c r="D21" s="46">
        <v>127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127</v>
      </c>
      <c r="O21" s="47">
        <f t="shared" si="2"/>
        <v>0.17837078651685392</v>
      </c>
      <c r="P21" s="9"/>
    </row>
    <row r="22" spans="1:16">
      <c r="A22" s="12"/>
      <c r="B22" s="25">
        <v>335.18</v>
      </c>
      <c r="C22" s="20" t="s">
        <v>24</v>
      </c>
      <c r="D22" s="46">
        <v>27777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27777</v>
      </c>
      <c r="O22" s="47">
        <f t="shared" si="2"/>
        <v>39.012640449438202</v>
      </c>
      <c r="P22" s="9"/>
    </row>
    <row r="23" spans="1:16">
      <c r="A23" s="12"/>
      <c r="B23" s="25">
        <v>337.7</v>
      </c>
      <c r="C23" s="20" t="s">
        <v>25</v>
      </c>
      <c r="D23" s="46">
        <v>80380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80380</v>
      </c>
      <c r="O23" s="47">
        <f t="shared" si="2"/>
        <v>112.8932584269663</v>
      </c>
      <c r="P23" s="9"/>
    </row>
    <row r="24" spans="1:16">
      <c r="A24" s="12"/>
      <c r="B24" s="25">
        <v>339</v>
      </c>
      <c r="C24" s="20" t="s">
        <v>26</v>
      </c>
      <c r="D24" s="46">
        <v>1087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1087</v>
      </c>
      <c r="O24" s="47">
        <f t="shared" si="2"/>
        <v>1.526685393258427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SUM(D26:D32)</f>
        <v>9412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256652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266064</v>
      </c>
      <c r="O25" s="45">
        <f t="shared" si="2"/>
        <v>373.68539325842698</v>
      </c>
      <c r="P25" s="10"/>
    </row>
    <row r="26" spans="1:16">
      <c r="A26" s="12"/>
      <c r="B26" s="25">
        <v>341.9</v>
      </c>
      <c r="C26" s="20" t="s">
        <v>34</v>
      </c>
      <c r="D26" s="46">
        <v>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4</v>
      </c>
      <c r="O26" s="47">
        <f t="shared" si="2"/>
        <v>5.6179775280898875E-3</v>
      </c>
      <c r="P26" s="9"/>
    </row>
    <row r="27" spans="1:16">
      <c r="A27" s="12"/>
      <c r="B27" s="25">
        <v>342.2</v>
      </c>
      <c r="C27" s="20" t="s">
        <v>35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1500</v>
      </c>
      <c r="O27" s="47">
        <f t="shared" si="2"/>
        <v>2.106741573033708</v>
      </c>
      <c r="P27" s="9"/>
    </row>
    <row r="28" spans="1:16">
      <c r="A28" s="12"/>
      <c r="B28" s="25">
        <v>342.9</v>
      </c>
      <c r="C28" s="20" t="s">
        <v>36</v>
      </c>
      <c r="D28" s="46">
        <v>4808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4808</v>
      </c>
      <c r="O28" s="47">
        <f t="shared" si="2"/>
        <v>6.7528089887640448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88898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88898</v>
      </c>
      <c r="O29" s="47">
        <f t="shared" si="2"/>
        <v>124.8567415730337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111716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111716</v>
      </c>
      <c r="O30" s="47">
        <f t="shared" si="2"/>
        <v>156.90449438202248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56038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56038</v>
      </c>
      <c r="O31" s="47">
        <f t="shared" si="2"/>
        <v>78.705056179775283</v>
      </c>
      <c r="P31" s="9"/>
    </row>
    <row r="32" spans="1:16">
      <c r="A32" s="12"/>
      <c r="B32" s="25">
        <v>343.8</v>
      </c>
      <c r="C32" s="20" t="s">
        <v>40</v>
      </c>
      <c r="D32" s="46">
        <v>3100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3100</v>
      </c>
      <c r="O32" s="47">
        <f t="shared" si="2"/>
        <v>4.3539325842696632</v>
      </c>
      <c r="P32" s="9"/>
    </row>
    <row r="33" spans="1:119" ht="15.75">
      <c r="A33" s="29" t="s">
        <v>32</v>
      </c>
      <c r="B33" s="30"/>
      <c r="C33" s="31"/>
      <c r="D33" s="32">
        <f t="shared" ref="D33:M33" si="8">SUM(D34:D34)</f>
        <v>1911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1911</v>
      </c>
      <c r="O33" s="45">
        <f t="shared" si="2"/>
        <v>2.683988764044944</v>
      </c>
      <c r="P33" s="10"/>
    </row>
    <row r="34" spans="1:119">
      <c r="A34" s="13"/>
      <c r="B34" s="39">
        <v>359</v>
      </c>
      <c r="C34" s="21" t="s">
        <v>65</v>
      </c>
      <c r="D34" s="46">
        <v>1911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9">SUM(D34:M34)</f>
        <v>1911</v>
      </c>
      <c r="O34" s="47">
        <f t="shared" si="2"/>
        <v>2.683988764044944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SUM(D36:D39)</f>
        <v>20175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8737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28912</v>
      </c>
      <c r="O35" s="45">
        <f t="shared" si="2"/>
        <v>40.606741573033709</v>
      </c>
      <c r="P35" s="10"/>
    </row>
    <row r="36" spans="1:119">
      <c r="A36" s="12"/>
      <c r="B36" s="25">
        <v>361.1</v>
      </c>
      <c r="C36" s="20" t="s">
        <v>46</v>
      </c>
      <c r="D36" s="46">
        <v>13822</v>
      </c>
      <c r="E36" s="46">
        <v>0</v>
      </c>
      <c r="F36" s="46">
        <v>0</v>
      </c>
      <c r="G36" s="46">
        <v>0</v>
      </c>
      <c r="H36" s="46">
        <v>0</v>
      </c>
      <c r="I36" s="46">
        <v>5579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19401</v>
      </c>
      <c r="O36" s="47">
        <f t="shared" si="2"/>
        <v>27.248595505617978</v>
      </c>
      <c r="P36" s="9"/>
    </row>
    <row r="37" spans="1:119">
      <c r="A37" s="12"/>
      <c r="B37" s="25">
        <v>362</v>
      </c>
      <c r="C37" s="20" t="s">
        <v>93</v>
      </c>
      <c r="D37" s="46">
        <v>2810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2810</v>
      </c>
      <c r="O37" s="47">
        <f t="shared" si="2"/>
        <v>3.946629213483146</v>
      </c>
      <c r="P37" s="9"/>
    </row>
    <row r="38" spans="1:119">
      <c r="A38" s="12"/>
      <c r="B38" s="25">
        <v>365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37</v>
      </c>
      <c r="O38" s="47">
        <f t="shared" si="2"/>
        <v>5.1966292134831463E-2</v>
      </c>
      <c r="P38" s="9"/>
    </row>
    <row r="39" spans="1:119" ht="15.75" thickBot="1">
      <c r="A39" s="12"/>
      <c r="B39" s="25">
        <v>369.9</v>
      </c>
      <c r="C39" s="20" t="s">
        <v>48</v>
      </c>
      <c r="D39" s="46">
        <v>3543</v>
      </c>
      <c r="E39" s="46">
        <v>0</v>
      </c>
      <c r="F39" s="46">
        <v>0</v>
      </c>
      <c r="G39" s="46">
        <v>0</v>
      </c>
      <c r="H39" s="46">
        <v>0</v>
      </c>
      <c r="I39" s="46">
        <v>3121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6664</v>
      </c>
      <c r="O39" s="47">
        <f t="shared" si="2"/>
        <v>9.3595505617977537</v>
      </c>
      <c r="P39" s="9"/>
    </row>
    <row r="40" spans="1:119" ht="16.5" thickBot="1">
      <c r="A40" s="14" t="s">
        <v>43</v>
      </c>
      <c r="B40" s="23"/>
      <c r="C40" s="22"/>
      <c r="D40" s="15">
        <f>SUM(D5,D12,D16,D25,D33,D35)</f>
        <v>464716</v>
      </c>
      <c r="E40" s="15">
        <f t="shared" ref="E40:M40" si="11">SUM(E5,E12,E16,E25,E33,E35)</f>
        <v>0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431885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9"/>
        <v>896601</v>
      </c>
      <c r="O40" s="38">
        <f t="shared" si="2"/>
        <v>1259.2710674157304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94</v>
      </c>
      <c r="M42" s="118"/>
      <c r="N42" s="118"/>
      <c r="O42" s="43">
        <v>712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67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29"/>
      <c r="M3" s="130"/>
      <c r="N3" s="36"/>
      <c r="O3" s="37"/>
      <c r="P3" s="131" t="s">
        <v>123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124</v>
      </c>
      <c r="N4" s="35" t="s">
        <v>8</v>
      </c>
      <c r="O4" s="35" t="s">
        <v>125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126</v>
      </c>
      <c r="B5" s="26"/>
      <c r="C5" s="26"/>
      <c r="D5" s="27">
        <f t="shared" ref="D5:N5" si="0">SUM(D6:D6)</f>
        <v>467636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467636</v>
      </c>
      <c r="P5" s="33">
        <f t="shared" ref="P5:P20" si="1">(O5/P$22)</f>
        <v>634.51289009497964</v>
      </c>
      <c r="Q5" s="6"/>
    </row>
    <row r="6" spans="1:134">
      <c r="A6" s="12"/>
      <c r="B6" s="25">
        <v>319.89999999999998</v>
      </c>
      <c r="C6" s="20" t="s">
        <v>15</v>
      </c>
      <c r="D6" s="46">
        <v>467636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467636</v>
      </c>
      <c r="P6" s="47">
        <f t="shared" si="1"/>
        <v>634.51289009497964</v>
      </c>
      <c r="Q6" s="9"/>
    </row>
    <row r="7" spans="1:134" ht="15.75">
      <c r="A7" s="29" t="s">
        <v>16</v>
      </c>
      <c r="B7" s="30"/>
      <c r="C7" s="31"/>
      <c r="D7" s="32">
        <f t="shared" ref="D7:N7" si="2">SUM(D8:D8)</f>
        <v>3718</v>
      </c>
      <c r="E7" s="32">
        <f t="shared" si="2"/>
        <v>0</v>
      </c>
      <c r="F7" s="32">
        <f t="shared" si="2"/>
        <v>0</v>
      </c>
      <c r="G7" s="32">
        <f t="shared" si="2"/>
        <v>0</v>
      </c>
      <c r="H7" s="32">
        <f t="shared" si="2"/>
        <v>0</v>
      </c>
      <c r="I7" s="32">
        <f t="shared" si="2"/>
        <v>0</v>
      </c>
      <c r="J7" s="32">
        <f t="shared" si="2"/>
        <v>0</v>
      </c>
      <c r="K7" s="32">
        <f t="shared" si="2"/>
        <v>0</v>
      </c>
      <c r="L7" s="32">
        <f t="shared" si="2"/>
        <v>0</v>
      </c>
      <c r="M7" s="32">
        <f t="shared" si="2"/>
        <v>0</v>
      </c>
      <c r="N7" s="32">
        <f t="shared" si="2"/>
        <v>0</v>
      </c>
      <c r="O7" s="44">
        <f>SUM(D7:N7)</f>
        <v>3718</v>
      </c>
      <c r="P7" s="45">
        <f t="shared" si="1"/>
        <v>5.044776119402985</v>
      </c>
      <c r="Q7" s="10"/>
    </row>
    <row r="8" spans="1:134">
      <c r="A8" s="12"/>
      <c r="B8" s="25">
        <v>322.89999999999998</v>
      </c>
      <c r="C8" s="20" t="s">
        <v>135</v>
      </c>
      <c r="D8" s="46">
        <v>3718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ref="O8" si="3">SUM(D8:N8)</f>
        <v>3718</v>
      </c>
      <c r="P8" s="47">
        <f t="shared" si="1"/>
        <v>5.044776119402985</v>
      </c>
      <c r="Q8" s="9"/>
    </row>
    <row r="9" spans="1:134" ht="15.75">
      <c r="A9" s="29" t="s">
        <v>130</v>
      </c>
      <c r="B9" s="30"/>
      <c r="C9" s="31"/>
      <c r="D9" s="32">
        <f t="shared" ref="D9:N9" si="4">SUM(D10:D10)</f>
        <v>370381</v>
      </c>
      <c r="E9" s="32">
        <f t="shared" si="4"/>
        <v>169835</v>
      </c>
      <c r="F9" s="32">
        <f t="shared" si="4"/>
        <v>0</v>
      </c>
      <c r="G9" s="32">
        <f t="shared" si="4"/>
        <v>0</v>
      </c>
      <c r="H9" s="32">
        <f t="shared" si="4"/>
        <v>0</v>
      </c>
      <c r="I9" s="32">
        <f t="shared" si="4"/>
        <v>0</v>
      </c>
      <c r="J9" s="32">
        <f t="shared" si="4"/>
        <v>0</v>
      </c>
      <c r="K9" s="32">
        <f t="shared" si="4"/>
        <v>0</v>
      </c>
      <c r="L9" s="32">
        <f t="shared" si="4"/>
        <v>0</v>
      </c>
      <c r="M9" s="32">
        <f t="shared" si="4"/>
        <v>0</v>
      </c>
      <c r="N9" s="32">
        <f t="shared" si="4"/>
        <v>0</v>
      </c>
      <c r="O9" s="44">
        <f>SUM(D9:N9)</f>
        <v>540216</v>
      </c>
      <c r="P9" s="45">
        <f t="shared" si="1"/>
        <v>732.99321573948441</v>
      </c>
      <c r="Q9" s="10"/>
    </row>
    <row r="10" spans="1:134">
      <c r="A10" s="12"/>
      <c r="B10" s="25">
        <v>335.9</v>
      </c>
      <c r="C10" s="20" t="s">
        <v>136</v>
      </c>
      <c r="D10" s="46">
        <v>370381</v>
      </c>
      <c r="E10" s="46">
        <v>169835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" si="5">SUM(D10:N10)</f>
        <v>540216</v>
      </c>
      <c r="P10" s="47">
        <f t="shared" si="1"/>
        <v>732.99321573948441</v>
      </c>
      <c r="Q10" s="9"/>
    </row>
    <row r="11" spans="1:134" ht="15.75">
      <c r="A11" s="29" t="s">
        <v>31</v>
      </c>
      <c r="B11" s="30"/>
      <c r="C11" s="31"/>
      <c r="D11" s="32">
        <f t="shared" ref="D11:N11" si="6">SUM(D12:D15)</f>
        <v>22922</v>
      </c>
      <c r="E11" s="32">
        <f t="shared" si="6"/>
        <v>0</v>
      </c>
      <c r="F11" s="32">
        <f t="shared" si="6"/>
        <v>0</v>
      </c>
      <c r="G11" s="32">
        <f t="shared" si="6"/>
        <v>0</v>
      </c>
      <c r="H11" s="32">
        <f t="shared" si="6"/>
        <v>0</v>
      </c>
      <c r="I11" s="32">
        <f t="shared" si="6"/>
        <v>493968</v>
      </c>
      <c r="J11" s="32">
        <f t="shared" si="6"/>
        <v>0</v>
      </c>
      <c r="K11" s="32">
        <f t="shared" si="6"/>
        <v>0</v>
      </c>
      <c r="L11" s="32">
        <f t="shared" si="6"/>
        <v>0</v>
      </c>
      <c r="M11" s="32">
        <f t="shared" si="6"/>
        <v>0</v>
      </c>
      <c r="N11" s="32">
        <f t="shared" si="6"/>
        <v>0</v>
      </c>
      <c r="O11" s="32">
        <f>SUM(D11:N11)</f>
        <v>516890</v>
      </c>
      <c r="P11" s="45">
        <f t="shared" si="1"/>
        <v>701.3432835820895</v>
      </c>
      <c r="Q11" s="10"/>
    </row>
    <row r="12" spans="1:134">
      <c r="A12" s="12"/>
      <c r="B12" s="25">
        <v>343.3</v>
      </c>
      <c r="C12" s="20" t="s">
        <v>37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93886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4" si="7">SUM(D12:N12)</f>
        <v>93886</v>
      </c>
      <c r="P12" s="47">
        <f t="shared" si="1"/>
        <v>127.38941655359565</v>
      </c>
      <c r="Q12" s="9"/>
    </row>
    <row r="13" spans="1:134">
      <c r="A13" s="12"/>
      <c r="B13" s="25">
        <v>343.4</v>
      </c>
      <c r="C13" s="20" t="s">
        <v>38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211861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7"/>
        <v>211861</v>
      </c>
      <c r="P13" s="47">
        <f t="shared" si="1"/>
        <v>287.46404341926728</v>
      </c>
      <c r="Q13" s="9"/>
    </row>
    <row r="14" spans="1:134">
      <c r="A14" s="12"/>
      <c r="B14" s="25">
        <v>343.5</v>
      </c>
      <c r="C14" s="20" t="s">
        <v>39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188221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7"/>
        <v>188221</v>
      </c>
      <c r="P14" s="47">
        <f t="shared" si="1"/>
        <v>255.38805970149255</v>
      </c>
      <c r="Q14" s="9"/>
    </row>
    <row r="15" spans="1:134">
      <c r="A15" s="12"/>
      <c r="B15" s="25">
        <v>349</v>
      </c>
      <c r="C15" s="20" t="s">
        <v>137</v>
      </c>
      <c r="D15" s="46">
        <v>22922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22922</v>
      </c>
      <c r="P15" s="47">
        <f t="shared" si="1"/>
        <v>31.101763907734057</v>
      </c>
      <c r="Q15" s="9"/>
    </row>
    <row r="16" spans="1:134" ht="15.75">
      <c r="A16" s="29" t="s">
        <v>32</v>
      </c>
      <c r="B16" s="30"/>
      <c r="C16" s="31"/>
      <c r="D16" s="32">
        <f t="shared" ref="D16:N16" si="8">SUM(D17:D17)</f>
        <v>2027</v>
      </c>
      <c r="E16" s="32">
        <f t="shared" si="8"/>
        <v>0</v>
      </c>
      <c r="F16" s="32">
        <f t="shared" si="8"/>
        <v>0</v>
      </c>
      <c r="G16" s="32">
        <f t="shared" si="8"/>
        <v>0</v>
      </c>
      <c r="H16" s="32">
        <f t="shared" si="8"/>
        <v>0</v>
      </c>
      <c r="I16" s="32">
        <f t="shared" si="8"/>
        <v>0</v>
      </c>
      <c r="J16" s="32">
        <f t="shared" si="8"/>
        <v>0</v>
      </c>
      <c r="K16" s="32">
        <f t="shared" si="8"/>
        <v>0</v>
      </c>
      <c r="L16" s="32">
        <f t="shared" si="8"/>
        <v>0</v>
      </c>
      <c r="M16" s="32">
        <f t="shared" si="8"/>
        <v>0</v>
      </c>
      <c r="N16" s="32">
        <f t="shared" si="8"/>
        <v>0</v>
      </c>
      <c r="O16" s="32">
        <f>SUM(D16:N16)</f>
        <v>2027</v>
      </c>
      <c r="P16" s="45">
        <f t="shared" si="1"/>
        <v>2.75033921302578</v>
      </c>
      <c r="Q16" s="10"/>
    </row>
    <row r="17" spans="1:120">
      <c r="A17" s="13"/>
      <c r="B17" s="39">
        <v>355</v>
      </c>
      <c r="C17" s="21" t="s">
        <v>138</v>
      </c>
      <c r="D17" s="46">
        <v>2027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" si="9">SUM(D17:N17)</f>
        <v>2027</v>
      </c>
      <c r="P17" s="47">
        <f t="shared" si="1"/>
        <v>2.75033921302578</v>
      </c>
      <c r="Q17" s="9"/>
    </row>
    <row r="18" spans="1:120" ht="15.75">
      <c r="A18" s="29" t="s">
        <v>2</v>
      </c>
      <c r="B18" s="30"/>
      <c r="C18" s="31"/>
      <c r="D18" s="32">
        <f t="shared" ref="D18:N18" si="10">SUM(D19:D19)</f>
        <v>33880</v>
      </c>
      <c r="E18" s="32">
        <f t="shared" si="10"/>
        <v>0</v>
      </c>
      <c r="F18" s="32">
        <f t="shared" si="10"/>
        <v>0</v>
      </c>
      <c r="G18" s="32">
        <f t="shared" si="10"/>
        <v>0</v>
      </c>
      <c r="H18" s="32">
        <f t="shared" si="10"/>
        <v>0</v>
      </c>
      <c r="I18" s="32">
        <f t="shared" si="10"/>
        <v>878</v>
      </c>
      <c r="J18" s="32">
        <f t="shared" si="10"/>
        <v>0</v>
      </c>
      <c r="K18" s="32">
        <f t="shared" si="10"/>
        <v>0</v>
      </c>
      <c r="L18" s="32">
        <f t="shared" si="10"/>
        <v>0</v>
      </c>
      <c r="M18" s="32">
        <f t="shared" si="10"/>
        <v>0</v>
      </c>
      <c r="N18" s="32">
        <f t="shared" si="10"/>
        <v>0</v>
      </c>
      <c r="O18" s="32">
        <f>SUM(D18:N18)</f>
        <v>34758</v>
      </c>
      <c r="P18" s="45">
        <f t="shared" si="1"/>
        <v>47.161465400271368</v>
      </c>
      <c r="Q18" s="10"/>
    </row>
    <row r="19" spans="1:120" ht="15.75" thickBot="1">
      <c r="A19" s="12"/>
      <c r="B19" s="25">
        <v>369.9</v>
      </c>
      <c r="C19" s="20" t="s">
        <v>48</v>
      </c>
      <c r="D19" s="46">
        <v>33880</v>
      </c>
      <c r="E19" s="46">
        <v>0</v>
      </c>
      <c r="F19" s="46">
        <v>0</v>
      </c>
      <c r="G19" s="46">
        <v>0</v>
      </c>
      <c r="H19" s="46">
        <v>0</v>
      </c>
      <c r="I19" s="46">
        <v>878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" si="11">SUM(D19:N19)</f>
        <v>34758</v>
      </c>
      <c r="P19" s="47">
        <f t="shared" si="1"/>
        <v>47.161465400271368</v>
      </c>
      <c r="Q19" s="9"/>
    </row>
    <row r="20" spans="1:120" ht="16.5" thickBot="1">
      <c r="A20" s="14" t="s">
        <v>43</v>
      </c>
      <c r="B20" s="23"/>
      <c r="C20" s="22"/>
      <c r="D20" s="15">
        <f>SUM(D5,D7,D9,D11,D16,D18)</f>
        <v>900564</v>
      </c>
      <c r="E20" s="15">
        <f t="shared" ref="E20:N20" si="12">SUM(E5,E7,E9,E11,E16,E18)</f>
        <v>169835</v>
      </c>
      <c r="F20" s="15">
        <f t="shared" si="12"/>
        <v>0</v>
      </c>
      <c r="G20" s="15">
        <f t="shared" si="12"/>
        <v>0</v>
      </c>
      <c r="H20" s="15">
        <f t="shared" si="12"/>
        <v>0</v>
      </c>
      <c r="I20" s="15">
        <f t="shared" si="12"/>
        <v>494846</v>
      </c>
      <c r="J20" s="15">
        <f t="shared" si="12"/>
        <v>0</v>
      </c>
      <c r="K20" s="15">
        <f t="shared" si="12"/>
        <v>0</v>
      </c>
      <c r="L20" s="15">
        <f t="shared" si="12"/>
        <v>0</v>
      </c>
      <c r="M20" s="15">
        <f t="shared" si="12"/>
        <v>0</v>
      </c>
      <c r="N20" s="15">
        <f t="shared" si="12"/>
        <v>0</v>
      </c>
      <c r="O20" s="15">
        <f>SUM(D20:N20)</f>
        <v>1565245</v>
      </c>
      <c r="P20" s="38">
        <f t="shared" si="1"/>
        <v>2123.8059701492539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9"/>
    </row>
    <row r="22" spans="1:120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118" t="s">
        <v>139</v>
      </c>
      <c r="N22" s="118"/>
      <c r="O22" s="118"/>
      <c r="P22" s="43">
        <v>737</v>
      </c>
    </row>
    <row r="23" spans="1:120">
      <c r="A23" s="119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7"/>
    </row>
    <row r="24" spans="1:120" ht="15.75" customHeight="1" thickBot="1">
      <c r="A24" s="120" t="s">
        <v>67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29"/>
      <c r="M3" s="130"/>
      <c r="N3" s="36"/>
      <c r="O3" s="37"/>
      <c r="P3" s="131" t="s">
        <v>123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124</v>
      </c>
      <c r="N4" s="35" t="s">
        <v>8</v>
      </c>
      <c r="O4" s="35" t="s">
        <v>125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126</v>
      </c>
      <c r="B5" s="26"/>
      <c r="C5" s="26"/>
      <c r="D5" s="27">
        <f t="shared" ref="D5:N5" si="0">SUM(D6:D10)</f>
        <v>327956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86238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4" si="1">SUM(D5:N5)</f>
        <v>414194</v>
      </c>
      <c r="P5" s="33">
        <f t="shared" ref="P5:P35" si="2">(O5/P$37)</f>
        <v>572.09116022099442</v>
      </c>
      <c r="Q5" s="6"/>
    </row>
    <row r="6" spans="1:134">
      <c r="A6" s="12"/>
      <c r="B6" s="25">
        <v>311</v>
      </c>
      <c r="C6" s="20" t="s">
        <v>1</v>
      </c>
      <c r="D6" s="46">
        <v>143605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143605</v>
      </c>
      <c r="P6" s="47">
        <f t="shared" si="2"/>
        <v>198.34944751381215</v>
      </c>
      <c r="Q6" s="9"/>
    </row>
    <row r="7" spans="1:134">
      <c r="A7" s="12"/>
      <c r="B7" s="25">
        <v>312.41000000000003</v>
      </c>
      <c r="C7" s="20" t="s">
        <v>127</v>
      </c>
      <c r="D7" s="46">
        <v>33856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33856</v>
      </c>
      <c r="P7" s="47">
        <f t="shared" si="2"/>
        <v>46.762430939226519</v>
      </c>
      <c r="Q7" s="9"/>
    </row>
    <row r="8" spans="1:134">
      <c r="A8" s="12"/>
      <c r="B8" s="25">
        <v>314.10000000000002</v>
      </c>
      <c r="C8" s="20" t="s">
        <v>11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86238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86238</v>
      </c>
      <c r="P8" s="47">
        <f t="shared" si="2"/>
        <v>119.11325966850829</v>
      </c>
      <c r="Q8" s="9"/>
    </row>
    <row r="9" spans="1:134">
      <c r="A9" s="12"/>
      <c r="B9" s="25">
        <v>315.10000000000002</v>
      </c>
      <c r="C9" s="20" t="s">
        <v>128</v>
      </c>
      <c r="D9" s="46">
        <v>62218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62218</v>
      </c>
      <c r="P9" s="47">
        <f t="shared" si="2"/>
        <v>85.936464088397784</v>
      </c>
      <c r="Q9" s="9"/>
    </row>
    <row r="10" spans="1:134">
      <c r="A10" s="12"/>
      <c r="B10" s="25">
        <v>319.89999999999998</v>
      </c>
      <c r="C10" s="20" t="s">
        <v>15</v>
      </c>
      <c r="D10" s="46">
        <v>88277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88277</v>
      </c>
      <c r="P10" s="47">
        <f t="shared" si="2"/>
        <v>121.92955801104972</v>
      </c>
      <c r="Q10" s="9"/>
    </row>
    <row r="11" spans="1:134" ht="15.75">
      <c r="A11" s="29" t="s">
        <v>16</v>
      </c>
      <c r="B11" s="30"/>
      <c r="C11" s="31"/>
      <c r="D11" s="32">
        <f t="shared" ref="D11:N11" si="3">SUM(D12:D13)</f>
        <v>72606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72606</v>
      </c>
      <c r="P11" s="45">
        <f t="shared" si="2"/>
        <v>100.28453038674033</v>
      </c>
      <c r="Q11" s="10"/>
    </row>
    <row r="12" spans="1:134">
      <c r="A12" s="12"/>
      <c r="B12" s="25">
        <v>323.10000000000002</v>
      </c>
      <c r="C12" s="20" t="s">
        <v>17</v>
      </c>
      <c r="D12" s="46">
        <v>69077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69077</v>
      </c>
      <c r="P12" s="47">
        <f t="shared" si="2"/>
        <v>95.410220994475139</v>
      </c>
      <c r="Q12" s="9"/>
    </row>
    <row r="13" spans="1:134">
      <c r="A13" s="12"/>
      <c r="B13" s="25">
        <v>329.5</v>
      </c>
      <c r="C13" s="20" t="s">
        <v>129</v>
      </c>
      <c r="D13" s="46">
        <v>3529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3529</v>
      </c>
      <c r="P13" s="47">
        <f t="shared" si="2"/>
        <v>4.874309392265193</v>
      </c>
      <c r="Q13" s="9"/>
    </row>
    <row r="14" spans="1:134" ht="15.75">
      <c r="A14" s="29" t="s">
        <v>130</v>
      </c>
      <c r="B14" s="30"/>
      <c r="C14" s="31"/>
      <c r="D14" s="32">
        <f t="shared" ref="D14:N14" si="4">SUM(D15:D22)</f>
        <v>270638</v>
      </c>
      <c r="E14" s="32">
        <f t="shared" si="4"/>
        <v>356557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44">
        <f t="shared" si="1"/>
        <v>627195</v>
      </c>
      <c r="P14" s="45">
        <f t="shared" si="2"/>
        <v>866.29143646408841</v>
      </c>
      <c r="Q14" s="10"/>
    </row>
    <row r="15" spans="1:134">
      <c r="A15" s="12"/>
      <c r="B15" s="25">
        <v>331.5</v>
      </c>
      <c r="C15" s="20" t="s">
        <v>92</v>
      </c>
      <c r="D15" s="46">
        <v>0</v>
      </c>
      <c r="E15" s="46">
        <v>356557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5">SUM(D15:N15)</f>
        <v>356557</v>
      </c>
      <c r="P15" s="47">
        <f t="shared" si="2"/>
        <v>492.48204419889504</v>
      </c>
      <c r="Q15" s="9"/>
    </row>
    <row r="16" spans="1:134">
      <c r="A16" s="12"/>
      <c r="B16" s="25">
        <v>334.7</v>
      </c>
      <c r="C16" s="20" t="s">
        <v>20</v>
      </c>
      <c r="D16" s="46">
        <v>54525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5"/>
        <v>54525</v>
      </c>
      <c r="P16" s="47">
        <f t="shared" si="2"/>
        <v>75.310773480662988</v>
      </c>
      <c r="Q16" s="9"/>
    </row>
    <row r="17" spans="1:17">
      <c r="A17" s="12"/>
      <c r="B17" s="25">
        <v>335.125</v>
      </c>
      <c r="C17" s="20" t="s">
        <v>131</v>
      </c>
      <c r="D17" s="46">
        <v>32626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32626</v>
      </c>
      <c r="P17" s="47">
        <f t="shared" si="2"/>
        <v>45.063535911602209</v>
      </c>
      <c r="Q17" s="9"/>
    </row>
    <row r="18" spans="1:17">
      <c r="A18" s="12"/>
      <c r="B18" s="25">
        <v>335.14</v>
      </c>
      <c r="C18" s="20" t="s">
        <v>80</v>
      </c>
      <c r="D18" s="46">
        <v>598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598</v>
      </c>
      <c r="P18" s="47">
        <f t="shared" si="2"/>
        <v>0.82596685082872923</v>
      </c>
      <c r="Q18" s="9"/>
    </row>
    <row r="19" spans="1:17">
      <c r="A19" s="12"/>
      <c r="B19" s="25">
        <v>335.15</v>
      </c>
      <c r="C19" s="20" t="s">
        <v>81</v>
      </c>
      <c r="D19" s="46">
        <v>524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524</v>
      </c>
      <c r="P19" s="47">
        <f t="shared" si="2"/>
        <v>0.72375690607734811</v>
      </c>
      <c r="Q19" s="9"/>
    </row>
    <row r="20" spans="1:17">
      <c r="A20" s="12"/>
      <c r="B20" s="25">
        <v>335.18</v>
      </c>
      <c r="C20" s="20" t="s">
        <v>132</v>
      </c>
      <c r="D20" s="46">
        <v>41948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41948</v>
      </c>
      <c r="P20" s="47">
        <f t="shared" si="2"/>
        <v>57.939226519337019</v>
      </c>
      <c r="Q20" s="9"/>
    </row>
    <row r="21" spans="1:17">
      <c r="A21" s="12"/>
      <c r="B21" s="25">
        <v>337.7</v>
      </c>
      <c r="C21" s="20" t="s">
        <v>25</v>
      </c>
      <c r="D21" s="46">
        <v>137046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137046</v>
      </c>
      <c r="P21" s="47">
        <f t="shared" si="2"/>
        <v>189.29005524861878</v>
      </c>
      <c r="Q21" s="9"/>
    </row>
    <row r="22" spans="1:17">
      <c r="A22" s="12"/>
      <c r="B22" s="25">
        <v>339</v>
      </c>
      <c r="C22" s="20" t="s">
        <v>26</v>
      </c>
      <c r="D22" s="46">
        <v>3371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3371</v>
      </c>
      <c r="P22" s="47">
        <f t="shared" si="2"/>
        <v>4.6560773480662982</v>
      </c>
      <c r="Q22" s="9"/>
    </row>
    <row r="23" spans="1:17" ht="15.75">
      <c r="A23" s="29" t="s">
        <v>31</v>
      </c>
      <c r="B23" s="30"/>
      <c r="C23" s="31"/>
      <c r="D23" s="32">
        <f t="shared" ref="D23:N23" si="6">SUM(D24:D29)</f>
        <v>22274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445643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si="6"/>
        <v>0</v>
      </c>
      <c r="O23" s="32">
        <f>SUM(D23:N23)</f>
        <v>467917</v>
      </c>
      <c r="P23" s="45">
        <f t="shared" si="2"/>
        <v>646.29419889502765</v>
      </c>
      <c r="Q23" s="10"/>
    </row>
    <row r="24" spans="1:17">
      <c r="A24" s="12"/>
      <c r="B24" s="25">
        <v>341.9</v>
      </c>
      <c r="C24" s="20" t="s">
        <v>96</v>
      </c>
      <c r="D24" s="46">
        <v>16293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9" si="7">SUM(D24:N24)</f>
        <v>16293</v>
      </c>
      <c r="P24" s="47">
        <f t="shared" si="2"/>
        <v>22.504143646408838</v>
      </c>
      <c r="Q24" s="9"/>
    </row>
    <row r="25" spans="1:17">
      <c r="A25" s="12"/>
      <c r="B25" s="25">
        <v>342.2</v>
      </c>
      <c r="C25" s="20" t="s">
        <v>35</v>
      </c>
      <c r="D25" s="46">
        <v>1500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1500</v>
      </c>
      <c r="P25" s="47">
        <f t="shared" si="2"/>
        <v>2.0718232044198897</v>
      </c>
      <c r="Q25" s="9"/>
    </row>
    <row r="26" spans="1:17">
      <c r="A26" s="12"/>
      <c r="B26" s="25">
        <v>343.3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76497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76497</v>
      </c>
      <c r="P26" s="47">
        <f t="shared" si="2"/>
        <v>105.65883977900552</v>
      </c>
      <c r="Q26" s="9"/>
    </row>
    <row r="27" spans="1:17">
      <c r="A27" s="12"/>
      <c r="B27" s="25">
        <v>343.4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201715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201715</v>
      </c>
      <c r="P27" s="47">
        <f t="shared" si="2"/>
        <v>278.61187845303868</v>
      </c>
      <c r="Q27" s="9"/>
    </row>
    <row r="28" spans="1:17">
      <c r="A28" s="12"/>
      <c r="B28" s="25">
        <v>343.5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167431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167431</v>
      </c>
      <c r="P28" s="47">
        <f t="shared" si="2"/>
        <v>231.25828729281767</v>
      </c>
      <c r="Q28" s="9"/>
    </row>
    <row r="29" spans="1:17">
      <c r="A29" s="12"/>
      <c r="B29" s="25">
        <v>347.3</v>
      </c>
      <c r="C29" s="20" t="s">
        <v>84</v>
      </c>
      <c r="D29" s="46">
        <v>4481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4481</v>
      </c>
      <c r="P29" s="47">
        <f t="shared" si="2"/>
        <v>6.1892265193370166</v>
      </c>
      <c r="Q29" s="9"/>
    </row>
    <row r="30" spans="1:17" ht="15.75">
      <c r="A30" s="29" t="s">
        <v>32</v>
      </c>
      <c r="B30" s="30"/>
      <c r="C30" s="31"/>
      <c r="D30" s="32">
        <f t="shared" ref="D30:N30" si="8">SUM(D31:D31)</f>
        <v>2912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 t="shared" ref="O30:O35" si="9">SUM(D30:N30)</f>
        <v>2912</v>
      </c>
      <c r="P30" s="45">
        <f t="shared" si="2"/>
        <v>4.0220994475138125</v>
      </c>
      <c r="Q30" s="10"/>
    </row>
    <row r="31" spans="1:17">
      <c r="A31" s="13"/>
      <c r="B31" s="39">
        <v>359</v>
      </c>
      <c r="C31" s="21" t="s">
        <v>65</v>
      </c>
      <c r="D31" s="46">
        <v>2912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2912</v>
      </c>
      <c r="P31" s="47">
        <f t="shared" si="2"/>
        <v>4.0220994475138125</v>
      </c>
      <c r="Q31" s="9"/>
    </row>
    <row r="32" spans="1:17" ht="15.75">
      <c r="A32" s="29" t="s">
        <v>2</v>
      </c>
      <c r="B32" s="30"/>
      <c r="C32" s="31"/>
      <c r="D32" s="32">
        <f t="shared" ref="D32:N32" si="10">SUM(D33:D34)</f>
        <v>31188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3856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10"/>
        <v>0</v>
      </c>
      <c r="O32" s="32">
        <f t="shared" si="9"/>
        <v>35044</v>
      </c>
      <c r="P32" s="45">
        <f t="shared" si="2"/>
        <v>48.403314917127069</v>
      </c>
      <c r="Q32" s="10"/>
    </row>
    <row r="33" spans="1:120">
      <c r="A33" s="12"/>
      <c r="B33" s="25">
        <v>361.1</v>
      </c>
      <c r="C33" s="20" t="s">
        <v>46</v>
      </c>
      <c r="D33" s="46">
        <v>650</v>
      </c>
      <c r="E33" s="46">
        <v>0</v>
      </c>
      <c r="F33" s="46">
        <v>0</v>
      </c>
      <c r="G33" s="46">
        <v>0</v>
      </c>
      <c r="H33" s="46">
        <v>0</v>
      </c>
      <c r="I33" s="46">
        <v>271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921</v>
      </c>
      <c r="P33" s="47">
        <f t="shared" si="2"/>
        <v>1.2720994475138121</v>
      </c>
      <c r="Q33" s="9"/>
    </row>
    <row r="34" spans="1:120" ht="15.75" thickBot="1">
      <c r="A34" s="12"/>
      <c r="B34" s="25">
        <v>369.9</v>
      </c>
      <c r="C34" s="20" t="s">
        <v>48</v>
      </c>
      <c r="D34" s="46">
        <v>30538</v>
      </c>
      <c r="E34" s="46">
        <v>0</v>
      </c>
      <c r="F34" s="46">
        <v>0</v>
      </c>
      <c r="G34" s="46">
        <v>0</v>
      </c>
      <c r="H34" s="46">
        <v>0</v>
      </c>
      <c r="I34" s="46">
        <v>3585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34123</v>
      </c>
      <c r="P34" s="47">
        <f t="shared" si="2"/>
        <v>47.131215469613259</v>
      </c>
      <c r="Q34" s="9"/>
    </row>
    <row r="35" spans="1:120" ht="16.5" thickBot="1">
      <c r="A35" s="14" t="s">
        <v>43</v>
      </c>
      <c r="B35" s="23"/>
      <c r="C35" s="22"/>
      <c r="D35" s="15">
        <f>SUM(D5,D11,D14,D23,D30,D32)</f>
        <v>727574</v>
      </c>
      <c r="E35" s="15">
        <f t="shared" ref="E35:N35" si="11">SUM(E5,E11,E14,E23,E30,E32)</f>
        <v>356557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535737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11"/>
        <v>0</v>
      </c>
      <c r="O35" s="15">
        <f t="shared" si="9"/>
        <v>1619868</v>
      </c>
      <c r="P35" s="38">
        <f t="shared" si="2"/>
        <v>2237.3867403314916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118" t="s">
        <v>133</v>
      </c>
      <c r="N37" s="118"/>
      <c r="O37" s="118"/>
      <c r="P37" s="43">
        <v>724</v>
      </c>
    </row>
    <row r="38" spans="1:120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7"/>
    </row>
    <row r="39" spans="1:120" ht="15.75" customHeight="1" thickBot="1">
      <c r="A39" s="120" t="s">
        <v>67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306153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83867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390020</v>
      </c>
      <c r="O5" s="33">
        <f t="shared" ref="O5:O39" si="2">(N5/O$41)</f>
        <v>524.9259757738896</v>
      </c>
      <c r="P5" s="6"/>
    </row>
    <row r="6" spans="1:133">
      <c r="A6" s="12"/>
      <c r="B6" s="25">
        <v>311</v>
      </c>
      <c r="C6" s="20" t="s">
        <v>1</v>
      </c>
      <c r="D6" s="46">
        <v>141512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141512</v>
      </c>
      <c r="O6" s="47">
        <f t="shared" si="2"/>
        <v>190.46029609690444</v>
      </c>
      <c r="P6" s="9"/>
    </row>
    <row r="7" spans="1:133">
      <c r="A7" s="12"/>
      <c r="B7" s="25">
        <v>312.41000000000003</v>
      </c>
      <c r="C7" s="20" t="s">
        <v>61</v>
      </c>
      <c r="D7" s="46">
        <v>31163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31163</v>
      </c>
      <c r="O7" s="47">
        <f t="shared" si="2"/>
        <v>41.9421265141319</v>
      </c>
      <c r="P7" s="9"/>
    </row>
    <row r="8" spans="1:133">
      <c r="A8" s="12"/>
      <c r="B8" s="25">
        <v>312.60000000000002</v>
      </c>
      <c r="C8" s="20" t="s">
        <v>62</v>
      </c>
      <c r="D8" s="46">
        <v>71132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71132</v>
      </c>
      <c r="O8" s="47">
        <f t="shared" si="2"/>
        <v>95.736204576043065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79320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79320</v>
      </c>
      <c r="O9" s="47">
        <f t="shared" si="2"/>
        <v>106.7563930013459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4547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4547</v>
      </c>
      <c r="O10" s="47">
        <f t="shared" si="2"/>
        <v>6.11978465679677</v>
      </c>
      <c r="P10" s="9"/>
    </row>
    <row r="11" spans="1:133">
      <c r="A11" s="12"/>
      <c r="B11" s="25">
        <v>315</v>
      </c>
      <c r="C11" s="20" t="s">
        <v>75</v>
      </c>
      <c r="D11" s="46">
        <v>62346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62346</v>
      </c>
      <c r="O11" s="47">
        <f t="shared" si="2"/>
        <v>83.911170928667559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77547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77547</v>
      </c>
      <c r="O12" s="45">
        <f t="shared" si="2"/>
        <v>104.37012113055182</v>
      </c>
      <c r="P12" s="10"/>
    </row>
    <row r="13" spans="1:133">
      <c r="A13" s="12"/>
      <c r="B13" s="25">
        <v>323.10000000000002</v>
      </c>
      <c r="C13" s="20" t="s">
        <v>17</v>
      </c>
      <c r="D13" s="46">
        <v>73895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73895</v>
      </c>
      <c r="O13" s="47">
        <f t="shared" si="2"/>
        <v>99.454912516823683</v>
      </c>
      <c r="P13" s="9"/>
    </row>
    <row r="14" spans="1:133">
      <c r="A14" s="12"/>
      <c r="B14" s="25">
        <v>329</v>
      </c>
      <c r="C14" s="20" t="s">
        <v>63</v>
      </c>
      <c r="D14" s="46">
        <v>3652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3652</v>
      </c>
      <c r="O14" s="47">
        <f t="shared" si="2"/>
        <v>4.9152086137281294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SUM(D16:D24)</f>
        <v>350593</v>
      </c>
      <c r="E15" s="32">
        <f t="shared" si="4"/>
        <v>67400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44505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462498</v>
      </c>
      <c r="O15" s="45">
        <f t="shared" si="2"/>
        <v>622.47375504710635</v>
      </c>
      <c r="P15" s="10"/>
    </row>
    <row r="16" spans="1:133">
      <c r="A16" s="12"/>
      <c r="B16" s="25">
        <v>331.31</v>
      </c>
      <c r="C16" s="20" t="s">
        <v>106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44505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44505</v>
      </c>
      <c r="O16" s="47">
        <f t="shared" si="2"/>
        <v>59.899057873485866</v>
      </c>
      <c r="P16" s="9"/>
    </row>
    <row r="17" spans="1:16">
      <c r="A17" s="12"/>
      <c r="B17" s="25">
        <v>331.5</v>
      </c>
      <c r="C17" s="20" t="s">
        <v>92</v>
      </c>
      <c r="D17" s="46">
        <v>0</v>
      </c>
      <c r="E17" s="46">
        <v>67400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67400</v>
      </c>
      <c r="O17" s="47">
        <f t="shared" si="2"/>
        <v>90.713324360699872</v>
      </c>
      <c r="P17" s="9"/>
    </row>
    <row r="18" spans="1:16">
      <c r="A18" s="12"/>
      <c r="B18" s="25">
        <v>334.7</v>
      </c>
      <c r="C18" s="20" t="s">
        <v>20</v>
      </c>
      <c r="D18" s="46">
        <v>133025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133025</v>
      </c>
      <c r="O18" s="47">
        <f t="shared" si="2"/>
        <v>179.03768506056528</v>
      </c>
      <c r="P18" s="9"/>
    </row>
    <row r="19" spans="1:16">
      <c r="A19" s="12"/>
      <c r="B19" s="25">
        <v>335.12</v>
      </c>
      <c r="C19" s="20" t="s">
        <v>79</v>
      </c>
      <c r="D19" s="46">
        <v>27362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27362</v>
      </c>
      <c r="O19" s="47">
        <f t="shared" si="2"/>
        <v>36.826379542395692</v>
      </c>
      <c r="P19" s="9"/>
    </row>
    <row r="20" spans="1:16">
      <c r="A20" s="12"/>
      <c r="B20" s="25">
        <v>335.14</v>
      </c>
      <c r="C20" s="20" t="s">
        <v>80</v>
      </c>
      <c r="D20" s="46">
        <v>202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202</v>
      </c>
      <c r="O20" s="47">
        <f t="shared" si="2"/>
        <v>0.27187079407806192</v>
      </c>
      <c r="P20" s="9"/>
    </row>
    <row r="21" spans="1:16">
      <c r="A21" s="12"/>
      <c r="B21" s="25">
        <v>335.15</v>
      </c>
      <c r="C21" s="20" t="s">
        <v>81</v>
      </c>
      <c r="D21" s="46">
        <v>524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524</v>
      </c>
      <c r="O21" s="47">
        <f t="shared" si="2"/>
        <v>0.70524899057873491</v>
      </c>
      <c r="P21" s="9"/>
    </row>
    <row r="22" spans="1:16">
      <c r="A22" s="12"/>
      <c r="B22" s="25">
        <v>335.18</v>
      </c>
      <c r="C22" s="20" t="s">
        <v>82</v>
      </c>
      <c r="D22" s="46">
        <v>34959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34959</v>
      </c>
      <c r="O22" s="47">
        <f t="shared" si="2"/>
        <v>47.05114401076716</v>
      </c>
      <c r="P22" s="9"/>
    </row>
    <row r="23" spans="1:16">
      <c r="A23" s="12"/>
      <c r="B23" s="25">
        <v>337.7</v>
      </c>
      <c r="C23" s="20" t="s">
        <v>25</v>
      </c>
      <c r="D23" s="46">
        <v>151386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151386</v>
      </c>
      <c r="O23" s="47">
        <f t="shared" si="2"/>
        <v>203.74966352624494</v>
      </c>
      <c r="P23" s="9"/>
    </row>
    <row r="24" spans="1:16">
      <c r="A24" s="12"/>
      <c r="B24" s="25">
        <v>339</v>
      </c>
      <c r="C24" s="20" t="s">
        <v>26</v>
      </c>
      <c r="D24" s="46">
        <v>3135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3135</v>
      </c>
      <c r="O24" s="47">
        <f t="shared" si="2"/>
        <v>4.2193808882907131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SUM(D26:D33)</f>
        <v>45933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428298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474231</v>
      </c>
      <c r="O25" s="45">
        <f t="shared" si="2"/>
        <v>638.26514131897716</v>
      </c>
      <c r="P25" s="10"/>
    </row>
    <row r="26" spans="1:16">
      <c r="A26" s="12"/>
      <c r="B26" s="25">
        <v>341.9</v>
      </c>
      <c r="C26" s="20" t="s">
        <v>96</v>
      </c>
      <c r="D26" s="46">
        <v>639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639</v>
      </c>
      <c r="O26" s="47">
        <f t="shared" si="2"/>
        <v>0.86002691790040375</v>
      </c>
      <c r="P26" s="9"/>
    </row>
    <row r="27" spans="1:16">
      <c r="A27" s="12"/>
      <c r="B27" s="25">
        <v>342.2</v>
      </c>
      <c r="C27" s="20" t="s">
        <v>35</v>
      </c>
      <c r="D27" s="46">
        <v>100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</v>
      </c>
      <c r="O27" s="47">
        <f t="shared" si="2"/>
        <v>0.13458950201884254</v>
      </c>
      <c r="P27" s="9"/>
    </row>
    <row r="28" spans="1:16">
      <c r="A28" s="12"/>
      <c r="B28" s="25">
        <v>343.3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73266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73266</v>
      </c>
      <c r="O28" s="47">
        <f t="shared" si="2"/>
        <v>98.608344549125164</v>
      </c>
      <c r="P28" s="9"/>
    </row>
    <row r="29" spans="1:16">
      <c r="A29" s="12"/>
      <c r="B29" s="25">
        <v>343.4</v>
      </c>
      <c r="C29" s="20" t="s">
        <v>38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195072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195072</v>
      </c>
      <c r="O29" s="47">
        <f t="shared" si="2"/>
        <v>262.54643337819653</v>
      </c>
      <c r="P29" s="9"/>
    </row>
    <row r="30" spans="1:16">
      <c r="A30" s="12"/>
      <c r="B30" s="25">
        <v>343.5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159960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159960</v>
      </c>
      <c r="O30" s="47">
        <f t="shared" si="2"/>
        <v>215.2893674293405</v>
      </c>
      <c r="P30" s="9"/>
    </row>
    <row r="31" spans="1:16">
      <c r="A31" s="12"/>
      <c r="B31" s="25">
        <v>343.8</v>
      </c>
      <c r="C31" s="20" t="s">
        <v>40</v>
      </c>
      <c r="D31" s="46">
        <v>26800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26800</v>
      </c>
      <c r="O31" s="47">
        <f t="shared" si="2"/>
        <v>36.069986541049801</v>
      </c>
      <c r="P31" s="9"/>
    </row>
    <row r="32" spans="1:16">
      <c r="A32" s="12"/>
      <c r="B32" s="25">
        <v>344.9</v>
      </c>
      <c r="C32" s="20" t="s">
        <v>97</v>
      </c>
      <c r="D32" s="46">
        <v>15690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15690</v>
      </c>
      <c r="O32" s="47">
        <f t="shared" si="2"/>
        <v>21.117092866756394</v>
      </c>
      <c r="P32" s="9"/>
    </row>
    <row r="33" spans="1:119">
      <c r="A33" s="12"/>
      <c r="B33" s="25">
        <v>347.3</v>
      </c>
      <c r="C33" s="20" t="s">
        <v>84</v>
      </c>
      <c r="D33" s="46">
        <v>2704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2704</v>
      </c>
      <c r="O33" s="47">
        <f t="shared" si="2"/>
        <v>3.6393001345895022</v>
      </c>
      <c r="P33" s="9"/>
    </row>
    <row r="34" spans="1:119" ht="15.75">
      <c r="A34" s="29" t="s">
        <v>32</v>
      </c>
      <c r="B34" s="30"/>
      <c r="C34" s="31"/>
      <c r="D34" s="32">
        <f t="shared" ref="D34:M34" si="7">SUM(D35:D35)</f>
        <v>967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ref="N34:N39" si="8">SUM(D34:M34)</f>
        <v>967</v>
      </c>
      <c r="O34" s="45">
        <f t="shared" si="2"/>
        <v>1.3014804845222072</v>
      </c>
      <c r="P34" s="10"/>
    </row>
    <row r="35" spans="1:119">
      <c r="A35" s="13"/>
      <c r="B35" s="39">
        <v>359</v>
      </c>
      <c r="C35" s="21" t="s">
        <v>65</v>
      </c>
      <c r="D35" s="46">
        <v>967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967</v>
      </c>
      <c r="O35" s="47">
        <f t="shared" si="2"/>
        <v>1.3014804845222072</v>
      </c>
      <c r="P35" s="9"/>
    </row>
    <row r="36" spans="1:119" ht="15.75">
      <c r="A36" s="29" t="s">
        <v>2</v>
      </c>
      <c r="B36" s="30"/>
      <c r="C36" s="31"/>
      <c r="D36" s="32">
        <f t="shared" ref="D36:M36" si="9">SUM(D37:D38)</f>
        <v>7985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3915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8"/>
        <v>11900</v>
      </c>
      <c r="O36" s="45">
        <f t="shared" si="2"/>
        <v>16.01615074024226</v>
      </c>
      <c r="P36" s="10"/>
    </row>
    <row r="37" spans="1:119">
      <c r="A37" s="12"/>
      <c r="B37" s="25">
        <v>361.1</v>
      </c>
      <c r="C37" s="20" t="s">
        <v>46</v>
      </c>
      <c r="D37" s="46">
        <v>2064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2064</v>
      </c>
      <c r="O37" s="47">
        <f t="shared" si="2"/>
        <v>2.7779273216689098</v>
      </c>
      <c r="P37" s="9"/>
    </row>
    <row r="38" spans="1:119" ht="15.75" thickBot="1">
      <c r="A38" s="12"/>
      <c r="B38" s="25">
        <v>369.9</v>
      </c>
      <c r="C38" s="20" t="s">
        <v>48</v>
      </c>
      <c r="D38" s="46">
        <v>5921</v>
      </c>
      <c r="E38" s="46">
        <v>0</v>
      </c>
      <c r="F38" s="46">
        <v>0</v>
      </c>
      <c r="G38" s="46">
        <v>0</v>
      </c>
      <c r="H38" s="46">
        <v>0</v>
      </c>
      <c r="I38" s="46">
        <v>3915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9836</v>
      </c>
      <c r="O38" s="47">
        <f t="shared" si="2"/>
        <v>13.238223418573352</v>
      </c>
      <c r="P38" s="9"/>
    </row>
    <row r="39" spans="1:119" ht="16.5" thickBot="1">
      <c r="A39" s="14" t="s">
        <v>43</v>
      </c>
      <c r="B39" s="23"/>
      <c r="C39" s="22"/>
      <c r="D39" s="15">
        <f>SUM(D5,D12,D15,D25,D34,D36)</f>
        <v>789178</v>
      </c>
      <c r="E39" s="15">
        <f t="shared" ref="E39:M39" si="10">SUM(E5,E12,E15,E25,E34,E36)</f>
        <v>67400</v>
      </c>
      <c r="F39" s="15">
        <f t="shared" si="10"/>
        <v>0</v>
      </c>
      <c r="G39" s="15">
        <f t="shared" si="10"/>
        <v>0</v>
      </c>
      <c r="H39" s="15">
        <f t="shared" si="10"/>
        <v>0</v>
      </c>
      <c r="I39" s="15">
        <f t="shared" si="10"/>
        <v>560585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0</v>
      </c>
      <c r="N39" s="15">
        <f t="shared" si="8"/>
        <v>1417163</v>
      </c>
      <c r="O39" s="38">
        <f t="shared" si="2"/>
        <v>1907.3526244952893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121</v>
      </c>
      <c r="M41" s="118"/>
      <c r="N41" s="118"/>
      <c r="O41" s="43">
        <v>743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67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281515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60873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342388</v>
      </c>
      <c r="O5" s="33">
        <f t="shared" ref="O5:O40" si="2">(N5/O$42)</f>
        <v>455.90945406125167</v>
      </c>
      <c r="P5" s="6"/>
    </row>
    <row r="6" spans="1:133">
      <c r="A6" s="12"/>
      <c r="B6" s="25">
        <v>311</v>
      </c>
      <c r="C6" s="20" t="s">
        <v>1</v>
      </c>
      <c r="D6" s="46">
        <v>134851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134851</v>
      </c>
      <c r="O6" s="47">
        <f t="shared" si="2"/>
        <v>179.56191744340879</v>
      </c>
      <c r="P6" s="9"/>
    </row>
    <row r="7" spans="1:133">
      <c r="A7" s="12"/>
      <c r="B7" s="25">
        <v>312.41000000000003</v>
      </c>
      <c r="C7" s="20" t="s">
        <v>61</v>
      </c>
      <c r="D7" s="46">
        <v>31017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31017</v>
      </c>
      <c r="O7" s="47">
        <f t="shared" si="2"/>
        <v>41.300932090545942</v>
      </c>
      <c r="P7" s="9"/>
    </row>
    <row r="8" spans="1:133">
      <c r="A8" s="12"/>
      <c r="B8" s="25">
        <v>312.60000000000002</v>
      </c>
      <c r="C8" s="20" t="s">
        <v>62</v>
      </c>
      <c r="D8" s="46">
        <v>70158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70158</v>
      </c>
      <c r="O8" s="47">
        <f t="shared" si="2"/>
        <v>93.419440745672432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55278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55278</v>
      </c>
      <c r="O9" s="47">
        <f t="shared" si="2"/>
        <v>73.605858854860188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5595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5595</v>
      </c>
      <c r="O10" s="47">
        <f t="shared" si="2"/>
        <v>7.4500665778961386</v>
      </c>
      <c r="P10" s="9"/>
    </row>
    <row r="11" spans="1:133">
      <c r="A11" s="12"/>
      <c r="B11" s="25">
        <v>315</v>
      </c>
      <c r="C11" s="20" t="s">
        <v>75</v>
      </c>
      <c r="D11" s="46">
        <v>45489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45489</v>
      </c>
      <c r="O11" s="47">
        <f t="shared" si="2"/>
        <v>60.571238348868178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79187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79187</v>
      </c>
      <c r="O12" s="45">
        <f t="shared" si="2"/>
        <v>105.44207723035952</v>
      </c>
      <c r="P12" s="10"/>
    </row>
    <row r="13" spans="1:133">
      <c r="A13" s="12"/>
      <c r="B13" s="25">
        <v>323.10000000000002</v>
      </c>
      <c r="C13" s="20" t="s">
        <v>17</v>
      </c>
      <c r="D13" s="46">
        <v>76220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76220</v>
      </c>
      <c r="O13" s="47">
        <f t="shared" si="2"/>
        <v>101.491344873502</v>
      </c>
      <c r="P13" s="9"/>
    </row>
    <row r="14" spans="1:133">
      <c r="A14" s="12"/>
      <c r="B14" s="25">
        <v>329</v>
      </c>
      <c r="C14" s="20" t="s">
        <v>63</v>
      </c>
      <c r="D14" s="46">
        <v>2967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2967</v>
      </c>
      <c r="O14" s="47">
        <f t="shared" si="2"/>
        <v>3.9507323568575234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SUM(D16:D25)</f>
        <v>431436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3955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435391</v>
      </c>
      <c r="O15" s="45">
        <f t="shared" si="2"/>
        <v>579.74833555259659</v>
      </c>
      <c r="P15" s="10"/>
    </row>
    <row r="16" spans="1:133">
      <c r="A16" s="12"/>
      <c r="B16" s="25">
        <v>331.31</v>
      </c>
      <c r="C16" s="20" t="s">
        <v>106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3955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3955</v>
      </c>
      <c r="O16" s="47">
        <f t="shared" si="2"/>
        <v>5.2663115845539279</v>
      </c>
      <c r="P16" s="9"/>
    </row>
    <row r="17" spans="1:16">
      <c r="A17" s="12"/>
      <c r="B17" s="25">
        <v>331.9</v>
      </c>
      <c r="C17" s="20" t="s">
        <v>117</v>
      </c>
      <c r="D17" s="46">
        <v>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5000</v>
      </c>
      <c r="O17" s="47">
        <f t="shared" si="2"/>
        <v>6.6577896138482027</v>
      </c>
      <c r="P17" s="9"/>
    </row>
    <row r="18" spans="1:16">
      <c r="A18" s="12"/>
      <c r="B18" s="25">
        <v>334.7</v>
      </c>
      <c r="C18" s="20" t="s">
        <v>20</v>
      </c>
      <c r="D18" s="46">
        <v>179781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179781</v>
      </c>
      <c r="O18" s="47">
        <f t="shared" si="2"/>
        <v>239.38881491344873</v>
      </c>
      <c r="P18" s="9"/>
    </row>
    <row r="19" spans="1:16">
      <c r="A19" s="12"/>
      <c r="B19" s="25">
        <v>334.9</v>
      </c>
      <c r="C19" s="20" t="s">
        <v>118</v>
      </c>
      <c r="D19" s="46">
        <v>28392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28392</v>
      </c>
      <c r="O19" s="47">
        <f t="shared" si="2"/>
        <v>37.80559254327563</v>
      </c>
      <c r="P19" s="9"/>
    </row>
    <row r="20" spans="1:16">
      <c r="A20" s="12"/>
      <c r="B20" s="25">
        <v>335.12</v>
      </c>
      <c r="C20" s="20" t="s">
        <v>79</v>
      </c>
      <c r="D20" s="46">
        <v>27220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27220</v>
      </c>
      <c r="O20" s="47">
        <f t="shared" si="2"/>
        <v>36.245006657789617</v>
      </c>
      <c r="P20" s="9"/>
    </row>
    <row r="21" spans="1:16">
      <c r="A21" s="12"/>
      <c r="B21" s="25">
        <v>335.14</v>
      </c>
      <c r="C21" s="20" t="s">
        <v>80</v>
      </c>
      <c r="D21" s="46">
        <v>452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452</v>
      </c>
      <c r="O21" s="47">
        <f t="shared" si="2"/>
        <v>0.60186418109187745</v>
      </c>
      <c r="P21" s="9"/>
    </row>
    <row r="22" spans="1:16">
      <c r="A22" s="12"/>
      <c r="B22" s="25">
        <v>335.15</v>
      </c>
      <c r="C22" s="20" t="s">
        <v>81</v>
      </c>
      <c r="D22" s="46">
        <v>524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524</v>
      </c>
      <c r="O22" s="47">
        <f t="shared" si="2"/>
        <v>0.69773635153129165</v>
      </c>
      <c r="P22" s="9"/>
    </row>
    <row r="23" spans="1:16">
      <c r="A23" s="12"/>
      <c r="B23" s="25">
        <v>335.18</v>
      </c>
      <c r="C23" s="20" t="s">
        <v>82</v>
      </c>
      <c r="D23" s="46">
        <v>34195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34195</v>
      </c>
      <c r="O23" s="47">
        <f t="shared" si="2"/>
        <v>45.532623169107858</v>
      </c>
      <c r="P23" s="9"/>
    </row>
    <row r="24" spans="1:16">
      <c r="A24" s="12"/>
      <c r="B24" s="25">
        <v>337.7</v>
      </c>
      <c r="C24" s="20" t="s">
        <v>25</v>
      </c>
      <c r="D24" s="46">
        <v>154064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154064</v>
      </c>
      <c r="O24" s="47">
        <f t="shared" si="2"/>
        <v>205.14513981358189</v>
      </c>
      <c r="P24" s="9"/>
    </row>
    <row r="25" spans="1:16">
      <c r="A25" s="12"/>
      <c r="B25" s="25">
        <v>339</v>
      </c>
      <c r="C25" s="20" t="s">
        <v>26</v>
      </c>
      <c r="D25" s="46">
        <v>1808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1808</v>
      </c>
      <c r="O25" s="47">
        <f t="shared" si="2"/>
        <v>2.4074567243675098</v>
      </c>
      <c r="P25" s="9"/>
    </row>
    <row r="26" spans="1:16" ht="15.75">
      <c r="A26" s="29" t="s">
        <v>31</v>
      </c>
      <c r="B26" s="30"/>
      <c r="C26" s="31"/>
      <c r="D26" s="32">
        <f t="shared" ref="D26:M26" si="6">SUM(D27:D34)</f>
        <v>35138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423385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458523</v>
      </c>
      <c r="O26" s="45">
        <f t="shared" si="2"/>
        <v>610.54993342210389</v>
      </c>
      <c r="P26" s="10"/>
    </row>
    <row r="27" spans="1:16">
      <c r="A27" s="12"/>
      <c r="B27" s="25">
        <v>341.9</v>
      </c>
      <c r="C27" s="20" t="s">
        <v>96</v>
      </c>
      <c r="D27" s="46">
        <v>2546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2546</v>
      </c>
      <c r="O27" s="47">
        <f t="shared" si="2"/>
        <v>3.3901464713715046</v>
      </c>
      <c r="P27" s="9"/>
    </row>
    <row r="28" spans="1:16">
      <c r="A28" s="12"/>
      <c r="B28" s="25">
        <v>342.2</v>
      </c>
      <c r="C28" s="20" t="s">
        <v>35</v>
      </c>
      <c r="D28" s="46">
        <v>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500</v>
      </c>
      <c r="O28" s="47">
        <f t="shared" si="2"/>
        <v>0.66577896138482029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75795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75795</v>
      </c>
      <c r="O29" s="47">
        <f t="shared" si="2"/>
        <v>100.92543275632489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189269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189269</v>
      </c>
      <c r="O30" s="47">
        <f t="shared" si="2"/>
        <v>252.0226364846871</v>
      </c>
      <c r="P30" s="9"/>
    </row>
    <row r="31" spans="1:16">
      <c r="A31" s="12"/>
      <c r="B31" s="25">
        <v>343.5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158321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158321</v>
      </c>
      <c r="O31" s="47">
        <f t="shared" si="2"/>
        <v>210.81358189081226</v>
      </c>
      <c r="P31" s="9"/>
    </row>
    <row r="32" spans="1:16">
      <c r="A32" s="12"/>
      <c r="B32" s="25">
        <v>343.8</v>
      </c>
      <c r="C32" s="20" t="s">
        <v>40</v>
      </c>
      <c r="D32" s="46">
        <v>12200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12200</v>
      </c>
      <c r="O32" s="47">
        <f t="shared" si="2"/>
        <v>16.245006657789613</v>
      </c>
      <c r="P32" s="9"/>
    </row>
    <row r="33" spans="1:119">
      <c r="A33" s="12"/>
      <c r="B33" s="25">
        <v>344.9</v>
      </c>
      <c r="C33" s="20" t="s">
        <v>97</v>
      </c>
      <c r="D33" s="46">
        <v>13747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13747</v>
      </c>
      <c r="O33" s="47">
        <f t="shared" si="2"/>
        <v>18.304926764314249</v>
      </c>
      <c r="P33" s="9"/>
    </row>
    <row r="34" spans="1:119">
      <c r="A34" s="12"/>
      <c r="B34" s="25">
        <v>347.3</v>
      </c>
      <c r="C34" s="20" t="s">
        <v>84</v>
      </c>
      <c r="D34" s="46">
        <v>6145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6145</v>
      </c>
      <c r="O34" s="47">
        <f t="shared" si="2"/>
        <v>8.1824234354194409</v>
      </c>
      <c r="P34" s="9"/>
    </row>
    <row r="35" spans="1:119" ht="15.75">
      <c r="A35" s="29" t="s">
        <v>32</v>
      </c>
      <c r="B35" s="30"/>
      <c r="C35" s="31"/>
      <c r="D35" s="32">
        <f t="shared" ref="D35:M35" si="8">SUM(D36:D36)</f>
        <v>430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0" si="9">SUM(D35:M35)</f>
        <v>430</v>
      </c>
      <c r="O35" s="45">
        <f t="shared" si="2"/>
        <v>0.57256990679094544</v>
      </c>
      <c r="P35" s="10"/>
    </row>
    <row r="36" spans="1:119">
      <c r="A36" s="13"/>
      <c r="B36" s="39">
        <v>359</v>
      </c>
      <c r="C36" s="21" t="s">
        <v>65</v>
      </c>
      <c r="D36" s="46">
        <v>430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430</v>
      </c>
      <c r="O36" s="47">
        <f t="shared" si="2"/>
        <v>0.57256990679094544</v>
      </c>
      <c r="P36" s="9"/>
    </row>
    <row r="37" spans="1:119" ht="15.75">
      <c r="A37" s="29" t="s">
        <v>2</v>
      </c>
      <c r="B37" s="30"/>
      <c r="C37" s="31"/>
      <c r="D37" s="32">
        <f t="shared" ref="D37:M37" si="10">SUM(D38:D39)</f>
        <v>12524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11179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23703</v>
      </c>
      <c r="O37" s="45">
        <f t="shared" si="2"/>
        <v>31.561917443408788</v>
      </c>
      <c r="P37" s="10"/>
    </row>
    <row r="38" spans="1:119">
      <c r="A38" s="12"/>
      <c r="B38" s="25">
        <v>361.1</v>
      </c>
      <c r="C38" s="20" t="s">
        <v>46</v>
      </c>
      <c r="D38" s="46">
        <v>5299</v>
      </c>
      <c r="E38" s="46">
        <v>0</v>
      </c>
      <c r="F38" s="46">
        <v>0</v>
      </c>
      <c r="G38" s="46">
        <v>0</v>
      </c>
      <c r="H38" s="46">
        <v>0</v>
      </c>
      <c r="I38" s="46">
        <v>1251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6550</v>
      </c>
      <c r="O38" s="47">
        <f t="shared" si="2"/>
        <v>8.7217043941411454</v>
      </c>
      <c r="P38" s="9"/>
    </row>
    <row r="39" spans="1:119" ht="15.75" thickBot="1">
      <c r="A39" s="12"/>
      <c r="B39" s="25">
        <v>369.9</v>
      </c>
      <c r="C39" s="20" t="s">
        <v>48</v>
      </c>
      <c r="D39" s="46">
        <v>7225</v>
      </c>
      <c r="E39" s="46">
        <v>0</v>
      </c>
      <c r="F39" s="46">
        <v>0</v>
      </c>
      <c r="G39" s="46">
        <v>0</v>
      </c>
      <c r="H39" s="46">
        <v>0</v>
      </c>
      <c r="I39" s="46">
        <v>9928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17153</v>
      </c>
      <c r="O39" s="47">
        <f t="shared" si="2"/>
        <v>22.840213049267643</v>
      </c>
      <c r="P39" s="9"/>
    </row>
    <row r="40" spans="1:119" ht="16.5" thickBot="1">
      <c r="A40" s="14" t="s">
        <v>43</v>
      </c>
      <c r="B40" s="23"/>
      <c r="C40" s="22"/>
      <c r="D40" s="15">
        <f>SUM(D5,D12,D15,D26,D35,D37)</f>
        <v>840230</v>
      </c>
      <c r="E40" s="15">
        <f t="shared" ref="E40:M40" si="11">SUM(E5,E12,E15,E26,E35,E37)</f>
        <v>0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499392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9"/>
        <v>1339622</v>
      </c>
      <c r="O40" s="38">
        <f t="shared" si="2"/>
        <v>1783.7842876165114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119</v>
      </c>
      <c r="M42" s="118"/>
      <c r="N42" s="118"/>
      <c r="O42" s="43">
        <v>751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67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273056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77368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350424</v>
      </c>
      <c r="O5" s="33">
        <f t="shared" ref="O5:O41" si="2">(N5/O$43)</f>
        <v>508.59796806966619</v>
      </c>
      <c r="P5" s="6"/>
    </row>
    <row r="6" spans="1:133">
      <c r="A6" s="12"/>
      <c r="B6" s="25">
        <v>311</v>
      </c>
      <c r="C6" s="20" t="s">
        <v>1</v>
      </c>
      <c r="D6" s="46">
        <v>135504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135504</v>
      </c>
      <c r="O6" s="47">
        <f t="shared" si="2"/>
        <v>196.66763425253993</v>
      </c>
      <c r="P6" s="9"/>
    </row>
    <row r="7" spans="1:133">
      <c r="A7" s="12"/>
      <c r="B7" s="25">
        <v>312.41000000000003</v>
      </c>
      <c r="C7" s="20" t="s">
        <v>61</v>
      </c>
      <c r="D7" s="46">
        <v>30463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30463</v>
      </c>
      <c r="O7" s="47">
        <f t="shared" si="2"/>
        <v>44.213352685050801</v>
      </c>
      <c r="P7" s="9"/>
    </row>
    <row r="8" spans="1:133">
      <c r="A8" s="12"/>
      <c r="B8" s="25">
        <v>312.60000000000002</v>
      </c>
      <c r="C8" s="20" t="s">
        <v>62</v>
      </c>
      <c r="D8" s="46">
        <v>68945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68945</v>
      </c>
      <c r="O8" s="47">
        <f t="shared" si="2"/>
        <v>100.06531204644412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71247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71247</v>
      </c>
      <c r="O9" s="47">
        <f t="shared" si="2"/>
        <v>103.40638606676343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6121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6121</v>
      </c>
      <c r="O10" s="47">
        <f t="shared" si="2"/>
        <v>8.8838896952104491</v>
      </c>
      <c r="P10" s="9"/>
    </row>
    <row r="11" spans="1:133">
      <c r="A11" s="12"/>
      <c r="B11" s="25">
        <v>315</v>
      </c>
      <c r="C11" s="20" t="s">
        <v>75</v>
      </c>
      <c r="D11" s="46">
        <v>38144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38144</v>
      </c>
      <c r="O11" s="47">
        <f t="shared" si="2"/>
        <v>55.361393323657474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64830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64830</v>
      </c>
      <c r="O12" s="45">
        <f t="shared" si="2"/>
        <v>94.092888243831638</v>
      </c>
      <c r="P12" s="10"/>
    </row>
    <row r="13" spans="1:133">
      <c r="A13" s="12"/>
      <c r="B13" s="25">
        <v>323.10000000000002</v>
      </c>
      <c r="C13" s="20" t="s">
        <v>17</v>
      </c>
      <c r="D13" s="46">
        <v>60948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60948</v>
      </c>
      <c r="O13" s="47">
        <f t="shared" si="2"/>
        <v>88.458635703918716</v>
      </c>
      <c r="P13" s="9"/>
    </row>
    <row r="14" spans="1:133">
      <c r="A14" s="12"/>
      <c r="B14" s="25">
        <v>329</v>
      </c>
      <c r="C14" s="20" t="s">
        <v>63</v>
      </c>
      <c r="D14" s="46">
        <v>3882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3882</v>
      </c>
      <c r="O14" s="47">
        <f t="shared" si="2"/>
        <v>5.6342525399129171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SUM(D16:D23)</f>
        <v>550622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548625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1099247</v>
      </c>
      <c r="O15" s="45">
        <f t="shared" si="2"/>
        <v>1595.4238026124819</v>
      </c>
      <c r="P15" s="10"/>
    </row>
    <row r="16" spans="1:133">
      <c r="A16" s="12"/>
      <c r="B16" s="25">
        <v>331.31</v>
      </c>
      <c r="C16" s="20" t="s">
        <v>106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548625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548625</v>
      </c>
      <c r="O16" s="47">
        <f t="shared" si="2"/>
        <v>796.26269956458634</v>
      </c>
      <c r="P16" s="9"/>
    </row>
    <row r="17" spans="1:16">
      <c r="A17" s="12"/>
      <c r="B17" s="25">
        <v>334.7</v>
      </c>
      <c r="C17" s="20" t="s">
        <v>20</v>
      </c>
      <c r="D17" s="46">
        <v>284227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284227</v>
      </c>
      <c r="O17" s="47">
        <f t="shared" si="2"/>
        <v>412.5210449927431</v>
      </c>
      <c r="P17" s="9"/>
    </row>
    <row r="18" spans="1:16">
      <c r="A18" s="12"/>
      <c r="B18" s="25">
        <v>335.12</v>
      </c>
      <c r="C18" s="20" t="s">
        <v>79</v>
      </c>
      <c r="D18" s="46">
        <v>27156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27156</v>
      </c>
      <c r="O18" s="47">
        <f t="shared" si="2"/>
        <v>39.413642960812773</v>
      </c>
      <c r="P18" s="9"/>
    </row>
    <row r="19" spans="1:16">
      <c r="A19" s="12"/>
      <c r="B19" s="25">
        <v>335.14</v>
      </c>
      <c r="C19" s="20" t="s">
        <v>80</v>
      </c>
      <c r="D19" s="46">
        <v>431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431</v>
      </c>
      <c r="O19" s="47">
        <f t="shared" si="2"/>
        <v>0.62554426705370103</v>
      </c>
      <c r="P19" s="9"/>
    </row>
    <row r="20" spans="1:16">
      <c r="A20" s="12"/>
      <c r="B20" s="25">
        <v>335.15</v>
      </c>
      <c r="C20" s="20" t="s">
        <v>81</v>
      </c>
      <c r="D20" s="46">
        <v>374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374</v>
      </c>
      <c r="O20" s="47">
        <f t="shared" si="2"/>
        <v>0.54281567489114657</v>
      </c>
      <c r="P20" s="9"/>
    </row>
    <row r="21" spans="1:16">
      <c r="A21" s="12"/>
      <c r="B21" s="25">
        <v>335.18</v>
      </c>
      <c r="C21" s="20" t="s">
        <v>82</v>
      </c>
      <c r="D21" s="46">
        <v>33023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33023</v>
      </c>
      <c r="O21" s="47">
        <f t="shared" si="2"/>
        <v>47.9288824383164</v>
      </c>
      <c r="P21" s="9"/>
    </row>
    <row r="22" spans="1:16">
      <c r="A22" s="12"/>
      <c r="B22" s="25">
        <v>337.7</v>
      </c>
      <c r="C22" s="20" t="s">
        <v>25</v>
      </c>
      <c r="D22" s="46">
        <v>203627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203627</v>
      </c>
      <c r="O22" s="47">
        <f t="shared" si="2"/>
        <v>295.53991291727141</v>
      </c>
      <c r="P22" s="9"/>
    </row>
    <row r="23" spans="1:16">
      <c r="A23" s="12"/>
      <c r="B23" s="25">
        <v>339</v>
      </c>
      <c r="C23" s="20" t="s">
        <v>26</v>
      </c>
      <c r="D23" s="46">
        <v>1784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1784</v>
      </c>
      <c r="O23" s="47">
        <f t="shared" si="2"/>
        <v>2.5892597968069668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SUM(D25:D32)</f>
        <v>30731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374194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404925</v>
      </c>
      <c r="O24" s="45">
        <f t="shared" si="2"/>
        <v>587.69956458635704</v>
      </c>
      <c r="P24" s="10"/>
    </row>
    <row r="25" spans="1:16">
      <c r="A25" s="12"/>
      <c r="B25" s="25">
        <v>341.9</v>
      </c>
      <c r="C25" s="20" t="s">
        <v>96</v>
      </c>
      <c r="D25" s="46">
        <v>2632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2632</v>
      </c>
      <c r="O25" s="47">
        <f t="shared" si="2"/>
        <v>3.8200290275761972</v>
      </c>
      <c r="P25" s="9"/>
    </row>
    <row r="26" spans="1:16">
      <c r="A26" s="12"/>
      <c r="B26" s="25">
        <v>342.2</v>
      </c>
      <c r="C26" s="20" t="s">
        <v>35</v>
      </c>
      <c r="D26" s="46">
        <v>1500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1500</v>
      </c>
      <c r="O26" s="47">
        <f t="shared" si="2"/>
        <v>2.1770682148040637</v>
      </c>
      <c r="P26" s="9"/>
    </row>
    <row r="27" spans="1:16">
      <c r="A27" s="12"/>
      <c r="B27" s="25">
        <v>343.3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74469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74469</v>
      </c>
      <c r="O27" s="47">
        <f t="shared" si="2"/>
        <v>108.08272859216255</v>
      </c>
      <c r="P27" s="9"/>
    </row>
    <row r="28" spans="1:16">
      <c r="A28" s="12"/>
      <c r="B28" s="25">
        <v>343.4</v>
      </c>
      <c r="C28" s="20" t="s">
        <v>38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180313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180313</v>
      </c>
      <c r="O28" s="47">
        <f t="shared" si="2"/>
        <v>261.70246734397676</v>
      </c>
      <c r="P28" s="9"/>
    </row>
    <row r="29" spans="1:16">
      <c r="A29" s="12"/>
      <c r="B29" s="25">
        <v>343.5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119412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119412</v>
      </c>
      <c r="O29" s="47">
        <f t="shared" si="2"/>
        <v>173.3120464441219</v>
      </c>
      <c r="P29" s="9"/>
    </row>
    <row r="30" spans="1:16">
      <c r="A30" s="12"/>
      <c r="B30" s="25">
        <v>343.8</v>
      </c>
      <c r="C30" s="20" t="s">
        <v>40</v>
      </c>
      <c r="D30" s="46">
        <v>7250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7250</v>
      </c>
      <c r="O30" s="47">
        <f t="shared" si="2"/>
        <v>10.522496371552975</v>
      </c>
      <c r="P30" s="9"/>
    </row>
    <row r="31" spans="1:16">
      <c r="A31" s="12"/>
      <c r="B31" s="25">
        <v>344.9</v>
      </c>
      <c r="C31" s="20" t="s">
        <v>97</v>
      </c>
      <c r="D31" s="46">
        <v>13558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13558</v>
      </c>
      <c r="O31" s="47">
        <f t="shared" si="2"/>
        <v>19.677793904208997</v>
      </c>
      <c r="P31" s="9"/>
    </row>
    <row r="32" spans="1:16">
      <c r="A32" s="12"/>
      <c r="B32" s="25">
        <v>347.3</v>
      </c>
      <c r="C32" s="20" t="s">
        <v>84</v>
      </c>
      <c r="D32" s="46">
        <v>5791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5791</v>
      </c>
      <c r="O32" s="47">
        <f t="shared" si="2"/>
        <v>8.4049346879535562</v>
      </c>
      <c r="P32" s="9"/>
    </row>
    <row r="33" spans="1:119" ht="15.75">
      <c r="A33" s="29" t="s">
        <v>32</v>
      </c>
      <c r="B33" s="30"/>
      <c r="C33" s="31"/>
      <c r="D33" s="32">
        <f t="shared" ref="D33:M33" si="7">SUM(D34:D34)</f>
        <v>366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ref="N33:N41" si="8">SUM(D33:M33)</f>
        <v>366</v>
      </c>
      <c r="O33" s="45">
        <f t="shared" si="2"/>
        <v>0.53120464441219162</v>
      </c>
      <c r="P33" s="10"/>
    </row>
    <row r="34" spans="1:119">
      <c r="A34" s="13"/>
      <c r="B34" s="39">
        <v>359</v>
      </c>
      <c r="C34" s="21" t="s">
        <v>65</v>
      </c>
      <c r="D34" s="46">
        <v>366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366</v>
      </c>
      <c r="O34" s="47">
        <f t="shared" si="2"/>
        <v>0.53120464441219162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SUM(D36:D37)</f>
        <v>6528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16704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23232</v>
      </c>
      <c r="O35" s="45">
        <f t="shared" si="2"/>
        <v>33.718432510885343</v>
      </c>
      <c r="P35" s="10"/>
    </row>
    <row r="36" spans="1:119">
      <c r="A36" s="12"/>
      <c r="B36" s="25">
        <v>361.1</v>
      </c>
      <c r="C36" s="20" t="s">
        <v>46</v>
      </c>
      <c r="D36" s="46">
        <v>3080</v>
      </c>
      <c r="E36" s="46">
        <v>0</v>
      </c>
      <c r="F36" s="46">
        <v>0</v>
      </c>
      <c r="G36" s="46">
        <v>0</v>
      </c>
      <c r="H36" s="46">
        <v>0</v>
      </c>
      <c r="I36" s="46">
        <v>291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3371</v>
      </c>
      <c r="O36" s="47">
        <f t="shared" si="2"/>
        <v>4.8925979680696665</v>
      </c>
      <c r="P36" s="9"/>
    </row>
    <row r="37" spans="1:119">
      <c r="A37" s="12"/>
      <c r="B37" s="25">
        <v>369.9</v>
      </c>
      <c r="C37" s="20" t="s">
        <v>48</v>
      </c>
      <c r="D37" s="46">
        <v>3448</v>
      </c>
      <c r="E37" s="46">
        <v>0</v>
      </c>
      <c r="F37" s="46">
        <v>0</v>
      </c>
      <c r="G37" s="46">
        <v>0</v>
      </c>
      <c r="H37" s="46">
        <v>0</v>
      </c>
      <c r="I37" s="46">
        <v>16413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19861</v>
      </c>
      <c r="O37" s="47">
        <f t="shared" si="2"/>
        <v>28.825834542815674</v>
      </c>
      <c r="P37" s="9"/>
    </row>
    <row r="38" spans="1:119" ht="15.75">
      <c r="A38" s="29" t="s">
        <v>33</v>
      </c>
      <c r="B38" s="30"/>
      <c r="C38" s="31"/>
      <c r="D38" s="32">
        <f t="shared" ref="D38:M38" si="10">SUM(D39:D40)</f>
        <v>50000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962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50962</v>
      </c>
      <c r="O38" s="45">
        <f t="shared" si="2"/>
        <v>73.965166908563134</v>
      </c>
      <c r="P38" s="9"/>
    </row>
    <row r="39" spans="1:119">
      <c r="A39" s="12"/>
      <c r="B39" s="25">
        <v>381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962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962</v>
      </c>
      <c r="O39" s="47">
        <f t="shared" si="2"/>
        <v>1.3962264150943395</v>
      </c>
      <c r="P39" s="9"/>
    </row>
    <row r="40" spans="1:119" ht="15.75" thickBot="1">
      <c r="A40" s="12"/>
      <c r="B40" s="25">
        <v>384</v>
      </c>
      <c r="C40" s="20" t="s">
        <v>110</v>
      </c>
      <c r="D40" s="46">
        <v>50000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50000</v>
      </c>
      <c r="O40" s="47">
        <f t="shared" si="2"/>
        <v>72.568940493468801</v>
      </c>
      <c r="P40" s="9"/>
    </row>
    <row r="41" spans="1:119" ht="16.5" thickBot="1">
      <c r="A41" s="14" t="s">
        <v>43</v>
      </c>
      <c r="B41" s="23"/>
      <c r="C41" s="22"/>
      <c r="D41" s="15">
        <f t="shared" ref="D41:M41" si="11">SUM(D5,D12,D15,D24,D33,D35,D38)</f>
        <v>976133</v>
      </c>
      <c r="E41" s="15">
        <f t="shared" si="11"/>
        <v>0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1017853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1993986</v>
      </c>
      <c r="O41" s="38">
        <f t="shared" si="2"/>
        <v>2894.0290275761972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115</v>
      </c>
      <c r="M43" s="118"/>
      <c r="N43" s="118"/>
      <c r="O43" s="43">
        <v>689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67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238092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66418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304510</v>
      </c>
      <c r="O5" s="33">
        <f t="shared" ref="O5:O40" si="2">(N5/O$42)</f>
        <v>440.68017366136036</v>
      </c>
      <c r="P5" s="6"/>
    </row>
    <row r="6" spans="1:133">
      <c r="A6" s="12"/>
      <c r="B6" s="25">
        <v>311</v>
      </c>
      <c r="C6" s="20" t="s">
        <v>1</v>
      </c>
      <c r="D6" s="46">
        <v>107824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107824</v>
      </c>
      <c r="O6" s="47">
        <f t="shared" si="2"/>
        <v>156.04052098408104</v>
      </c>
      <c r="P6" s="9"/>
    </row>
    <row r="7" spans="1:133">
      <c r="A7" s="12"/>
      <c r="B7" s="25">
        <v>312.41000000000003</v>
      </c>
      <c r="C7" s="20" t="s">
        <v>61</v>
      </c>
      <c r="D7" s="46">
        <v>28904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28904</v>
      </c>
      <c r="O7" s="47">
        <f t="shared" si="2"/>
        <v>41.829232995658465</v>
      </c>
      <c r="P7" s="9"/>
    </row>
    <row r="8" spans="1:133">
      <c r="A8" s="12"/>
      <c r="B8" s="25">
        <v>312.60000000000002</v>
      </c>
      <c r="C8" s="20" t="s">
        <v>62</v>
      </c>
      <c r="D8" s="46">
        <v>70354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70354</v>
      </c>
      <c r="O8" s="47">
        <f t="shared" si="2"/>
        <v>101.81476121562952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61338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61338</v>
      </c>
      <c r="O9" s="47">
        <f t="shared" si="2"/>
        <v>88.767004341534005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5080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5080</v>
      </c>
      <c r="O10" s="47">
        <f t="shared" si="2"/>
        <v>7.3516642547033282</v>
      </c>
      <c r="P10" s="9"/>
    </row>
    <row r="11" spans="1:133">
      <c r="A11" s="12"/>
      <c r="B11" s="25">
        <v>315</v>
      </c>
      <c r="C11" s="20" t="s">
        <v>75</v>
      </c>
      <c r="D11" s="46">
        <v>31010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31010</v>
      </c>
      <c r="O11" s="47">
        <f t="shared" si="2"/>
        <v>44.876989869753977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SUM(D13:D14)</f>
        <v>64388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64388</v>
      </c>
      <c r="O12" s="45">
        <f t="shared" si="2"/>
        <v>93.180897250361795</v>
      </c>
      <c r="P12" s="10"/>
    </row>
    <row r="13" spans="1:133">
      <c r="A13" s="12"/>
      <c r="B13" s="25">
        <v>323.10000000000002</v>
      </c>
      <c r="C13" s="20" t="s">
        <v>17</v>
      </c>
      <c r="D13" s="46">
        <v>61367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61367</v>
      </c>
      <c r="O13" s="47">
        <f t="shared" si="2"/>
        <v>88.808972503617952</v>
      </c>
      <c r="P13" s="9"/>
    </row>
    <row r="14" spans="1:133">
      <c r="A14" s="12"/>
      <c r="B14" s="25">
        <v>329</v>
      </c>
      <c r="C14" s="20" t="s">
        <v>63</v>
      </c>
      <c r="D14" s="46">
        <v>3021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3021</v>
      </c>
      <c r="O14" s="47">
        <f t="shared" si="2"/>
        <v>4.3719247467438498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SUM(D16:D22)</f>
        <v>247288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247288</v>
      </c>
      <c r="O15" s="45">
        <f t="shared" si="2"/>
        <v>357.86975397973953</v>
      </c>
      <c r="P15" s="10"/>
    </row>
    <row r="16" spans="1:133">
      <c r="A16" s="12"/>
      <c r="B16" s="25">
        <v>334.7</v>
      </c>
      <c r="C16" s="20" t="s">
        <v>20</v>
      </c>
      <c r="D16" s="46">
        <v>40809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40809</v>
      </c>
      <c r="O16" s="47">
        <f t="shared" si="2"/>
        <v>59.057887120115772</v>
      </c>
      <c r="P16" s="9"/>
    </row>
    <row r="17" spans="1:16">
      <c r="A17" s="12"/>
      <c r="B17" s="25">
        <v>335.12</v>
      </c>
      <c r="C17" s="20" t="s">
        <v>79</v>
      </c>
      <c r="D17" s="46">
        <v>26946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26946</v>
      </c>
      <c r="O17" s="47">
        <f t="shared" si="2"/>
        <v>38.995658465991319</v>
      </c>
      <c r="P17" s="9"/>
    </row>
    <row r="18" spans="1:16">
      <c r="A18" s="12"/>
      <c r="B18" s="25">
        <v>335.14</v>
      </c>
      <c r="C18" s="20" t="s">
        <v>80</v>
      </c>
      <c r="D18" s="46">
        <v>269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269</v>
      </c>
      <c r="O18" s="47">
        <f t="shared" si="2"/>
        <v>0.38929088277858176</v>
      </c>
      <c r="P18" s="9"/>
    </row>
    <row r="19" spans="1:16">
      <c r="A19" s="12"/>
      <c r="B19" s="25">
        <v>335.15</v>
      </c>
      <c r="C19" s="20" t="s">
        <v>81</v>
      </c>
      <c r="D19" s="46">
        <v>196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196</v>
      </c>
      <c r="O19" s="47">
        <f t="shared" si="2"/>
        <v>0.28364688856729375</v>
      </c>
      <c r="P19" s="9"/>
    </row>
    <row r="20" spans="1:16">
      <c r="A20" s="12"/>
      <c r="B20" s="25">
        <v>335.18</v>
      </c>
      <c r="C20" s="20" t="s">
        <v>82</v>
      </c>
      <c r="D20" s="46">
        <v>32171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32171</v>
      </c>
      <c r="O20" s="47">
        <f t="shared" si="2"/>
        <v>46.557163531114327</v>
      </c>
      <c r="P20" s="9"/>
    </row>
    <row r="21" spans="1:16">
      <c r="A21" s="12"/>
      <c r="B21" s="25">
        <v>337.7</v>
      </c>
      <c r="C21" s="20" t="s">
        <v>25</v>
      </c>
      <c r="D21" s="46">
        <v>143972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143972</v>
      </c>
      <c r="O21" s="47">
        <f t="shared" si="2"/>
        <v>208.35311143270621</v>
      </c>
      <c r="P21" s="9"/>
    </row>
    <row r="22" spans="1:16">
      <c r="A22" s="12"/>
      <c r="B22" s="25">
        <v>339</v>
      </c>
      <c r="C22" s="20" t="s">
        <v>26</v>
      </c>
      <c r="D22" s="46">
        <v>2925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2925</v>
      </c>
      <c r="O22" s="47">
        <f t="shared" si="2"/>
        <v>4.2329956584659909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SUM(D24:D29)</f>
        <v>22194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369732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391926</v>
      </c>
      <c r="O23" s="45">
        <f t="shared" si="2"/>
        <v>567.18668596237342</v>
      </c>
      <c r="P23" s="10"/>
    </row>
    <row r="24" spans="1:16">
      <c r="A24" s="12"/>
      <c r="B24" s="25">
        <v>341.9</v>
      </c>
      <c r="C24" s="20" t="s">
        <v>96</v>
      </c>
      <c r="D24" s="46">
        <v>1328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1328</v>
      </c>
      <c r="O24" s="47">
        <f t="shared" si="2"/>
        <v>1.9218523878437048</v>
      </c>
      <c r="P24" s="9"/>
    </row>
    <row r="25" spans="1:16">
      <c r="A25" s="12"/>
      <c r="B25" s="25">
        <v>343.3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93854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93854</v>
      </c>
      <c r="O25" s="47">
        <f t="shared" si="2"/>
        <v>135.82344428364689</v>
      </c>
      <c r="P25" s="9"/>
    </row>
    <row r="26" spans="1:16">
      <c r="A26" s="12"/>
      <c r="B26" s="25">
        <v>343.4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173143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173143</v>
      </c>
      <c r="O26" s="47">
        <f t="shared" si="2"/>
        <v>250.56874095513749</v>
      </c>
      <c r="P26" s="9"/>
    </row>
    <row r="27" spans="1:16">
      <c r="A27" s="12"/>
      <c r="B27" s="25">
        <v>343.5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102735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102735</v>
      </c>
      <c r="O27" s="47">
        <f t="shared" si="2"/>
        <v>148.67583212735167</v>
      </c>
      <c r="P27" s="9"/>
    </row>
    <row r="28" spans="1:16">
      <c r="A28" s="12"/>
      <c r="B28" s="25">
        <v>344.9</v>
      </c>
      <c r="C28" s="20" t="s">
        <v>97</v>
      </c>
      <c r="D28" s="46">
        <v>13167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13167</v>
      </c>
      <c r="O28" s="47">
        <f t="shared" si="2"/>
        <v>19.054992764109986</v>
      </c>
      <c r="P28" s="9"/>
    </row>
    <row r="29" spans="1:16">
      <c r="A29" s="12"/>
      <c r="B29" s="25">
        <v>347.9</v>
      </c>
      <c r="C29" s="20" t="s">
        <v>42</v>
      </c>
      <c r="D29" s="46">
        <v>7699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7699</v>
      </c>
      <c r="O29" s="47">
        <f t="shared" si="2"/>
        <v>11.141823444283647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SUM(D31:D31)</f>
        <v>769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ref="N30:N40" si="8">SUM(D30:M30)</f>
        <v>769</v>
      </c>
      <c r="O30" s="45">
        <f t="shared" si="2"/>
        <v>1.1128798842257597</v>
      </c>
      <c r="P30" s="10"/>
    </row>
    <row r="31" spans="1:16">
      <c r="A31" s="13"/>
      <c r="B31" s="39">
        <v>359</v>
      </c>
      <c r="C31" s="21" t="s">
        <v>65</v>
      </c>
      <c r="D31" s="46">
        <v>769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769</v>
      </c>
      <c r="O31" s="47">
        <f t="shared" si="2"/>
        <v>1.1128798842257597</v>
      </c>
      <c r="P31" s="9"/>
    </row>
    <row r="32" spans="1:16" ht="15.75">
      <c r="A32" s="29" t="s">
        <v>2</v>
      </c>
      <c r="B32" s="30"/>
      <c r="C32" s="31"/>
      <c r="D32" s="32">
        <f t="shared" ref="D32:M32" si="9">SUM(D33:D35)</f>
        <v>15701</v>
      </c>
      <c r="E32" s="32">
        <f t="shared" si="9"/>
        <v>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0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15701</v>
      </c>
      <c r="O32" s="45">
        <f t="shared" si="2"/>
        <v>22.722141823444282</v>
      </c>
      <c r="P32" s="10"/>
    </row>
    <row r="33" spans="1:119">
      <c r="A33" s="12"/>
      <c r="B33" s="25">
        <v>361.1</v>
      </c>
      <c r="C33" s="20" t="s">
        <v>46</v>
      </c>
      <c r="D33" s="46">
        <v>1956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1956</v>
      </c>
      <c r="O33" s="47">
        <f t="shared" si="2"/>
        <v>2.8306801736613605</v>
      </c>
      <c r="P33" s="9"/>
    </row>
    <row r="34" spans="1:119">
      <c r="A34" s="12"/>
      <c r="B34" s="25">
        <v>366</v>
      </c>
      <c r="C34" s="20" t="s">
        <v>87</v>
      </c>
      <c r="D34" s="46">
        <v>7350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7350</v>
      </c>
      <c r="O34" s="47">
        <f t="shared" si="2"/>
        <v>10.636758321273517</v>
      </c>
      <c r="P34" s="9"/>
    </row>
    <row r="35" spans="1:119">
      <c r="A35" s="12"/>
      <c r="B35" s="25">
        <v>369.9</v>
      </c>
      <c r="C35" s="20" t="s">
        <v>48</v>
      </c>
      <c r="D35" s="46">
        <v>6395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6395</v>
      </c>
      <c r="O35" s="47">
        <f t="shared" si="2"/>
        <v>9.2547033285094074</v>
      </c>
      <c r="P35" s="9"/>
    </row>
    <row r="36" spans="1:119" ht="15.75">
      <c r="A36" s="29" t="s">
        <v>33</v>
      </c>
      <c r="B36" s="30"/>
      <c r="C36" s="31"/>
      <c r="D36" s="32">
        <f t="shared" ref="D36:M36" si="10">SUM(D37:D39)</f>
        <v>382200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4875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387075</v>
      </c>
      <c r="O36" s="45">
        <f t="shared" si="2"/>
        <v>560.1664254703328</v>
      </c>
      <c r="P36" s="9"/>
    </row>
    <row r="37" spans="1:119">
      <c r="A37" s="12"/>
      <c r="B37" s="25">
        <v>384</v>
      </c>
      <c r="C37" s="20" t="s">
        <v>110</v>
      </c>
      <c r="D37" s="46">
        <v>382200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382200</v>
      </c>
      <c r="O37" s="47">
        <f t="shared" si="2"/>
        <v>553.1114327062229</v>
      </c>
      <c r="P37" s="9"/>
    </row>
    <row r="38" spans="1:119">
      <c r="A38" s="12"/>
      <c r="B38" s="25">
        <v>389.1</v>
      </c>
      <c r="C38" s="20" t="s">
        <v>111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247</v>
      </c>
      <c r="O38" s="47">
        <f t="shared" si="2"/>
        <v>0.35745296671490595</v>
      </c>
      <c r="P38" s="9"/>
    </row>
    <row r="39" spans="1:119" ht="15.75" thickBot="1">
      <c r="A39" s="12"/>
      <c r="B39" s="25">
        <v>389.9</v>
      </c>
      <c r="C39" s="20" t="s">
        <v>112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4628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4628</v>
      </c>
      <c r="O39" s="47">
        <f t="shared" si="2"/>
        <v>6.6975397973950797</v>
      </c>
      <c r="P39" s="9"/>
    </row>
    <row r="40" spans="1:119" ht="16.5" thickBot="1">
      <c r="A40" s="14" t="s">
        <v>43</v>
      </c>
      <c r="B40" s="23"/>
      <c r="C40" s="22"/>
      <c r="D40" s="15">
        <f t="shared" ref="D40:M40" si="11">SUM(D5,D12,D15,D23,D30,D32,D36)</f>
        <v>970632</v>
      </c>
      <c r="E40" s="15">
        <f t="shared" si="11"/>
        <v>0</v>
      </c>
      <c r="F40" s="15">
        <f t="shared" si="11"/>
        <v>0</v>
      </c>
      <c r="G40" s="15">
        <f t="shared" si="11"/>
        <v>0</v>
      </c>
      <c r="H40" s="15">
        <f t="shared" si="11"/>
        <v>0</v>
      </c>
      <c r="I40" s="15">
        <f t="shared" si="11"/>
        <v>441025</v>
      </c>
      <c r="J40" s="15">
        <f t="shared" si="11"/>
        <v>0</v>
      </c>
      <c r="K40" s="15">
        <f t="shared" si="11"/>
        <v>0</v>
      </c>
      <c r="L40" s="15">
        <f t="shared" si="11"/>
        <v>0</v>
      </c>
      <c r="M40" s="15">
        <f t="shared" si="11"/>
        <v>0</v>
      </c>
      <c r="N40" s="15">
        <f t="shared" si="8"/>
        <v>1411657</v>
      </c>
      <c r="O40" s="38">
        <f t="shared" si="2"/>
        <v>2042.918958031838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113</v>
      </c>
      <c r="M42" s="118"/>
      <c r="N42" s="118"/>
      <c r="O42" s="43">
        <v>691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67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231561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73559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305120</v>
      </c>
      <c r="O5" s="33">
        <f t="shared" ref="O5:O39" si="2">(N5/O$41)</f>
        <v>436.50929899856936</v>
      </c>
      <c r="P5" s="6"/>
    </row>
    <row r="6" spans="1:133">
      <c r="A6" s="12"/>
      <c r="B6" s="25">
        <v>311</v>
      </c>
      <c r="C6" s="20" t="s">
        <v>1</v>
      </c>
      <c r="D6" s="46">
        <v>110734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110734</v>
      </c>
      <c r="O6" s="47">
        <f t="shared" si="2"/>
        <v>158.41773962804007</v>
      </c>
      <c r="P6" s="9"/>
    </row>
    <row r="7" spans="1:133">
      <c r="A7" s="12"/>
      <c r="B7" s="25">
        <v>312.41000000000003</v>
      </c>
      <c r="C7" s="20" t="s">
        <v>61</v>
      </c>
      <c r="D7" s="46">
        <v>26918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26918</v>
      </c>
      <c r="O7" s="47">
        <f t="shared" si="2"/>
        <v>38.509298998569385</v>
      </c>
      <c r="P7" s="9"/>
    </row>
    <row r="8" spans="1:133">
      <c r="A8" s="12"/>
      <c r="B8" s="25">
        <v>312.60000000000002</v>
      </c>
      <c r="C8" s="20" t="s">
        <v>62</v>
      </c>
      <c r="D8" s="46">
        <v>63024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63024</v>
      </c>
      <c r="O8" s="47">
        <f t="shared" si="2"/>
        <v>90.163090128755371</v>
      </c>
      <c r="P8" s="9"/>
    </row>
    <row r="9" spans="1:133">
      <c r="A9" s="12"/>
      <c r="B9" s="25">
        <v>314.10000000000002</v>
      </c>
      <c r="C9" s="20" t="s">
        <v>11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68643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68643</v>
      </c>
      <c r="O9" s="47">
        <f t="shared" si="2"/>
        <v>98.201716738197419</v>
      </c>
      <c r="P9" s="9"/>
    </row>
    <row r="10" spans="1:133">
      <c r="A10" s="12"/>
      <c r="B10" s="25">
        <v>314.8</v>
      </c>
      <c r="C10" s="20" t="s">
        <v>12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4916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4916</v>
      </c>
      <c r="O10" s="47">
        <f t="shared" si="2"/>
        <v>7.0329041487839774</v>
      </c>
      <c r="P10" s="9"/>
    </row>
    <row r="11" spans="1:133">
      <c r="A11" s="12"/>
      <c r="B11" s="25">
        <v>315</v>
      </c>
      <c r="C11" s="20" t="s">
        <v>75</v>
      </c>
      <c r="D11" s="46">
        <v>30885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30885</v>
      </c>
      <c r="O11" s="47">
        <f t="shared" si="2"/>
        <v>44.184549356223179</v>
      </c>
      <c r="P11" s="9"/>
    </row>
    <row r="12" spans="1:133" ht="15.75">
      <c r="A12" s="29" t="s">
        <v>16</v>
      </c>
      <c r="B12" s="30"/>
      <c r="C12" s="31"/>
      <c r="D12" s="32">
        <f t="shared" ref="D12:M12" si="3">SUM(D13:D15)</f>
        <v>63910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63910</v>
      </c>
      <c r="O12" s="45">
        <f t="shared" si="2"/>
        <v>91.430615164520745</v>
      </c>
      <c r="P12" s="10"/>
    </row>
    <row r="13" spans="1:133">
      <c r="A13" s="12"/>
      <c r="B13" s="25">
        <v>322</v>
      </c>
      <c r="C13" s="20" t="s">
        <v>76</v>
      </c>
      <c r="D13" s="46">
        <v>5700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5700</v>
      </c>
      <c r="O13" s="47">
        <f t="shared" si="2"/>
        <v>8.1545064377682408</v>
      </c>
      <c r="P13" s="9"/>
    </row>
    <row r="14" spans="1:133">
      <c r="A14" s="12"/>
      <c r="B14" s="25">
        <v>323.10000000000002</v>
      </c>
      <c r="C14" s="20" t="s">
        <v>17</v>
      </c>
      <c r="D14" s="46">
        <v>58060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58060</v>
      </c>
      <c r="O14" s="47">
        <f t="shared" si="2"/>
        <v>83.061516452074386</v>
      </c>
      <c r="P14" s="9"/>
    </row>
    <row r="15" spans="1:133">
      <c r="A15" s="12"/>
      <c r="B15" s="25">
        <v>329</v>
      </c>
      <c r="C15" s="20" t="s">
        <v>63</v>
      </c>
      <c r="D15" s="46">
        <v>150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150</v>
      </c>
      <c r="O15" s="47">
        <f t="shared" si="2"/>
        <v>0.21459227467811159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SUM(D17:D24)</f>
        <v>515104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27820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542924</v>
      </c>
      <c r="O16" s="45">
        <f t="shared" si="2"/>
        <v>776.71530758226038</v>
      </c>
      <c r="P16" s="10"/>
    </row>
    <row r="17" spans="1:16">
      <c r="A17" s="12"/>
      <c r="B17" s="25">
        <v>331.31</v>
      </c>
      <c r="C17" s="20" t="s">
        <v>106</v>
      </c>
      <c r="D17" s="46">
        <v>32226</v>
      </c>
      <c r="E17" s="46">
        <v>0</v>
      </c>
      <c r="F17" s="46">
        <v>0</v>
      </c>
      <c r="G17" s="46">
        <v>0</v>
      </c>
      <c r="H17" s="46">
        <v>0</v>
      </c>
      <c r="I17" s="46">
        <v>27820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60046</v>
      </c>
      <c r="O17" s="47">
        <f t="shared" si="2"/>
        <v>85.902718168812584</v>
      </c>
      <c r="P17" s="9"/>
    </row>
    <row r="18" spans="1:16">
      <c r="A18" s="12"/>
      <c r="B18" s="25">
        <v>334.7</v>
      </c>
      <c r="C18" s="20" t="s">
        <v>20</v>
      </c>
      <c r="D18" s="46">
        <v>290904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290904</v>
      </c>
      <c r="O18" s="47">
        <f t="shared" si="2"/>
        <v>416.17167381974247</v>
      </c>
      <c r="P18" s="9"/>
    </row>
    <row r="19" spans="1:16">
      <c r="A19" s="12"/>
      <c r="B19" s="25">
        <v>335.12</v>
      </c>
      <c r="C19" s="20" t="s">
        <v>79</v>
      </c>
      <c r="D19" s="46">
        <v>26792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26792</v>
      </c>
      <c r="O19" s="47">
        <f t="shared" si="2"/>
        <v>38.329041487839774</v>
      </c>
      <c r="P19" s="9"/>
    </row>
    <row r="20" spans="1:16">
      <c r="A20" s="12"/>
      <c r="B20" s="25">
        <v>335.14</v>
      </c>
      <c r="C20" s="20" t="s">
        <v>80</v>
      </c>
      <c r="D20" s="46">
        <v>449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449</v>
      </c>
      <c r="O20" s="47">
        <f t="shared" si="2"/>
        <v>0.64234620886981397</v>
      </c>
      <c r="P20" s="9"/>
    </row>
    <row r="21" spans="1:16">
      <c r="A21" s="12"/>
      <c r="B21" s="25">
        <v>335.15</v>
      </c>
      <c r="C21" s="20" t="s">
        <v>81</v>
      </c>
      <c r="D21" s="46">
        <v>196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196</v>
      </c>
      <c r="O21" s="47">
        <f t="shared" si="2"/>
        <v>0.28040057224606579</v>
      </c>
      <c r="P21" s="9"/>
    </row>
    <row r="22" spans="1:16">
      <c r="A22" s="12"/>
      <c r="B22" s="25">
        <v>335.18</v>
      </c>
      <c r="C22" s="20" t="s">
        <v>82</v>
      </c>
      <c r="D22" s="46">
        <v>30553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30553</v>
      </c>
      <c r="O22" s="47">
        <f t="shared" si="2"/>
        <v>43.709585121602288</v>
      </c>
      <c r="P22" s="9"/>
    </row>
    <row r="23" spans="1:16">
      <c r="A23" s="12"/>
      <c r="B23" s="25">
        <v>336</v>
      </c>
      <c r="C23" s="20" t="s">
        <v>69</v>
      </c>
      <c r="D23" s="46">
        <v>3743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3743</v>
      </c>
      <c r="O23" s="47">
        <f t="shared" si="2"/>
        <v>5.3547925608011449</v>
      </c>
      <c r="P23" s="9"/>
    </row>
    <row r="24" spans="1:16">
      <c r="A24" s="12"/>
      <c r="B24" s="25">
        <v>337.7</v>
      </c>
      <c r="C24" s="20" t="s">
        <v>25</v>
      </c>
      <c r="D24" s="46">
        <v>130241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130241</v>
      </c>
      <c r="O24" s="47">
        <f t="shared" si="2"/>
        <v>186.32474964234621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SUM(D26:D32)</f>
        <v>18707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321422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340129</v>
      </c>
      <c r="O25" s="45">
        <f t="shared" si="2"/>
        <v>486.59370529327612</v>
      </c>
      <c r="P25" s="10"/>
    </row>
    <row r="26" spans="1:16">
      <c r="A26" s="12"/>
      <c r="B26" s="25">
        <v>341.9</v>
      </c>
      <c r="C26" s="20" t="s">
        <v>96</v>
      </c>
      <c r="D26" s="46">
        <v>179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179</v>
      </c>
      <c r="O26" s="47">
        <f t="shared" si="2"/>
        <v>0.25608011444921314</v>
      </c>
      <c r="P26" s="9"/>
    </row>
    <row r="27" spans="1:16">
      <c r="A27" s="12"/>
      <c r="B27" s="25">
        <v>342.2</v>
      </c>
      <c r="C27" s="20" t="s">
        <v>35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1500</v>
      </c>
      <c r="O27" s="47">
        <f t="shared" si="2"/>
        <v>2.1459227467811157</v>
      </c>
      <c r="P27" s="9"/>
    </row>
    <row r="28" spans="1:16">
      <c r="A28" s="12"/>
      <c r="B28" s="25">
        <v>342.9</v>
      </c>
      <c r="C28" s="20" t="s">
        <v>36</v>
      </c>
      <c r="D28" s="46">
        <v>12784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12784</v>
      </c>
      <c r="O28" s="47">
        <f t="shared" si="2"/>
        <v>18.288984263233189</v>
      </c>
      <c r="P28" s="9"/>
    </row>
    <row r="29" spans="1:16">
      <c r="A29" s="12"/>
      <c r="B29" s="25">
        <v>343.3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79021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79021</v>
      </c>
      <c r="O29" s="47">
        <f t="shared" si="2"/>
        <v>113.04864091559371</v>
      </c>
      <c r="P29" s="9"/>
    </row>
    <row r="30" spans="1:16">
      <c r="A30" s="12"/>
      <c r="B30" s="25">
        <v>343.4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242401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242401</v>
      </c>
      <c r="O30" s="47">
        <f t="shared" si="2"/>
        <v>346.78254649499286</v>
      </c>
      <c r="P30" s="9"/>
    </row>
    <row r="31" spans="1:16">
      <c r="A31" s="12"/>
      <c r="B31" s="25">
        <v>343.9</v>
      </c>
      <c r="C31" s="20" t="s">
        <v>41</v>
      </c>
      <c r="D31" s="46">
        <v>125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125</v>
      </c>
      <c r="O31" s="47">
        <f t="shared" si="2"/>
        <v>0.17882689556509299</v>
      </c>
      <c r="P31" s="9"/>
    </row>
    <row r="32" spans="1:16">
      <c r="A32" s="12"/>
      <c r="B32" s="25">
        <v>347.2</v>
      </c>
      <c r="C32" s="20" t="s">
        <v>107</v>
      </c>
      <c r="D32" s="46">
        <v>4119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4119</v>
      </c>
      <c r="O32" s="47">
        <f t="shared" si="2"/>
        <v>5.8927038626609445</v>
      </c>
      <c r="P32" s="9"/>
    </row>
    <row r="33" spans="1:119" ht="15.75">
      <c r="A33" s="29" t="s">
        <v>32</v>
      </c>
      <c r="B33" s="30"/>
      <c r="C33" s="31"/>
      <c r="D33" s="32">
        <f t="shared" ref="D33:M33" si="8">SUM(D34:D34)</f>
        <v>686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39" si="9">SUM(D33:M33)</f>
        <v>686</v>
      </c>
      <c r="O33" s="45">
        <f t="shared" si="2"/>
        <v>0.98140200286123036</v>
      </c>
      <c r="P33" s="10"/>
    </row>
    <row r="34" spans="1:119">
      <c r="A34" s="13"/>
      <c r="B34" s="39">
        <v>351.9</v>
      </c>
      <c r="C34" s="21" t="s">
        <v>85</v>
      </c>
      <c r="D34" s="46">
        <v>686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686</v>
      </c>
      <c r="O34" s="47">
        <f t="shared" si="2"/>
        <v>0.98140200286123036</v>
      </c>
      <c r="P34" s="9"/>
    </row>
    <row r="35" spans="1:119" ht="15.75">
      <c r="A35" s="29" t="s">
        <v>2</v>
      </c>
      <c r="B35" s="30"/>
      <c r="C35" s="31"/>
      <c r="D35" s="32">
        <f t="shared" ref="D35:M35" si="10">SUM(D36:D38)</f>
        <v>7632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1618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9250</v>
      </c>
      <c r="O35" s="45">
        <f t="shared" si="2"/>
        <v>13.233190271816881</v>
      </c>
      <c r="P35" s="10"/>
    </row>
    <row r="36" spans="1:119">
      <c r="A36" s="12"/>
      <c r="B36" s="25">
        <v>361.1</v>
      </c>
      <c r="C36" s="20" t="s">
        <v>46</v>
      </c>
      <c r="D36" s="46">
        <v>898</v>
      </c>
      <c r="E36" s="46">
        <v>0</v>
      </c>
      <c r="F36" s="46">
        <v>0</v>
      </c>
      <c r="G36" s="46">
        <v>0</v>
      </c>
      <c r="H36" s="46">
        <v>0</v>
      </c>
      <c r="I36" s="46">
        <v>204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1102</v>
      </c>
      <c r="O36" s="47">
        <f t="shared" si="2"/>
        <v>1.5765379113018598</v>
      </c>
      <c r="P36" s="9"/>
    </row>
    <row r="37" spans="1:119">
      <c r="A37" s="12"/>
      <c r="B37" s="25">
        <v>366</v>
      </c>
      <c r="C37" s="20" t="s">
        <v>87</v>
      </c>
      <c r="D37" s="46">
        <v>2713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2713</v>
      </c>
      <c r="O37" s="47">
        <f t="shared" si="2"/>
        <v>3.8812589413447784</v>
      </c>
      <c r="P37" s="9"/>
    </row>
    <row r="38" spans="1:119" ht="15.75" thickBot="1">
      <c r="A38" s="12"/>
      <c r="B38" s="25">
        <v>369.9</v>
      </c>
      <c r="C38" s="20" t="s">
        <v>48</v>
      </c>
      <c r="D38" s="46">
        <v>4021</v>
      </c>
      <c r="E38" s="46">
        <v>0</v>
      </c>
      <c r="F38" s="46">
        <v>0</v>
      </c>
      <c r="G38" s="46">
        <v>0</v>
      </c>
      <c r="H38" s="46">
        <v>0</v>
      </c>
      <c r="I38" s="46">
        <v>1414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5435</v>
      </c>
      <c r="O38" s="47">
        <f t="shared" si="2"/>
        <v>7.7753934191702436</v>
      </c>
      <c r="P38" s="9"/>
    </row>
    <row r="39" spans="1:119" ht="16.5" thickBot="1">
      <c r="A39" s="14" t="s">
        <v>43</v>
      </c>
      <c r="B39" s="23"/>
      <c r="C39" s="22"/>
      <c r="D39" s="15">
        <f>SUM(D5,D12,D16,D25,D33,D35)</f>
        <v>837600</v>
      </c>
      <c r="E39" s="15">
        <f t="shared" ref="E39:M39" si="11">SUM(E5,E12,E16,E25,E33,E35)</f>
        <v>0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424419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9"/>
        <v>1262019</v>
      </c>
      <c r="O39" s="38">
        <f t="shared" si="2"/>
        <v>1805.4635193133047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108</v>
      </c>
      <c r="M41" s="118"/>
      <c r="N41" s="118"/>
      <c r="O41" s="43">
        <v>699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67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52</v>
      </c>
      <c r="B3" s="108"/>
      <c r="C3" s="109"/>
      <c r="D3" s="128" t="s">
        <v>27</v>
      </c>
      <c r="E3" s="129"/>
      <c r="F3" s="129"/>
      <c r="G3" s="129"/>
      <c r="H3" s="130"/>
      <c r="I3" s="128" t="s">
        <v>28</v>
      </c>
      <c r="J3" s="130"/>
      <c r="K3" s="128" t="s">
        <v>30</v>
      </c>
      <c r="L3" s="130"/>
      <c r="M3" s="36"/>
      <c r="N3" s="37"/>
      <c r="O3" s="131" t="s">
        <v>57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53</v>
      </c>
      <c r="F4" s="34" t="s">
        <v>54</v>
      </c>
      <c r="G4" s="34" t="s">
        <v>55</v>
      </c>
      <c r="H4" s="34" t="s">
        <v>4</v>
      </c>
      <c r="I4" s="34" t="s">
        <v>5</v>
      </c>
      <c r="J4" s="35" t="s">
        <v>56</v>
      </c>
      <c r="K4" s="35" t="s">
        <v>6</v>
      </c>
      <c r="L4" s="35" t="s">
        <v>7</v>
      </c>
      <c r="M4" s="35" t="s">
        <v>8</v>
      </c>
      <c r="N4" s="35" t="s">
        <v>29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210153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75551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285704</v>
      </c>
      <c r="O5" s="33">
        <f t="shared" ref="O5:O44" si="1">(N5/O$46)</f>
        <v>415.87190684133918</v>
      </c>
      <c r="P5" s="6"/>
    </row>
    <row r="6" spans="1:133">
      <c r="A6" s="12"/>
      <c r="B6" s="25">
        <v>311</v>
      </c>
      <c r="C6" s="20" t="s">
        <v>1</v>
      </c>
      <c r="D6" s="46">
        <v>96094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96094</v>
      </c>
      <c r="O6" s="47">
        <f t="shared" si="1"/>
        <v>139.87481804949053</v>
      </c>
      <c r="P6" s="9"/>
    </row>
    <row r="7" spans="1:133">
      <c r="A7" s="12"/>
      <c r="B7" s="25">
        <v>312.41000000000003</v>
      </c>
      <c r="C7" s="20" t="s">
        <v>61</v>
      </c>
      <c r="D7" s="46">
        <v>16638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16638</v>
      </c>
      <c r="O7" s="47">
        <f t="shared" si="1"/>
        <v>24.21834061135371</v>
      </c>
      <c r="P7" s="9"/>
    </row>
    <row r="8" spans="1:133">
      <c r="A8" s="12"/>
      <c r="B8" s="25">
        <v>312.42</v>
      </c>
      <c r="C8" s="20" t="s">
        <v>101</v>
      </c>
      <c r="D8" s="46">
        <v>10333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10333</v>
      </c>
      <c r="O8" s="47">
        <f t="shared" si="1"/>
        <v>15.04075691411936</v>
      </c>
      <c r="P8" s="9"/>
    </row>
    <row r="9" spans="1:133">
      <c r="A9" s="12"/>
      <c r="B9" s="25">
        <v>312.60000000000002</v>
      </c>
      <c r="C9" s="20" t="s">
        <v>62</v>
      </c>
      <c r="D9" s="46">
        <v>59868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59868</v>
      </c>
      <c r="O9" s="47">
        <f t="shared" si="1"/>
        <v>87.144104803493448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69431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69431</v>
      </c>
      <c r="O10" s="47">
        <f t="shared" si="1"/>
        <v>101.06404657933042</v>
      </c>
      <c r="P10" s="9"/>
    </row>
    <row r="11" spans="1:133">
      <c r="A11" s="12"/>
      <c r="B11" s="25">
        <v>314.8</v>
      </c>
      <c r="C11" s="20" t="s">
        <v>12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6120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6120</v>
      </c>
      <c r="O11" s="47">
        <f t="shared" si="1"/>
        <v>8.9082969432314414</v>
      </c>
      <c r="P11" s="9"/>
    </row>
    <row r="12" spans="1:133">
      <c r="A12" s="12"/>
      <c r="B12" s="25">
        <v>315</v>
      </c>
      <c r="C12" s="20" t="s">
        <v>75</v>
      </c>
      <c r="D12" s="46">
        <v>27220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27220</v>
      </c>
      <c r="O12" s="47">
        <f t="shared" si="1"/>
        <v>39.621542940320232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67950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67950</v>
      </c>
      <c r="O13" s="45">
        <f t="shared" si="1"/>
        <v>98.908296943231434</v>
      </c>
      <c r="P13" s="10"/>
    </row>
    <row r="14" spans="1:133">
      <c r="A14" s="12"/>
      <c r="B14" s="25">
        <v>322</v>
      </c>
      <c r="C14" s="20" t="s">
        <v>76</v>
      </c>
      <c r="D14" s="46">
        <v>3374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3374</v>
      </c>
      <c r="O14" s="47">
        <f t="shared" si="1"/>
        <v>4.9112081513828238</v>
      </c>
      <c r="P14" s="9"/>
    </row>
    <row r="15" spans="1:133">
      <c r="A15" s="12"/>
      <c r="B15" s="25">
        <v>323.10000000000002</v>
      </c>
      <c r="C15" s="20" t="s">
        <v>17</v>
      </c>
      <c r="D15" s="46">
        <v>64406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64406</v>
      </c>
      <c r="O15" s="47">
        <f t="shared" si="1"/>
        <v>93.749636098981071</v>
      </c>
      <c r="P15" s="9"/>
    </row>
    <row r="16" spans="1:133">
      <c r="A16" s="12"/>
      <c r="B16" s="25">
        <v>329</v>
      </c>
      <c r="C16" s="20" t="s">
        <v>63</v>
      </c>
      <c r="D16" s="46">
        <v>170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170</v>
      </c>
      <c r="O16" s="47">
        <f t="shared" si="1"/>
        <v>0.24745269286754004</v>
      </c>
      <c r="P16" s="9"/>
    </row>
    <row r="17" spans="1:16" ht="15.75">
      <c r="A17" s="29" t="s">
        <v>19</v>
      </c>
      <c r="B17" s="30"/>
      <c r="C17" s="31"/>
      <c r="D17" s="32">
        <f t="shared" ref="D17:M17" si="5">SUM(D18:D26)</f>
        <v>495262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545645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1040907</v>
      </c>
      <c r="O17" s="45">
        <f t="shared" si="1"/>
        <v>1515.1484716157206</v>
      </c>
      <c r="P17" s="10"/>
    </row>
    <row r="18" spans="1:16">
      <c r="A18" s="12"/>
      <c r="B18" s="25">
        <v>331.35</v>
      </c>
      <c r="C18" s="20" t="s">
        <v>64</v>
      </c>
      <c r="D18" s="46">
        <v>25555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25555</v>
      </c>
      <c r="O18" s="47">
        <f t="shared" si="1"/>
        <v>37.197962154294032</v>
      </c>
      <c r="P18" s="9"/>
    </row>
    <row r="19" spans="1:16">
      <c r="A19" s="12"/>
      <c r="B19" s="25">
        <v>334.35</v>
      </c>
      <c r="C19" s="20" t="s">
        <v>102</v>
      </c>
      <c r="D19" s="46">
        <v>136507</v>
      </c>
      <c r="E19" s="46">
        <v>0</v>
      </c>
      <c r="F19" s="46">
        <v>0</v>
      </c>
      <c r="G19" s="46">
        <v>0</v>
      </c>
      <c r="H19" s="46">
        <v>0</v>
      </c>
      <c r="I19" s="46">
        <v>545645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682152</v>
      </c>
      <c r="O19" s="47">
        <f t="shared" si="1"/>
        <v>992.94323144104806</v>
      </c>
      <c r="P19" s="9"/>
    </row>
    <row r="20" spans="1:16">
      <c r="A20" s="12"/>
      <c r="B20" s="25">
        <v>335.12</v>
      </c>
      <c r="C20" s="20" t="s">
        <v>79</v>
      </c>
      <c r="D20" s="46">
        <v>26701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26701</v>
      </c>
      <c r="O20" s="47">
        <f t="shared" si="1"/>
        <v>38.866084425036391</v>
      </c>
      <c r="P20" s="9"/>
    </row>
    <row r="21" spans="1:16">
      <c r="A21" s="12"/>
      <c r="B21" s="25">
        <v>335.14</v>
      </c>
      <c r="C21" s="20" t="s">
        <v>80</v>
      </c>
      <c r="D21" s="46">
        <v>525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525</v>
      </c>
      <c r="O21" s="47">
        <f t="shared" si="1"/>
        <v>0.76419213973799127</v>
      </c>
      <c r="P21" s="9"/>
    </row>
    <row r="22" spans="1:16">
      <c r="A22" s="12"/>
      <c r="B22" s="25">
        <v>335.15</v>
      </c>
      <c r="C22" s="20" t="s">
        <v>81</v>
      </c>
      <c r="D22" s="46">
        <v>252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252</v>
      </c>
      <c r="O22" s="47">
        <f t="shared" si="1"/>
        <v>0.36681222707423583</v>
      </c>
      <c r="P22" s="9"/>
    </row>
    <row r="23" spans="1:16">
      <c r="A23" s="12"/>
      <c r="B23" s="25">
        <v>335.18</v>
      </c>
      <c r="C23" s="20" t="s">
        <v>82</v>
      </c>
      <c r="D23" s="46">
        <v>28288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28288</v>
      </c>
      <c r="O23" s="47">
        <f t="shared" si="1"/>
        <v>41.17612809315866</v>
      </c>
      <c r="P23" s="9"/>
    </row>
    <row r="24" spans="1:16">
      <c r="A24" s="12"/>
      <c r="B24" s="25">
        <v>336</v>
      </c>
      <c r="C24" s="20" t="s">
        <v>69</v>
      </c>
      <c r="D24" s="46">
        <v>2964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2964</v>
      </c>
      <c r="O24" s="47">
        <f t="shared" si="1"/>
        <v>4.3144104803493448</v>
      </c>
      <c r="P24" s="9"/>
    </row>
    <row r="25" spans="1:16">
      <c r="A25" s="12"/>
      <c r="B25" s="25">
        <v>337.3</v>
      </c>
      <c r="C25" s="20" t="s">
        <v>103</v>
      </c>
      <c r="D25" s="46">
        <v>164925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164925</v>
      </c>
      <c r="O25" s="47">
        <f t="shared" si="1"/>
        <v>240.06550218340612</v>
      </c>
      <c r="P25" s="9"/>
    </row>
    <row r="26" spans="1:16">
      <c r="A26" s="12"/>
      <c r="B26" s="25">
        <v>337.7</v>
      </c>
      <c r="C26" s="20" t="s">
        <v>25</v>
      </c>
      <c r="D26" s="46">
        <v>109545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109545</v>
      </c>
      <c r="O26" s="47">
        <f t="shared" si="1"/>
        <v>159.45414847161572</v>
      </c>
      <c r="P26" s="9"/>
    </row>
    <row r="27" spans="1:16" ht="15.75">
      <c r="A27" s="29" t="s">
        <v>31</v>
      </c>
      <c r="B27" s="30"/>
      <c r="C27" s="31"/>
      <c r="D27" s="32">
        <f t="shared" ref="D27:M27" si="6">SUM(D28:D36)</f>
        <v>19484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316915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336399</v>
      </c>
      <c r="O27" s="45">
        <f t="shared" si="1"/>
        <v>489.66375545851531</v>
      </c>
      <c r="P27" s="10"/>
    </row>
    <row r="28" spans="1:16">
      <c r="A28" s="12"/>
      <c r="B28" s="25">
        <v>341.9</v>
      </c>
      <c r="C28" s="20" t="s">
        <v>96</v>
      </c>
      <c r="D28" s="46">
        <v>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90</v>
      </c>
      <c r="O28" s="47">
        <f t="shared" si="1"/>
        <v>0.13100436681222707</v>
      </c>
      <c r="P28" s="9"/>
    </row>
    <row r="29" spans="1:16">
      <c r="A29" s="12"/>
      <c r="B29" s="25">
        <v>342.2</v>
      </c>
      <c r="C29" s="20" t="s">
        <v>35</v>
      </c>
      <c r="D29" s="46">
        <v>1800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1800</v>
      </c>
      <c r="O29" s="47">
        <f t="shared" si="1"/>
        <v>2.6200873362445414</v>
      </c>
      <c r="P29" s="9"/>
    </row>
    <row r="30" spans="1:16">
      <c r="A30" s="12"/>
      <c r="B30" s="25">
        <v>342.9</v>
      </c>
      <c r="C30" s="20" t="s">
        <v>36</v>
      </c>
      <c r="D30" s="46">
        <v>12116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12116</v>
      </c>
      <c r="O30" s="47">
        <f t="shared" si="1"/>
        <v>17.636098981077147</v>
      </c>
      <c r="P30" s="9"/>
    </row>
    <row r="31" spans="1:16">
      <c r="A31" s="12"/>
      <c r="B31" s="25">
        <v>343.3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74299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74299</v>
      </c>
      <c r="O31" s="47">
        <f t="shared" si="1"/>
        <v>108.14992721979621</v>
      </c>
      <c r="P31" s="9"/>
    </row>
    <row r="32" spans="1:16">
      <c r="A32" s="12"/>
      <c r="B32" s="25">
        <v>343.4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171579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171579</v>
      </c>
      <c r="O32" s="47">
        <f t="shared" si="1"/>
        <v>249.75109170305677</v>
      </c>
      <c r="P32" s="9"/>
    </row>
    <row r="33" spans="1:119">
      <c r="A33" s="12"/>
      <c r="B33" s="25">
        <v>343.5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71037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71037</v>
      </c>
      <c r="O33" s="47">
        <f t="shared" si="1"/>
        <v>103.40174672489083</v>
      </c>
      <c r="P33" s="9"/>
    </row>
    <row r="34" spans="1:119">
      <c r="A34" s="12"/>
      <c r="B34" s="25">
        <v>343.9</v>
      </c>
      <c r="C34" s="20" t="s">
        <v>41</v>
      </c>
      <c r="D34" s="46">
        <v>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70</v>
      </c>
      <c r="O34" s="47">
        <f t="shared" si="1"/>
        <v>0.10189228529839883</v>
      </c>
      <c r="P34" s="9"/>
    </row>
    <row r="35" spans="1:119">
      <c r="A35" s="12"/>
      <c r="B35" s="25">
        <v>347.3</v>
      </c>
      <c r="C35" s="20" t="s">
        <v>84</v>
      </c>
      <c r="D35" s="46">
        <v>3458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3458</v>
      </c>
      <c r="O35" s="47">
        <f t="shared" si="1"/>
        <v>5.0334788937409023</v>
      </c>
      <c r="P35" s="9"/>
    </row>
    <row r="36" spans="1:119">
      <c r="A36" s="12"/>
      <c r="B36" s="25">
        <v>349</v>
      </c>
      <c r="C36" s="20" t="s">
        <v>98</v>
      </c>
      <c r="D36" s="46">
        <v>1950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1950</v>
      </c>
      <c r="O36" s="47">
        <f t="shared" si="1"/>
        <v>2.8384279475982535</v>
      </c>
      <c r="P36" s="9"/>
    </row>
    <row r="37" spans="1:119" ht="15.75">
      <c r="A37" s="29" t="s">
        <v>32</v>
      </c>
      <c r="B37" s="30"/>
      <c r="C37" s="31"/>
      <c r="D37" s="32">
        <f t="shared" ref="D37:M37" si="8">SUM(D38:D38)</f>
        <v>1070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4" si="9">SUM(D37:M37)</f>
        <v>1070</v>
      </c>
      <c r="O37" s="45">
        <f t="shared" si="1"/>
        <v>1.5574963609898107</v>
      </c>
      <c r="P37" s="10"/>
    </row>
    <row r="38" spans="1:119">
      <c r="A38" s="13"/>
      <c r="B38" s="39">
        <v>351.9</v>
      </c>
      <c r="C38" s="21" t="s">
        <v>85</v>
      </c>
      <c r="D38" s="46">
        <v>1070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1070</v>
      </c>
      <c r="O38" s="47">
        <f t="shared" si="1"/>
        <v>1.5574963609898107</v>
      </c>
      <c r="P38" s="9"/>
    </row>
    <row r="39" spans="1:119" ht="15.75">
      <c r="A39" s="29" t="s">
        <v>2</v>
      </c>
      <c r="B39" s="30"/>
      <c r="C39" s="31"/>
      <c r="D39" s="32">
        <f t="shared" ref="D39:M39" si="10">SUM(D40:D43)</f>
        <v>5430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374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5804</v>
      </c>
      <c r="O39" s="45">
        <f t="shared" si="1"/>
        <v>8.448326055312954</v>
      </c>
      <c r="P39" s="10"/>
    </row>
    <row r="40" spans="1:119">
      <c r="A40" s="12"/>
      <c r="B40" s="25">
        <v>361.1</v>
      </c>
      <c r="C40" s="20" t="s">
        <v>46</v>
      </c>
      <c r="D40" s="46">
        <v>1187</v>
      </c>
      <c r="E40" s="46">
        <v>0</v>
      </c>
      <c r="F40" s="46">
        <v>0</v>
      </c>
      <c r="G40" s="46">
        <v>0</v>
      </c>
      <c r="H40" s="46">
        <v>0</v>
      </c>
      <c r="I40" s="46">
        <v>369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1556</v>
      </c>
      <c r="O40" s="47">
        <f t="shared" si="1"/>
        <v>2.2649199417758368</v>
      </c>
      <c r="P40" s="9"/>
    </row>
    <row r="41" spans="1:119">
      <c r="A41" s="12"/>
      <c r="B41" s="25">
        <v>365</v>
      </c>
      <c r="C41" s="20" t="s">
        <v>86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</v>
      </c>
      <c r="O41" s="47">
        <f t="shared" si="1"/>
        <v>7.2780203784570596E-3</v>
      </c>
      <c r="P41" s="9"/>
    </row>
    <row r="42" spans="1:119">
      <c r="A42" s="12"/>
      <c r="B42" s="25">
        <v>366</v>
      </c>
      <c r="C42" s="20" t="s">
        <v>87</v>
      </c>
      <c r="D42" s="46">
        <v>524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524</v>
      </c>
      <c r="O42" s="47">
        <f t="shared" si="1"/>
        <v>0.76273653566229982</v>
      </c>
      <c r="P42" s="9"/>
    </row>
    <row r="43" spans="1:119" ht="15.75" thickBot="1">
      <c r="A43" s="12"/>
      <c r="B43" s="25">
        <v>369.9</v>
      </c>
      <c r="C43" s="20" t="s">
        <v>48</v>
      </c>
      <c r="D43" s="46">
        <v>3719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3719</v>
      </c>
      <c r="O43" s="47">
        <f t="shared" si="1"/>
        <v>5.4133915574963609</v>
      </c>
      <c r="P43" s="9"/>
    </row>
    <row r="44" spans="1:119" ht="16.5" thickBot="1">
      <c r="A44" s="14" t="s">
        <v>43</v>
      </c>
      <c r="B44" s="23"/>
      <c r="C44" s="22"/>
      <c r="D44" s="15">
        <f>SUM(D5,D13,D17,D27,D37,D39)</f>
        <v>799349</v>
      </c>
      <c r="E44" s="15">
        <f t="shared" ref="E44:M44" si="11">SUM(E5,E13,E17,E27,E37,E39)</f>
        <v>0</v>
      </c>
      <c r="F44" s="15">
        <f t="shared" si="11"/>
        <v>0</v>
      </c>
      <c r="G44" s="15">
        <f t="shared" si="11"/>
        <v>0</v>
      </c>
      <c r="H44" s="15">
        <f t="shared" si="11"/>
        <v>0</v>
      </c>
      <c r="I44" s="15">
        <f t="shared" si="11"/>
        <v>938485</v>
      </c>
      <c r="J44" s="15">
        <f t="shared" si="11"/>
        <v>0</v>
      </c>
      <c r="K44" s="15">
        <f t="shared" si="11"/>
        <v>0</v>
      </c>
      <c r="L44" s="15">
        <f t="shared" si="11"/>
        <v>0</v>
      </c>
      <c r="M44" s="15">
        <f t="shared" si="11"/>
        <v>0</v>
      </c>
      <c r="N44" s="15">
        <f t="shared" si="9"/>
        <v>1737834</v>
      </c>
      <c r="O44" s="38">
        <f t="shared" si="1"/>
        <v>2529.5982532751091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18" t="s">
        <v>104</v>
      </c>
      <c r="M46" s="118"/>
      <c r="N46" s="118"/>
      <c r="O46" s="43">
        <v>687</v>
      </c>
    </row>
    <row r="47" spans="1:119">
      <c r="A47" s="119"/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7"/>
    </row>
    <row r="48" spans="1:119" ht="15.75" customHeight="1" thickBot="1">
      <c r="A48" s="120" t="s">
        <v>67</v>
      </c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2025-02-06T16:32:28Z</cp:lastPrinted>
  <dcterms:created xsi:type="dcterms:W3CDTF">2000-08-31T21:26:31Z</dcterms:created>
  <dcterms:modified xsi:type="dcterms:W3CDTF">2025-02-06T16:32:33Z</dcterms:modified>
</cp:coreProperties>
</file>