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1" documentId="11_084007FDADFE706A675A9EA6ECDC773EABBCB66A" xr6:coauthVersionLast="47" xr6:coauthVersionMax="47" xr10:uidLastSave="{3231E9E9-5D2C-41D5-813B-7F57BC557DF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'2008'!$A$1:$O$78</definedName>
    <definedName name="_xlnm.Print_Area" localSheetId="14">'2009'!$A$1:$O$83</definedName>
    <definedName name="_xlnm.Print_Area" localSheetId="13">'2010'!$A$1:$O$82</definedName>
    <definedName name="_xlnm.Print_Area" localSheetId="12">'2011'!$A$1:$O$82</definedName>
    <definedName name="_xlnm.Print_Area" localSheetId="11">'2012'!$A$1:$O$82</definedName>
    <definedName name="_xlnm.Print_Area" localSheetId="10">'2013'!$A$1:$O$78</definedName>
    <definedName name="_xlnm.Print_Area" localSheetId="9">'2014'!$A$1:$O$84</definedName>
    <definedName name="_xlnm.Print_Area" localSheetId="8">'2015'!$A$1:$O$81</definedName>
    <definedName name="_xlnm.Print_Area" localSheetId="7">'2016'!$A$1:$O$80</definedName>
    <definedName name="_xlnm.Print_Area" localSheetId="6">'2017'!$A$1:$O$80</definedName>
    <definedName name="_xlnm.Print_Area" localSheetId="5">'2018'!$A$1:$O$80</definedName>
    <definedName name="_xlnm.Print_Area" localSheetId="4">'2019'!$A$1:$O$82</definedName>
    <definedName name="_xlnm.Print_Area" localSheetId="3">'2020'!$A$1:$O$81</definedName>
    <definedName name="_xlnm.Print_Area" localSheetId="2">'2021'!$A$1:$P$83</definedName>
    <definedName name="_xlnm.Print_Area" localSheetId="1">'2022'!$A$1:$P$78</definedName>
    <definedName name="_xlnm.Print_Area" localSheetId="0">'2023'!$A$1:$P$77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48" l="1"/>
  <c r="P72" i="48" s="1"/>
  <c r="O71" i="48"/>
  <c r="P71" i="48" s="1"/>
  <c r="N70" i="48"/>
  <c r="M70" i="48"/>
  <c r="L70" i="48"/>
  <c r="K70" i="48"/>
  <c r="J70" i="48"/>
  <c r="I70" i="48"/>
  <c r="H70" i="48"/>
  <c r="G70" i="48"/>
  <c r="F70" i="48"/>
  <c r="E70" i="48"/>
  <c r="D70" i="48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5" i="48" l="1"/>
  <c r="P15" i="48" s="1"/>
  <c r="O70" i="48"/>
  <c r="P70" i="48" s="1"/>
  <c r="O60" i="48"/>
  <c r="P60" i="48" s="1"/>
  <c r="O56" i="48"/>
  <c r="P56" i="48" s="1"/>
  <c r="O44" i="48"/>
  <c r="P44" i="48" s="1"/>
  <c r="M73" i="48"/>
  <c r="O31" i="48"/>
  <c r="P31" i="48" s="1"/>
  <c r="N73" i="48"/>
  <c r="J73" i="48"/>
  <c r="E73" i="48"/>
  <c r="F73" i="48"/>
  <c r="G73" i="48"/>
  <c r="H73" i="48"/>
  <c r="I73" i="48"/>
  <c r="K73" i="48"/>
  <c r="L73" i="48"/>
  <c r="O5" i="48"/>
  <c r="P5" i="48" s="1"/>
  <c r="D73" i="48"/>
  <c r="O72" i="47"/>
  <c r="P72" i="47" s="1"/>
  <c r="O62" i="47"/>
  <c r="P62" i="47" s="1"/>
  <c r="O58" i="47"/>
  <c r="P58" i="47" s="1"/>
  <c r="O46" i="47"/>
  <c r="P46" i="47" s="1"/>
  <c r="O32" i="47"/>
  <c r="P32" i="47" s="1"/>
  <c r="J74" i="47"/>
  <c r="I74" i="47"/>
  <c r="O15" i="47"/>
  <c r="P15" i="47" s="1"/>
  <c r="K74" i="47"/>
  <c r="D74" i="47"/>
  <c r="E74" i="47"/>
  <c r="L74" i="47"/>
  <c r="M74" i="47"/>
  <c r="G74" i="47"/>
  <c r="H74" i="47"/>
  <c r="N74" i="47"/>
  <c r="F74" i="47"/>
  <c r="O5" i="47"/>
  <c r="P5" i="47" s="1"/>
  <c r="O78" i="46"/>
  <c r="P78" i="46" s="1"/>
  <c r="O77" i="46"/>
  <c r="P77" i="46" s="1"/>
  <c r="O76" i="46"/>
  <c r="P76" i="46"/>
  <c r="O75" i="46"/>
  <c r="P75" i="46" s="1"/>
  <c r="N74" i="46"/>
  <c r="M74" i="46"/>
  <c r="L74" i="46"/>
  <c r="K74" i="46"/>
  <c r="J74" i="46"/>
  <c r="I74" i="46"/>
  <c r="H74" i="46"/>
  <c r="G74" i="46"/>
  <c r="F74" i="46"/>
  <c r="E74" i="46"/>
  <c r="D74" i="46"/>
  <c r="O73" i="46"/>
  <c r="P73" i="46"/>
  <c r="O72" i="46"/>
  <c r="P72" i="46"/>
  <c r="O71" i="46"/>
  <c r="P71" i="46" s="1"/>
  <c r="O70" i="46"/>
  <c r="P70" i="46" s="1"/>
  <c r="O69" i="46"/>
  <c r="P69" i="46" s="1"/>
  <c r="O68" i="46"/>
  <c r="P68" i="46" s="1"/>
  <c r="O67" i="46"/>
  <c r="P67" i="46"/>
  <c r="O66" i="46"/>
  <c r="P66" i="46"/>
  <c r="O65" i="46"/>
  <c r="P65" i="46" s="1"/>
  <c r="N64" i="46"/>
  <c r="M64" i="46"/>
  <c r="L64" i="46"/>
  <c r="K64" i="46"/>
  <c r="J64" i="46"/>
  <c r="I64" i="46"/>
  <c r="H64" i="46"/>
  <c r="H79" i="46" s="1"/>
  <c r="G64" i="46"/>
  <c r="F64" i="46"/>
  <c r="E64" i="46"/>
  <c r="O64" i="46" s="1"/>
  <c r="P64" i="46" s="1"/>
  <c r="D64" i="46"/>
  <c r="O63" i="46"/>
  <c r="P63" i="46" s="1"/>
  <c r="O62" i="46"/>
  <c r="P62" i="46"/>
  <c r="O61" i="46"/>
  <c r="P61" i="46"/>
  <c r="N60" i="46"/>
  <c r="M60" i="46"/>
  <c r="L60" i="46"/>
  <c r="K60" i="46"/>
  <c r="J60" i="46"/>
  <c r="I60" i="46"/>
  <c r="H60" i="46"/>
  <c r="G60" i="46"/>
  <c r="F60" i="46"/>
  <c r="F79" i="46" s="1"/>
  <c r="E60" i="46"/>
  <c r="E79" i="46" s="1"/>
  <c r="D60" i="46"/>
  <c r="O59" i="46"/>
  <c r="P59" i="46" s="1"/>
  <c r="O58" i="46"/>
  <c r="P58" i="46"/>
  <c r="O57" i="46"/>
  <c r="P57" i="46" s="1"/>
  <c r="O56" i="46"/>
  <c r="P56" i="46" s="1"/>
  <c r="O55" i="46"/>
  <c r="P55" i="46" s="1"/>
  <c r="O54" i="46"/>
  <c r="P54" i="46" s="1"/>
  <c r="O53" i="46"/>
  <c r="P53" i="46" s="1"/>
  <c r="O52" i="46"/>
  <c r="P52" i="46"/>
  <c r="O51" i="46"/>
  <c r="P51" i="46"/>
  <c r="O50" i="46"/>
  <c r="P50" i="46" s="1"/>
  <c r="O49" i="46"/>
  <c r="P49" i="46" s="1"/>
  <c r="O48" i="46"/>
  <c r="P48" i="46" s="1"/>
  <c r="O47" i="46"/>
  <c r="P47" i="46" s="1"/>
  <c r="O46" i="46"/>
  <c r="P46" i="46"/>
  <c r="N45" i="46"/>
  <c r="M45" i="46"/>
  <c r="L45" i="46"/>
  <c r="K45" i="46"/>
  <c r="J45" i="46"/>
  <c r="I45" i="46"/>
  <c r="H45" i="46"/>
  <c r="G45" i="46"/>
  <c r="F45" i="46"/>
  <c r="E45" i="46"/>
  <c r="D45" i="46"/>
  <c r="O45" i="46" s="1"/>
  <c r="P45" i="46" s="1"/>
  <c r="O44" i="46"/>
  <c r="P44" i="46" s="1"/>
  <c r="O43" i="46"/>
  <c r="P43" i="46" s="1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30" i="46" s="1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/>
  <c r="O23" i="46"/>
  <c r="P23" i="46" s="1"/>
  <c r="O22" i="46"/>
  <c r="P22" i="46" s="1"/>
  <c r="O21" i="46"/>
  <c r="P21" i="46"/>
  <c r="O20" i="46"/>
  <c r="P20" i="46" s="1"/>
  <c r="O19" i="46"/>
  <c r="P19" i="46"/>
  <c r="O18" i="46"/>
  <c r="P18" i="46" s="1"/>
  <c r="O17" i="46"/>
  <c r="P17" i="46" s="1"/>
  <c r="O16" i="46"/>
  <c r="P16" i="46" s="1"/>
  <c r="N15" i="46"/>
  <c r="M15" i="46"/>
  <c r="L15" i="46"/>
  <c r="K15" i="46"/>
  <c r="J15" i="46"/>
  <c r="J79" i="46" s="1"/>
  <c r="I15" i="46"/>
  <c r="I79" i="46" s="1"/>
  <c r="H15" i="46"/>
  <c r="G15" i="46"/>
  <c r="F15" i="46"/>
  <c r="E15" i="46"/>
  <c r="D15" i="46"/>
  <c r="O14" i="46"/>
  <c r="P14" i="46" s="1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 s="1"/>
  <c r="N5" i="46"/>
  <c r="N79" i="46" s="1"/>
  <c r="M5" i="46"/>
  <c r="M79" i="46" s="1"/>
  <c r="L5" i="46"/>
  <c r="L79" i="46" s="1"/>
  <c r="K5" i="46"/>
  <c r="O5" i="46" s="1"/>
  <c r="P5" i="46" s="1"/>
  <c r="J5" i="46"/>
  <c r="I5" i="46"/>
  <c r="H5" i="46"/>
  <c r="G5" i="46"/>
  <c r="F5" i="46"/>
  <c r="E5" i="46"/>
  <c r="D5" i="46"/>
  <c r="N76" i="45"/>
  <c r="O76" i="45"/>
  <c r="N75" i="45"/>
  <c r="O75" i="45" s="1"/>
  <c r="N74" i="45"/>
  <c r="O74" i="45" s="1"/>
  <c r="M73" i="45"/>
  <c r="L73" i="45"/>
  <c r="K73" i="45"/>
  <c r="J73" i="45"/>
  <c r="I73" i="45"/>
  <c r="H73" i="45"/>
  <c r="G73" i="45"/>
  <c r="F73" i="45"/>
  <c r="E73" i="45"/>
  <c r="N73" i="45" s="1"/>
  <c r="O73" i="45" s="1"/>
  <c r="D73" i="45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/>
  <c r="N66" i="45"/>
  <c r="O66" i="45" s="1"/>
  <c r="N65" i="45"/>
  <c r="O65" i="45" s="1"/>
  <c r="N64" i="45"/>
  <c r="O64" i="45" s="1"/>
  <c r="M63" i="45"/>
  <c r="L63" i="45"/>
  <c r="K63" i="45"/>
  <c r="J63" i="45"/>
  <c r="I63" i="45"/>
  <c r="H63" i="45"/>
  <c r="G63" i="45"/>
  <c r="F63" i="45"/>
  <c r="N63" i="45" s="1"/>
  <c r="O63" i="45" s="1"/>
  <c r="E63" i="45"/>
  <c r="D63" i="45"/>
  <c r="N62" i="45"/>
  <c r="O62" i="45" s="1"/>
  <c r="N61" i="45"/>
  <c r="O61" i="45" s="1"/>
  <c r="N60" i="45"/>
  <c r="O60" i="45"/>
  <c r="M59" i="45"/>
  <c r="L59" i="45"/>
  <c r="K59" i="45"/>
  <c r="J59" i="45"/>
  <c r="I59" i="45"/>
  <c r="H59" i="45"/>
  <c r="G59" i="45"/>
  <c r="F59" i="45"/>
  <c r="E59" i="45"/>
  <c r="E77" i="45" s="1"/>
  <c r="D59" i="45"/>
  <c r="N59" i="45" s="1"/>
  <c r="O59" i="45" s="1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/>
  <c r="M44" i="45"/>
  <c r="L44" i="45"/>
  <c r="K44" i="45"/>
  <c r="N44" i="45" s="1"/>
  <c r="O44" i="45" s="1"/>
  <c r="J44" i="45"/>
  <c r="I44" i="45"/>
  <c r="H44" i="45"/>
  <c r="G44" i="45"/>
  <c r="F44" i="45"/>
  <c r="E44" i="45"/>
  <c r="D44" i="45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D77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G77" i="45" s="1"/>
  <c r="F15" i="45"/>
  <c r="F77" i="45" s="1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K77" i="45" s="1"/>
  <c r="J5" i="45"/>
  <c r="I5" i="45"/>
  <c r="I77" i="45" s="1"/>
  <c r="H5" i="45"/>
  <c r="H77" i="45" s="1"/>
  <c r="G5" i="45"/>
  <c r="F5" i="45"/>
  <c r="E5" i="45"/>
  <c r="D5" i="45"/>
  <c r="N77" i="44"/>
  <c r="O77" i="44" s="1"/>
  <c r="N76" i="44"/>
  <c r="O76" i="44" s="1"/>
  <c r="N75" i="44"/>
  <c r="O75" i="44"/>
  <c r="N74" i="44"/>
  <c r="O74" i="44"/>
  <c r="M73" i="44"/>
  <c r="L73" i="44"/>
  <c r="K73" i="44"/>
  <c r="J73" i="44"/>
  <c r="I73" i="44"/>
  <c r="H73" i="44"/>
  <c r="G73" i="44"/>
  <c r="F73" i="44"/>
  <c r="E73" i="44"/>
  <c r="D73" i="44"/>
  <c r="N73" i="44" s="1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/>
  <c r="N65" i="44"/>
  <c r="O65" i="44" s="1"/>
  <c r="N64" i="44"/>
  <c r="O64" i="44" s="1"/>
  <c r="M63" i="44"/>
  <c r="L63" i="44"/>
  <c r="K63" i="44"/>
  <c r="J63" i="44"/>
  <c r="I63" i="44"/>
  <c r="H63" i="44"/>
  <c r="G63" i="44"/>
  <c r="F63" i="44"/>
  <c r="E63" i="44"/>
  <c r="N63" i="44" s="1"/>
  <c r="O63" i="44" s="1"/>
  <c r="D63" i="44"/>
  <c r="N62" i="44"/>
  <c r="O62" i="44" s="1"/>
  <c r="N61" i="44"/>
  <c r="O61" i="44" s="1"/>
  <c r="N60" i="44"/>
  <c r="O60" i="44" s="1"/>
  <c r="M59" i="44"/>
  <c r="L59" i="44"/>
  <c r="K59" i="44"/>
  <c r="J59" i="44"/>
  <c r="I59" i="44"/>
  <c r="N59" i="44" s="1"/>
  <c r="O59" i="44" s="1"/>
  <c r="H59" i="44"/>
  <c r="G59" i="44"/>
  <c r="F59" i="44"/>
  <c r="E59" i="44"/>
  <c r="D59" i="44"/>
  <c r="D78" i="44" s="1"/>
  <c r="N58" i="44"/>
  <c r="O58" i="44" s="1"/>
  <c r="N57" i="44"/>
  <c r="O57" i="44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/>
  <c r="M44" i="44"/>
  <c r="L44" i="44"/>
  <c r="K44" i="44"/>
  <c r="J44" i="44"/>
  <c r="I44" i="44"/>
  <c r="H44" i="44"/>
  <c r="N44" i="44" s="1"/>
  <c r="O44" i="44" s="1"/>
  <c r="G44" i="44"/>
  <c r="F44" i="44"/>
  <c r="E44" i="44"/>
  <c r="D44" i="44"/>
  <c r="N43" i="44"/>
  <c r="O43" i="44"/>
  <c r="N42" i="44"/>
  <c r="O42" i="44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E78" i="44" s="1"/>
  <c r="D29" i="44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N14" i="44" s="1"/>
  <c r="O14" i="44" s="1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I78" i="44" s="1"/>
  <c r="H5" i="44"/>
  <c r="G5" i="44"/>
  <c r="G78" i="44" s="1"/>
  <c r="F5" i="44"/>
  <c r="F78" i="44" s="1"/>
  <c r="E5" i="44"/>
  <c r="D5" i="44"/>
  <c r="N75" i="43"/>
  <c r="O75" i="43" s="1"/>
  <c r="N74" i="43"/>
  <c r="O74" i="43" s="1"/>
  <c r="M73" i="43"/>
  <c r="L73" i="43"/>
  <c r="K73" i="43"/>
  <c r="J73" i="43"/>
  <c r="I73" i="43"/>
  <c r="H73" i="43"/>
  <c r="G73" i="43"/>
  <c r="F73" i="43"/>
  <c r="E73" i="43"/>
  <c r="D73" i="43"/>
  <c r="N73" i="43" s="1"/>
  <c r="O73" i="43" s="1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 s="1"/>
  <c r="M64" i="43"/>
  <c r="L64" i="43"/>
  <c r="K64" i="43"/>
  <c r="J64" i="43"/>
  <c r="I64" i="43"/>
  <c r="H64" i="43"/>
  <c r="G64" i="43"/>
  <c r="F64" i="43"/>
  <c r="E64" i="43"/>
  <c r="D64" i="43"/>
  <c r="N64" i="43" s="1"/>
  <c r="O64" i="43" s="1"/>
  <c r="N63" i="43"/>
  <c r="O63" i="43" s="1"/>
  <c r="N62" i="43"/>
  <c r="O62" i="43"/>
  <c r="N61" i="43"/>
  <c r="O61" i="43"/>
  <c r="M60" i="43"/>
  <c r="L60" i="43"/>
  <c r="K60" i="43"/>
  <c r="J60" i="43"/>
  <c r="I60" i="43"/>
  <c r="H60" i="43"/>
  <c r="G60" i="43"/>
  <c r="F60" i="43"/>
  <c r="E60" i="43"/>
  <c r="D60" i="43"/>
  <c r="N60" i="43" s="1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/>
  <c r="N46" i="43"/>
  <c r="O46" i="43" s="1"/>
  <c r="M45" i="43"/>
  <c r="L45" i="43"/>
  <c r="K45" i="43"/>
  <c r="J45" i="43"/>
  <c r="I45" i="43"/>
  <c r="H45" i="43"/>
  <c r="H76" i="43" s="1"/>
  <c r="G45" i="43"/>
  <c r="G76" i="43" s="1"/>
  <c r="F45" i="43"/>
  <c r="F76" i="43" s="1"/>
  <c r="E45" i="43"/>
  <c r="D45" i="43"/>
  <c r="N45" i="43" s="1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/>
  <c r="N32" i="43"/>
  <c r="O32" i="43" s="1"/>
  <c r="N31" i="43"/>
  <c r="O31" i="43" s="1"/>
  <c r="M30" i="43"/>
  <c r="M76" i="43" s="1"/>
  <c r="L30" i="43"/>
  <c r="L76" i="43" s="1"/>
  <c r="K30" i="43"/>
  <c r="K76" i="43" s="1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76" i="43" s="1"/>
  <c r="D5" i="43"/>
  <c r="N5" i="43" s="1"/>
  <c r="O5" i="43" s="1"/>
  <c r="N75" i="42"/>
  <c r="O75" i="42"/>
  <c r="N74" i="42"/>
  <c r="O74" i="42" s="1"/>
  <c r="M73" i="42"/>
  <c r="L73" i="42"/>
  <c r="K73" i="42"/>
  <c r="J73" i="42"/>
  <c r="I73" i="42"/>
  <c r="H73" i="42"/>
  <c r="G73" i="42"/>
  <c r="F73" i="42"/>
  <c r="E73" i="42"/>
  <c r="D73" i="42"/>
  <c r="N73" i="42" s="1"/>
  <c r="O73" i="42" s="1"/>
  <c r="N72" i="42"/>
  <c r="O72" i="42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 s="1"/>
  <c r="N65" i="42"/>
  <c r="O65" i="42" s="1"/>
  <c r="N64" i="42"/>
  <c r="O64" i="42" s="1"/>
  <c r="M63" i="42"/>
  <c r="L63" i="42"/>
  <c r="K63" i="42"/>
  <c r="J63" i="42"/>
  <c r="I63" i="42"/>
  <c r="H63" i="42"/>
  <c r="G63" i="42"/>
  <c r="F63" i="42"/>
  <c r="N63" i="42" s="1"/>
  <c r="O63" i="42" s="1"/>
  <c r="E63" i="42"/>
  <c r="D63" i="42"/>
  <c r="N62" i="42"/>
  <c r="O62" i="42" s="1"/>
  <c r="N61" i="42"/>
  <c r="O61" i="42" s="1"/>
  <c r="N60" i="42"/>
  <c r="O60" i="42" s="1"/>
  <c r="N59" i="42"/>
  <c r="O59" i="42"/>
  <c r="M58" i="42"/>
  <c r="L58" i="42"/>
  <c r="L76" i="42" s="1"/>
  <c r="K58" i="42"/>
  <c r="J58" i="42"/>
  <c r="I58" i="42"/>
  <c r="H58" i="42"/>
  <c r="G58" i="42"/>
  <c r="F58" i="42"/>
  <c r="E58" i="42"/>
  <c r="D58" i="42"/>
  <c r="N58" i="42" s="1"/>
  <c r="O58" i="42" s="1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/>
  <c r="M43" i="42"/>
  <c r="L43" i="42"/>
  <c r="K43" i="42"/>
  <c r="J43" i="42"/>
  <c r="I43" i="42"/>
  <c r="H43" i="42"/>
  <c r="G43" i="42"/>
  <c r="G76" i="42" s="1"/>
  <c r="F43" i="42"/>
  <c r="F76" i="42" s="1"/>
  <c r="E43" i="42"/>
  <c r="E76" i="42" s="1"/>
  <c r="D43" i="42"/>
  <c r="N43" i="42" s="1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76" i="42" s="1"/>
  <c r="L5" i="42"/>
  <c r="K5" i="42"/>
  <c r="J5" i="42"/>
  <c r="J76" i="42" s="1"/>
  <c r="I5" i="42"/>
  <c r="I76" i="42" s="1"/>
  <c r="H5" i="42"/>
  <c r="H76" i="42" s="1"/>
  <c r="G5" i="42"/>
  <c r="F5" i="42"/>
  <c r="E5" i="42"/>
  <c r="D5" i="42"/>
  <c r="N5" i="42" s="1"/>
  <c r="O5" i="42" s="1"/>
  <c r="N75" i="41"/>
  <c r="O75" i="41" s="1"/>
  <c r="N74" i="41"/>
  <c r="O74" i="41" s="1"/>
  <c r="M73" i="41"/>
  <c r="L73" i="41"/>
  <c r="K73" i="41"/>
  <c r="J73" i="41"/>
  <c r="I73" i="41"/>
  <c r="H73" i="41"/>
  <c r="G73" i="41"/>
  <c r="F73" i="41"/>
  <c r="E73" i="41"/>
  <c r="D73" i="41"/>
  <c r="N73" i="41" s="1"/>
  <c r="O73" i="41" s="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 s="1"/>
  <c r="N65" i="41"/>
  <c r="O65" i="41" s="1"/>
  <c r="N64" i="41"/>
  <c r="O64" i="41"/>
  <c r="N63" i="41"/>
  <c r="O63" i="41" s="1"/>
  <c r="M62" i="41"/>
  <c r="L62" i="41"/>
  <c r="K62" i="41"/>
  <c r="J62" i="41"/>
  <c r="I62" i="41"/>
  <c r="H62" i="41"/>
  <c r="G62" i="41"/>
  <c r="F62" i="41"/>
  <c r="E62" i="41"/>
  <c r="N62" i="41" s="1"/>
  <c r="O62" i="41" s="1"/>
  <c r="D62" i="41"/>
  <c r="N61" i="41"/>
  <c r="O61" i="41"/>
  <c r="N60" i="41"/>
  <c r="O60" i="41" s="1"/>
  <c r="N59" i="41"/>
  <c r="O59" i="41" s="1"/>
  <c r="N58" i="41"/>
  <c r="O58" i="41" s="1"/>
  <c r="M57" i="41"/>
  <c r="L57" i="41"/>
  <c r="K57" i="41"/>
  <c r="J57" i="41"/>
  <c r="I57" i="41"/>
  <c r="H57" i="41"/>
  <c r="G57" i="41"/>
  <c r="F57" i="41"/>
  <c r="E57" i="41"/>
  <c r="D57" i="41"/>
  <c r="N57" i="41" s="1"/>
  <c r="O57" i="41" s="1"/>
  <c r="N56" i="41"/>
  <c r="O56" i="41" s="1"/>
  <c r="N55" i="41"/>
  <c r="O55" i="41" s="1"/>
  <c r="N54" i="41"/>
  <c r="O54" i="4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2" i="41" s="1"/>
  <c r="O42" i="41" s="1"/>
  <c r="N41" i="41"/>
  <c r="O41" i="41" s="1"/>
  <c r="N40" i="41"/>
  <c r="O40" i="4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 s="1"/>
  <c r="M29" i="41"/>
  <c r="L29" i="41"/>
  <c r="L76" i="41" s="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H76" i="41" s="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K76" i="41" s="1"/>
  <c r="J5" i="41"/>
  <c r="I5" i="41"/>
  <c r="I76" i="41" s="1"/>
  <c r="H5" i="41"/>
  <c r="G5" i="41"/>
  <c r="G76" i="41" s="1"/>
  <c r="F5" i="41"/>
  <c r="F76" i="41" s="1"/>
  <c r="E5" i="41"/>
  <c r="E76" i="41" s="1"/>
  <c r="D5" i="41"/>
  <c r="N76" i="40"/>
  <c r="O76" i="40"/>
  <c r="M75" i="40"/>
  <c r="L75" i="40"/>
  <c r="N75" i="40" s="1"/>
  <c r="O75" i="40" s="1"/>
  <c r="K75" i="40"/>
  <c r="J75" i="40"/>
  <c r="I75" i="40"/>
  <c r="H75" i="40"/>
  <c r="G75" i="40"/>
  <c r="F75" i="40"/>
  <c r="E75" i="40"/>
  <c r="D75" i="40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/>
  <c r="N68" i="40"/>
  <c r="O68" i="40"/>
  <c r="N67" i="40"/>
  <c r="O67" i="40" s="1"/>
  <c r="N66" i="40"/>
  <c r="O66" i="40" s="1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3" i="40"/>
  <c r="O63" i="40" s="1"/>
  <c r="N62" i="40"/>
  <c r="O62" i="40"/>
  <c r="N61" i="40"/>
  <c r="O61" i="40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F77" i="40" s="1"/>
  <c r="E43" i="40"/>
  <c r="D43" i="40"/>
  <c r="N43" i="40" s="1"/>
  <c r="O43" i="40" s="1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G77" i="40" s="1"/>
  <c r="F30" i="40"/>
  <c r="E30" i="40"/>
  <c r="D30" i="40"/>
  <c r="N29" i="40"/>
  <c r="O29" i="40" s="1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77" i="40" s="1"/>
  <c r="L5" i="40"/>
  <c r="K5" i="40"/>
  <c r="K77" i="40" s="1"/>
  <c r="J5" i="40"/>
  <c r="J77" i="40" s="1"/>
  <c r="I5" i="40"/>
  <c r="I77" i="40" s="1"/>
  <c r="H5" i="40"/>
  <c r="H77" i="40" s="1"/>
  <c r="G5" i="40"/>
  <c r="F5" i="40"/>
  <c r="E5" i="40"/>
  <c r="E77" i="40" s="1"/>
  <c r="D5" i="40"/>
  <c r="N5" i="40" s="1"/>
  <c r="O5" i="40" s="1"/>
  <c r="N79" i="39"/>
  <c r="O79" i="39"/>
  <c r="N78" i="39"/>
  <c r="O78" i="39"/>
  <c r="M77" i="39"/>
  <c r="L77" i="39"/>
  <c r="K77" i="39"/>
  <c r="J77" i="39"/>
  <c r="I77" i="39"/>
  <c r="H77" i="39"/>
  <c r="G77" i="39"/>
  <c r="F77" i="39"/>
  <c r="E77" i="39"/>
  <c r="D77" i="39"/>
  <c r="N76" i="39"/>
  <c r="O76" i="39" s="1"/>
  <c r="N75" i="39"/>
  <c r="O75" i="39" s="1"/>
  <c r="N74" i="39"/>
  <c r="O74" i="39" s="1"/>
  <c r="N73" i="39"/>
  <c r="O73" i="39"/>
  <c r="N72" i="39"/>
  <c r="O72" i="39"/>
  <c r="N71" i="39"/>
  <c r="O71" i="39"/>
  <c r="N70" i="39"/>
  <c r="O70" i="39" s="1"/>
  <c r="N69" i="39"/>
  <c r="O69" i="39" s="1"/>
  <c r="N68" i="39"/>
  <c r="O68" i="39" s="1"/>
  <c r="N67" i="39"/>
  <c r="O67" i="39"/>
  <c r="M66" i="39"/>
  <c r="L66" i="39"/>
  <c r="K66" i="39"/>
  <c r="J66" i="39"/>
  <c r="I66" i="39"/>
  <c r="H66" i="39"/>
  <c r="G66" i="39"/>
  <c r="F66" i="39"/>
  <c r="E66" i="39"/>
  <c r="D66" i="39"/>
  <c r="N66" i="39" s="1"/>
  <c r="O66" i="39" s="1"/>
  <c r="N65" i="39"/>
  <c r="O65" i="39"/>
  <c r="N64" i="39"/>
  <c r="O64" i="39"/>
  <c r="N63" i="39"/>
  <c r="O63" i="39" s="1"/>
  <c r="N62" i="39"/>
  <c r="O62" i="39" s="1"/>
  <c r="M61" i="39"/>
  <c r="L61" i="39"/>
  <c r="K61" i="39"/>
  <c r="J61" i="39"/>
  <c r="I61" i="39"/>
  <c r="H61" i="39"/>
  <c r="G61" i="39"/>
  <c r="F61" i="39"/>
  <c r="E61" i="39"/>
  <c r="D61" i="39"/>
  <c r="N60" i="39"/>
  <c r="O60" i="39" s="1"/>
  <c r="N59" i="39"/>
  <c r="O59" i="39"/>
  <c r="N58" i="39"/>
  <c r="O58" i="39"/>
  <c r="N57" i="39"/>
  <c r="O57" i="39"/>
  <c r="N56" i="39"/>
  <c r="O56" i="39" s="1"/>
  <c r="N55" i="39"/>
  <c r="O55" i="39" s="1"/>
  <c r="N54" i="39"/>
  <c r="O54" i="39" s="1"/>
  <c r="N53" i="39"/>
  <c r="O53" i="39" s="1"/>
  <c r="N52" i="39"/>
  <c r="O52" i="39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/>
  <c r="M44" i="39"/>
  <c r="M80" i="39" s="1"/>
  <c r="L44" i="39"/>
  <c r="K44" i="39"/>
  <c r="J44" i="39"/>
  <c r="I44" i="39"/>
  <c r="H44" i="39"/>
  <c r="G44" i="39"/>
  <c r="F44" i="39"/>
  <c r="E44" i="39"/>
  <c r="D44" i="39"/>
  <c r="N43" i="39"/>
  <c r="O43" i="39"/>
  <c r="N42" i="39"/>
  <c r="O42" i="39" s="1"/>
  <c r="N41" i="39"/>
  <c r="O41" i="39" s="1"/>
  <c r="N40" i="39"/>
  <c r="O40" i="39" s="1"/>
  <c r="N39" i="39"/>
  <c r="O39" i="39" s="1"/>
  <c r="N38" i="39"/>
  <c r="O38" i="39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I80" i="39" s="1"/>
  <c r="H14" i="39"/>
  <c r="N14" i="39" s="1"/>
  <c r="O14" i="39" s="1"/>
  <c r="G14" i="39"/>
  <c r="F14" i="39"/>
  <c r="E14" i="39"/>
  <c r="D14" i="39"/>
  <c r="N13" i="39"/>
  <c r="O13" i="39" s="1"/>
  <c r="N12" i="39"/>
  <c r="O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L80" i="39" s="1"/>
  <c r="K5" i="39"/>
  <c r="J5" i="39"/>
  <c r="J80" i="39" s="1"/>
  <c r="I5" i="39"/>
  <c r="H5" i="39"/>
  <c r="G5" i="39"/>
  <c r="F5" i="39"/>
  <c r="E5" i="39"/>
  <c r="D5" i="39"/>
  <c r="N5" i="39" s="1"/>
  <c r="O5" i="39" s="1"/>
  <c r="N73" i="38"/>
  <c r="O73" i="38"/>
  <c r="N72" i="38"/>
  <c r="O72" i="38" s="1"/>
  <c r="M71" i="38"/>
  <c r="L71" i="38"/>
  <c r="K71" i="38"/>
  <c r="J71" i="38"/>
  <c r="I71" i="38"/>
  <c r="H71" i="38"/>
  <c r="G71" i="38"/>
  <c r="F71" i="38"/>
  <c r="E71" i="38"/>
  <c r="D71" i="38"/>
  <c r="N70" i="38"/>
  <c r="O70" i="38" s="1"/>
  <c r="N69" i="38"/>
  <c r="O69" i="38" s="1"/>
  <c r="N68" i="38"/>
  <c r="O68" i="38" s="1"/>
  <c r="N67" i="38"/>
  <c r="O67" i="38" s="1"/>
  <c r="N66" i="38"/>
  <c r="O66" i="38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 s="1"/>
  <c r="M55" i="38"/>
  <c r="N55" i="38" s="1"/>
  <c r="O55" i="38" s="1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/>
  <c r="N52" i="38"/>
  <c r="O52" i="38"/>
  <c r="N51" i="38"/>
  <c r="O51" i="38" s="1"/>
  <c r="N50" i="38"/>
  <c r="O50" i="38" s="1"/>
  <c r="M49" i="38"/>
  <c r="L49" i="38"/>
  <c r="K49" i="38"/>
  <c r="N49" i="38" s="1"/>
  <c r="O49" i="38" s="1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 s="1"/>
  <c r="N40" i="38"/>
  <c r="O40" i="38" s="1"/>
  <c r="N39" i="38"/>
  <c r="O39" i="38"/>
  <c r="N38" i="38"/>
  <c r="O38" i="38" s="1"/>
  <c r="N37" i="38"/>
  <c r="O37" i="38" s="1"/>
  <c r="N36" i="38"/>
  <c r="O36" i="38" s="1"/>
  <c r="N35" i="38"/>
  <c r="O35" i="38" s="1"/>
  <c r="M34" i="38"/>
  <c r="L34" i="38"/>
  <c r="N34" i="38" s="1"/>
  <c r="O34" i="38" s="1"/>
  <c r="K34" i="38"/>
  <c r="J34" i="38"/>
  <c r="I34" i="38"/>
  <c r="H34" i="38"/>
  <c r="G34" i="38"/>
  <c r="F34" i="38"/>
  <c r="E34" i="38"/>
  <c r="D34" i="38"/>
  <c r="N33" i="38"/>
  <c r="O33" i="38" s="1"/>
  <c r="N32" i="38"/>
  <c r="O32" i="38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L74" i="38" s="1"/>
  <c r="K21" i="38"/>
  <c r="J21" i="38"/>
  <c r="I21" i="38"/>
  <c r="H21" i="38"/>
  <c r="G21" i="38"/>
  <c r="F21" i="38"/>
  <c r="E21" i="38"/>
  <c r="D21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N15" i="38" s="1"/>
  <c r="O15" i="38" s="1"/>
  <c r="G15" i="38"/>
  <c r="G74" i="38" s="1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74" i="38" s="1"/>
  <c r="H5" i="38"/>
  <c r="H74" i="38" s="1"/>
  <c r="G5" i="38"/>
  <c r="F5" i="38"/>
  <c r="E5" i="38"/>
  <c r="E74" i="38" s="1"/>
  <c r="D5" i="38"/>
  <c r="N73" i="37"/>
  <c r="O73" i="37" s="1"/>
  <c r="N72" i="37"/>
  <c r="O72" i="37"/>
  <c r="M71" i="37"/>
  <c r="L71" i="37"/>
  <c r="K71" i="37"/>
  <c r="J71" i="37"/>
  <c r="I71" i="37"/>
  <c r="H71" i="37"/>
  <c r="G71" i="37"/>
  <c r="F71" i="37"/>
  <c r="E71" i="37"/>
  <c r="D71" i="37"/>
  <c r="N70" i="37"/>
  <c r="O70" i="37" s="1"/>
  <c r="N69" i="37"/>
  <c r="O69" i="37"/>
  <c r="N68" i="37"/>
  <c r="O68" i="37" s="1"/>
  <c r="N67" i="37"/>
  <c r="O67" i="37"/>
  <c r="N66" i="37"/>
  <c r="O66" i="37" s="1"/>
  <c r="N65" i="37"/>
  <c r="O65" i="37"/>
  <c r="N64" i="37"/>
  <c r="O64" i="37" s="1"/>
  <c r="N63" i="37"/>
  <c r="O63" i="37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0" i="37"/>
  <c r="O60" i="37"/>
  <c r="N59" i="37"/>
  <c r="O59" i="37" s="1"/>
  <c r="N58" i="37"/>
  <c r="O58" i="37"/>
  <c r="N57" i="37"/>
  <c r="O57" i="37" s="1"/>
  <c r="M56" i="37"/>
  <c r="L56" i="37"/>
  <c r="K56" i="37"/>
  <c r="J56" i="37"/>
  <c r="I56" i="37"/>
  <c r="H56" i="37"/>
  <c r="G56" i="37"/>
  <c r="F56" i="37"/>
  <c r="E56" i="37"/>
  <c r="D56" i="37"/>
  <c r="N55" i="37"/>
  <c r="O55" i="37"/>
  <c r="N54" i="37"/>
  <c r="O54" i="37" s="1"/>
  <c r="N53" i="37"/>
  <c r="O53" i="37" s="1"/>
  <c r="N52" i="37"/>
  <c r="O52" i="37" s="1"/>
  <c r="N51" i="37"/>
  <c r="O51" i="37"/>
  <c r="N50" i="37"/>
  <c r="O50" i="37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M28" i="37"/>
  <c r="L28" i="37"/>
  <c r="K28" i="37"/>
  <c r="K74" i="37" s="1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 s="1"/>
  <c r="N18" i="37"/>
  <c r="O18" i="37" s="1"/>
  <c r="N17" i="37"/>
  <c r="O17" i="37" s="1"/>
  <c r="N16" i="37"/>
  <c r="O16" i="37" s="1"/>
  <c r="M15" i="37"/>
  <c r="M74" i="37" s="1"/>
  <c r="L15" i="37"/>
  <c r="K15" i="37"/>
  <c r="J15" i="37"/>
  <c r="I15" i="37"/>
  <c r="H15" i="37"/>
  <c r="G15" i="37"/>
  <c r="F15" i="37"/>
  <c r="E15" i="37"/>
  <c r="E74" i="37" s="1"/>
  <c r="D15" i="37"/>
  <c r="D74" i="37" s="1"/>
  <c r="N14" i="37"/>
  <c r="O14" i="37" s="1"/>
  <c r="N13" i="37"/>
  <c r="O13" i="37" s="1"/>
  <c r="N12" i="37"/>
  <c r="O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74" i="37" s="1"/>
  <c r="H5" i="37"/>
  <c r="G5" i="37"/>
  <c r="G74" i="37" s="1"/>
  <c r="F5" i="37"/>
  <c r="E5" i="37"/>
  <c r="D5" i="37"/>
  <c r="N77" i="36"/>
  <c r="O77" i="36"/>
  <c r="N76" i="36"/>
  <c r="O76" i="36" s="1"/>
  <c r="N75" i="36"/>
  <c r="O75" i="36" s="1"/>
  <c r="M74" i="36"/>
  <c r="L74" i="36"/>
  <c r="K74" i="36"/>
  <c r="J74" i="36"/>
  <c r="I74" i="36"/>
  <c r="H74" i="36"/>
  <c r="G74" i="36"/>
  <c r="F74" i="36"/>
  <c r="E74" i="36"/>
  <c r="D74" i="36"/>
  <c r="N73" i="36"/>
  <c r="O73" i="36" s="1"/>
  <c r="N72" i="36"/>
  <c r="O72" i="36" s="1"/>
  <c r="N71" i="36"/>
  <c r="O71" i="36" s="1"/>
  <c r="N70" i="36"/>
  <c r="O70" i="36"/>
  <c r="N69" i="36"/>
  <c r="O69" i="36" s="1"/>
  <c r="N68" i="36"/>
  <c r="O68" i="36" s="1"/>
  <c r="N67" i="36"/>
  <c r="O67" i="36" s="1"/>
  <c r="N66" i="36"/>
  <c r="O66" i="36" s="1"/>
  <c r="N65" i="36"/>
  <c r="O65" i="36"/>
  <c r="M64" i="36"/>
  <c r="L64" i="36"/>
  <c r="K64" i="36"/>
  <c r="J64" i="36"/>
  <c r="I64" i="36"/>
  <c r="H64" i="36"/>
  <c r="G64" i="36"/>
  <c r="F64" i="36"/>
  <c r="E64" i="36"/>
  <c r="D64" i="36"/>
  <c r="N63" i="36"/>
  <c r="O63" i="36" s="1"/>
  <c r="N62" i="36"/>
  <c r="O62" i="36" s="1"/>
  <c r="N61" i="36"/>
  <c r="O61" i="36" s="1"/>
  <c r="N60" i="36"/>
  <c r="O60" i="36" s="1"/>
  <c r="M59" i="36"/>
  <c r="L59" i="36"/>
  <c r="K59" i="36"/>
  <c r="J59" i="36"/>
  <c r="I59" i="36"/>
  <c r="H59" i="36"/>
  <c r="G59" i="36"/>
  <c r="F59" i="36"/>
  <c r="E59" i="36"/>
  <c r="D59" i="36"/>
  <c r="N58" i="36"/>
  <c r="O58" i="36" s="1"/>
  <c r="N57" i="36"/>
  <c r="O57" i="36"/>
  <c r="N56" i="36"/>
  <c r="O56" i="36"/>
  <c r="N55" i="36"/>
  <c r="O55" i="36" s="1"/>
  <c r="N54" i="36"/>
  <c r="O54" i="36" s="1"/>
  <c r="N53" i="36"/>
  <c r="O53" i="36" s="1"/>
  <c r="N52" i="36"/>
  <c r="O52" i="36" s="1"/>
  <c r="N51" i="36"/>
  <c r="O51" i="36"/>
  <c r="N50" i="36"/>
  <c r="O50" i="36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 s="1"/>
  <c r="N41" i="36"/>
  <c r="O41" i="36" s="1"/>
  <c r="N40" i="36"/>
  <c r="O40" i="36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N12" i="36"/>
  <c r="O12" i="36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G78" i="36" s="1"/>
  <c r="F5" i="36"/>
  <c r="F78" i="36" s="1"/>
  <c r="E5" i="36"/>
  <c r="D5" i="36"/>
  <c r="N77" i="35"/>
  <c r="O77" i="35" s="1"/>
  <c r="N76" i="35"/>
  <c r="O76" i="35"/>
  <c r="N75" i="35"/>
  <c r="O75" i="35"/>
  <c r="M74" i="35"/>
  <c r="L74" i="35"/>
  <c r="K74" i="35"/>
  <c r="J74" i="35"/>
  <c r="I74" i="35"/>
  <c r="H74" i="35"/>
  <c r="G74" i="35"/>
  <c r="F74" i="35"/>
  <c r="E74" i="35"/>
  <c r="D74" i="35"/>
  <c r="N73" i="35"/>
  <c r="O73" i="35" s="1"/>
  <c r="N72" i="35"/>
  <c r="O72" i="35" s="1"/>
  <c r="N71" i="35"/>
  <c r="O71" i="35" s="1"/>
  <c r="N70" i="35"/>
  <c r="O70" i="35" s="1"/>
  <c r="N69" i="35"/>
  <c r="O69" i="35"/>
  <c r="N68" i="35"/>
  <c r="O68" i="35"/>
  <c r="N67" i="35"/>
  <c r="O67" i="35" s="1"/>
  <c r="N66" i="35"/>
  <c r="O66" i="35" s="1"/>
  <c r="N65" i="35"/>
  <c r="O65" i="35" s="1"/>
  <c r="N64" i="35"/>
  <c r="O64" i="35" s="1"/>
  <c r="N63" i="35"/>
  <c r="O63" i="35" s="1"/>
  <c r="M62" i="35"/>
  <c r="L62" i="35"/>
  <c r="K62" i="35"/>
  <c r="J62" i="35"/>
  <c r="I62" i="35"/>
  <c r="H62" i="35"/>
  <c r="G62" i="35"/>
  <c r="F62" i="35"/>
  <c r="E62" i="35"/>
  <c r="D62" i="35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/>
  <c r="N48" i="35"/>
  <c r="O48" i="35"/>
  <c r="N47" i="35"/>
  <c r="O47" i="35" s="1"/>
  <c r="N46" i="35"/>
  <c r="O46" i="35" s="1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I78" i="35" s="1"/>
  <c r="H5" i="35"/>
  <c r="H78" i="35"/>
  <c r="G5" i="35"/>
  <c r="G78" i="35" s="1"/>
  <c r="F5" i="35"/>
  <c r="E5" i="35"/>
  <c r="D5" i="35"/>
  <c r="N77" i="34"/>
  <c r="O77" i="34"/>
  <c r="N76" i="34"/>
  <c r="O76" i="34" s="1"/>
  <c r="M75" i="34"/>
  <c r="L75" i="34"/>
  <c r="K75" i="34"/>
  <c r="J75" i="34"/>
  <c r="I75" i="34"/>
  <c r="H75" i="34"/>
  <c r="G75" i="34"/>
  <c r="F75" i="34"/>
  <c r="E75" i="34"/>
  <c r="D75" i="34"/>
  <c r="N74" i="34"/>
  <c r="O74" i="34" s="1"/>
  <c r="N73" i="34"/>
  <c r="O73" i="34" s="1"/>
  <c r="N72" i="34"/>
  <c r="O72" i="34" s="1"/>
  <c r="N71" i="34"/>
  <c r="O71" i="34" s="1"/>
  <c r="N70" i="34"/>
  <c r="O70" i="34"/>
  <c r="N69" i="34"/>
  <c r="O69" i="34" s="1"/>
  <c r="N68" i="34"/>
  <c r="O68" i="34" s="1"/>
  <c r="N67" i="34"/>
  <c r="O67" i="34" s="1"/>
  <c r="N66" i="34"/>
  <c r="O66" i="34" s="1"/>
  <c r="N65" i="34"/>
  <c r="O65" i="34"/>
  <c r="M64" i="34"/>
  <c r="L64" i="34"/>
  <c r="K64" i="34"/>
  <c r="J64" i="34"/>
  <c r="I64" i="34"/>
  <c r="H64" i="34"/>
  <c r="G64" i="34"/>
  <c r="F64" i="34"/>
  <c r="E64" i="34"/>
  <c r="D64" i="34"/>
  <c r="N64" i="34" s="1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7" i="34"/>
  <c r="O57" i="34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/>
  <c r="N19" i="34"/>
  <c r="O19" i="34" s="1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/>
  <c r="N13" i="34"/>
  <c r="O13" i="34" s="1"/>
  <c r="N12" i="34"/>
  <c r="O12" i="34" s="1"/>
  <c r="N11" i="34"/>
  <c r="O11" i="34" s="1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N78" i="33"/>
  <c r="O78" i="33" s="1"/>
  <c r="N45" i="33"/>
  <c r="O45" i="33" s="1"/>
  <c r="N46" i="33"/>
  <c r="O46" i="33"/>
  <c r="N47" i="33"/>
  <c r="O47" i="33" s="1"/>
  <c r="N48" i="33"/>
  <c r="O48" i="33" s="1"/>
  <c r="N49" i="33"/>
  <c r="O49" i="33" s="1"/>
  <c r="N50" i="33"/>
  <c r="O50" i="33"/>
  <c r="N51" i="33"/>
  <c r="O51" i="33" s="1"/>
  <c r="N52" i="33"/>
  <c r="O52" i="33"/>
  <c r="N53" i="33"/>
  <c r="O53" i="33" s="1"/>
  <c r="N54" i="33"/>
  <c r="O54" i="33" s="1"/>
  <c r="N55" i="33"/>
  <c r="O55" i="33" s="1"/>
  <c r="N56" i="33"/>
  <c r="O56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/>
  <c r="N40" i="33"/>
  <c r="O40" i="33" s="1"/>
  <c r="N41" i="33"/>
  <c r="O41" i="33"/>
  <c r="N42" i="33"/>
  <c r="O42" i="33" s="1"/>
  <c r="N7" i="33"/>
  <c r="O7" i="33" s="1"/>
  <c r="N8" i="33"/>
  <c r="O8" i="33" s="1"/>
  <c r="E43" i="33"/>
  <c r="F43" i="33"/>
  <c r="G43" i="33"/>
  <c r="H43" i="33"/>
  <c r="I43" i="33"/>
  <c r="J43" i="33"/>
  <c r="K43" i="33"/>
  <c r="L43" i="33"/>
  <c r="M43" i="33"/>
  <c r="D43" i="33"/>
  <c r="N43" i="33" s="1"/>
  <c r="O43" i="33" s="1"/>
  <c r="E27" i="33"/>
  <c r="F27" i="33"/>
  <c r="G27" i="33"/>
  <c r="H27" i="33"/>
  <c r="I27" i="33"/>
  <c r="J27" i="33"/>
  <c r="K27" i="33"/>
  <c r="L27" i="33"/>
  <c r="M27" i="33"/>
  <c r="D27" i="33"/>
  <c r="N27" i="33" s="1"/>
  <c r="O27" i="33" s="1"/>
  <c r="E16" i="33"/>
  <c r="F16" i="33"/>
  <c r="G16" i="33"/>
  <c r="H16" i="33"/>
  <c r="I16" i="33"/>
  <c r="J16" i="33"/>
  <c r="J79" i="33" s="1"/>
  <c r="K16" i="33"/>
  <c r="L16" i="33"/>
  <c r="M16" i="33"/>
  <c r="D16" i="33"/>
  <c r="D79" i="33" s="1"/>
  <c r="E5" i="33"/>
  <c r="F5" i="33"/>
  <c r="G5" i="33"/>
  <c r="H5" i="33"/>
  <c r="I5" i="33"/>
  <c r="J5" i="33"/>
  <c r="K5" i="33"/>
  <c r="L5" i="33"/>
  <c r="M5" i="33"/>
  <c r="D5" i="33"/>
  <c r="E76" i="33"/>
  <c r="F76" i="33"/>
  <c r="F79" i="33"/>
  <c r="G76" i="33"/>
  <c r="H76" i="33"/>
  <c r="I76" i="33"/>
  <c r="J76" i="33"/>
  <c r="K76" i="33"/>
  <c r="L76" i="33"/>
  <c r="M76" i="33"/>
  <c r="D76" i="33"/>
  <c r="N77" i="33"/>
  <c r="O77" i="33"/>
  <c r="N67" i="33"/>
  <c r="O67" i="33"/>
  <c r="N68" i="33"/>
  <c r="O68" i="33"/>
  <c r="N69" i="33"/>
  <c r="O69" i="33" s="1"/>
  <c r="N70" i="33"/>
  <c r="O70" i="33" s="1"/>
  <c r="N71" i="33"/>
  <c r="N72" i="33"/>
  <c r="O72" i="33" s="1"/>
  <c r="N73" i="33"/>
  <c r="O73" i="33"/>
  <c r="N74" i="33"/>
  <c r="O74" i="33"/>
  <c r="N75" i="33"/>
  <c r="O75" i="33"/>
  <c r="N66" i="33"/>
  <c r="O66" i="33" s="1"/>
  <c r="E65" i="33"/>
  <c r="F65" i="33"/>
  <c r="G65" i="33"/>
  <c r="H65" i="33"/>
  <c r="I65" i="33"/>
  <c r="J65" i="33"/>
  <c r="K65" i="33"/>
  <c r="L65" i="33"/>
  <c r="M65" i="33"/>
  <c r="D65" i="33"/>
  <c r="E58" i="33"/>
  <c r="F58" i="33"/>
  <c r="G58" i="33"/>
  <c r="H58" i="33"/>
  <c r="I58" i="33"/>
  <c r="J58" i="33"/>
  <c r="K58" i="33"/>
  <c r="L58" i="33"/>
  <c r="M58" i="33"/>
  <c r="D58" i="33"/>
  <c r="N60" i="33"/>
  <c r="O60" i="33"/>
  <c r="N61" i="33"/>
  <c r="O61" i="33" s="1"/>
  <c r="N62" i="33"/>
  <c r="O62" i="33" s="1"/>
  <c r="N63" i="33"/>
  <c r="O63" i="33" s="1"/>
  <c r="N64" i="33"/>
  <c r="O64" i="33"/>
  <c r="N59" i="33"/>
  <c r="O59" i="33" s="1"/>
  <c r="N44" i="33"/>
  <c r="O44" i="33" s="1"/>
  <c r="N57" i="33"/>
  <c r="O57" i="33" s="1"/>
  <c r="O71" i="33"/>
  <c r="N18" i="33"/>
  <c r="O18" i="33" s="1"/>
  <c r="N19" i="33"/>
  <c r="O19" i="33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 s="1"/>
  <c r="N9" i="33"/>
  <c r="O9" i="33"/>
  <c r="N10" i="33"/>
  <c r="O10" i="33" s="1"/>
  <c r="N11" i="33"/>
  <c r="O11" i="33" s="1"/>
  <c r="N12" i="33"/>
  <c r="O12" i="33" s="1"/>
  <c r="N13" i="33"/>
  <c r="O13" i="33"/>
  <c r="N14" i="33"/>
  <c r="O14" i="33" s="1"/>
  <c r="N15" i="33"/>
  <c r="O15" i="33"/>
  <c r="N6" i="33"/>
  <c r="O6" i="33" s="1"/>
  <c r="N17" i="33"/>
  <c r="O17" i="33" s="1"/>
  <c r="N42" i="35"/>
  <c r="O42" i="35" s="1"/>
  <c r="E78" i="35"/>
  <c r="G80" i="39"/>
  <c r="E80" i="39"/>
  <c r="N44" i="39"/>
  <c r="O44" i="39" s="1"/>
  <c r="D78" i="36"/>
  <c r="N5" i="37"/>
  <c r="O5" i="37"/>
  <c r="M76" i="41"/>
  <c r="N14" i="41"/>
  <c r="O14" i="41" s="1"/>
  <c r="D76" i="41"/>
  <c r="N5" i="41"/>
  <c r="O5" i="41"/>
  <c r="K76" i="42"/>
  <c r="J76" i="43"/>
  <c r="I76" i="43"/>
  <c r="L78" i="44"/>
  <c r="M78" i="44"/>
  <c r="K78" i="44"/>
  <c r="J78" i="44"/>
  <c r="N29" i="44"/>
  <c r="O29" i="44" s="1"/>
  <c r="M77" i="45"/>
  <c r="L77" i="45"/>
  <c r="J77" i="45"/>
  <c r="O74" i="46"/>
  <c r="P74" i="46"/>
  <c r="O60" i="46"/>
  <c r="P60" i="46" s="1"/>
  <c r="D79" i="46"/>
  <c r="O73" i="48" l="1"/>
  <c r="P73" i="48" s="1"/>
  <c r="N77" i="45"/>
  <c r="O77" i="45" s="1"/>
  <c r="M78" i="35"/>
  <c r="N64" i="36"/>
  <c r="O64" i="36" s="1"/>
  <c r="N58" i="33"/>
  <c r="O58" i="33" s="1"/>
  <c r="M78" i="34"/>
  <c r="N16" i="35"/>
  <c r="O16" i="35" s="1"/>
  <c r="J78" i="36"/>
  <c r="N5" i="45"/>
  <c r="O5" i="45" s="1"/>
  <c r="N5" i="38"/>
  <c r="O5" i="38" s="1"/>
  <c r="D76" i="43"/>
  <c r="N76" i="43" s="1"/>
  <c r="O76" i="43" s="1"/>
  <c r="D74" i="38"/>
  <c r="N5" i="35"/>
  <c r="O5" i="35" s="1"/>
  <c r="N29" i="45"/>
  <c r="O29" i="45" s="1"/>
  <c r="K79" i="46"/>
  <c r="N15" i="45"/>
  <c r="O15" i="45" s="1"/>
  <c r="N76" i="33"/>
  <c r="O76" i="33" s="1"/>
  <c r="F74" i="38"/>
  <c r="N71" i="38"/>
  <c r="O71" i="38" s="1"/>
  <c r="N61" i="39"/>
  <c r="O61" i="39" s="1"/>
  <c r="E79" i="33"/>
  <c r="N44" i="34"/>
  <c r="O44" i="34" s="1"/>
  <c r="N5" i="36"/>
  <c r="O5" i="36" s="1"/>
  <c r="N64" i="40"/>
  <c r="O64" i="40" s="1"/>
  <c r="N5" i="44"/>
  <c r="O5" i="44" s="1"/>
  <c r="D76" i="42"/>
  <c r="N76" i="42" s="1"/>
  <c r="O76" i="42" s="1"/>
  <c r="N30" i="43"/>
  <c r="O30" i="43" s="1"/>
  <c r="N62" i="35"/>
  <c r="O62" i="35" s="1"/>
  <c r="E78" i="36"/>
  <c r="N56" i="37"/>
  <c r="O56" i="37" s="1"/>
  <c r="M74" i="38"/>
  <c r="M79" i="33"/>
  <c r="N71" i="37"/>
  <c r="O71" i="37" s="1"/>
  <c r="I78" i="34"/>
  <c r="I78" i="36"/>
  <c r="J74" i="37"/>
  <c r="L78" i="35"/>
  <c r="N29" i="41"/>
  <c r="O29" i="41" s="1"/>
  <c r="H78" i="44"/>
  <c r="N78" i="44" s="1"/>
  <c r="O78" i="44" s="1"/>
  <c r="O15" i="46"/>
  <c r="P15" i="46" s="1"/>
  <c r="J74" i="38"/>
  <c r="H78" i="34"/>
  <c r="N5" i="33"/>
  <c r="O5" i="33" s="1"/>
  <c r="N58" i="34"/>
  <c r="O58" i="34" s="1"/>
  <c r="K78" i="36"/>
  <c r="N26" i="36"/>
  <c r="O26" i="36" s="1"/>
  <c r="N74" i="36"/>
  <c r="O74" i="36" s="1"/>
  <c r="L74" i="37"/>
  <c r="F80" i="39"/>
  <c r="L78" i="36"/>
  <c r="N65" i="33"/>
  <c r="O65" i="33" s="1"/>
  <c r="J78" i="34"/>
  <c r="G79" i="33"/>
  <c r="K78" i="34"/>
  <c r="G78" i="34"/>
  <c r="M78" i="36"/>
  <c r="N16" i="36"/>
  <c r="O16" i="36" s="1"/>
  <c r="H80" i="39"/>
  <c r="N77" i="39"/>
  <c r="O77" i="39" s="1"/>
  <c r="N30" i="40"/>
  <c r="O30" i="40" s="1"/>
  <c r="L79" i="33"/>
  <c r="N75" i="34"/>
  <c r="O75" i="34" s="1"/>
  <c r="K79" i="33"/>
  <c r="L77" i="40"/>
  <c r="E78" i="34"/>
  <c r="F78" i="34"/>
  <c r="K78" i="35"/>
  <c r="N55" i="35"/>
  <c r="O55" i="35" s="1"/>
  <c r="H78" i="36"/>
  <c r="N60" i="40"/>
  <c r="O60" i="40" s="1"/>
  <c r="N74" i="35"/>
  <c r="O74" i="35" s="1"/>
  <c r="H79" i="33"/>
  <c r="N16" i="34"/>
  <c r="O16" i="34" s="1"/>
  <c r="F78" i="35"/>
  <c r="L78" i="34"/>
  <c r="G79" i="46"/>
  <c r="O74" i="47"/>
  <c r="P74" i="47" s="1"/>
  <c r="N78" i="36"/>
  <c r="O78" i="36" s="1"/>
  <c r="O79" i="46"/>
  <c r="P79" i="46" s="1"/>
  <c r="I79" i="33"/>
  <c r="N16" i="33"/>
  <c r="O16" i="33" s="1"/>
  <c r="D78" i="34"/>
  <c r="N61" i="37"/>
  <c r="O61" i="37" s="1"/>
  <c r="N31" i="39"/>
  <c r="O31" i="39" s="1"/>
  <c r="K80" i="39"/>
  <c r="F74" i="37"/>
  <c r="N26" i="35"/>
  <c r="O26" i="35" s="1"/>
  <c r="D78" i="35"/>
  <c r="J78" i="35"/>
  <c r="H74" i="37"/>
  <c r="J76" i="41"/>
  <c r="N76" i="41" s="1"/>
  <c r="O76" i="41" s="1"/>
  <c r="N45" i="36"/>
  <c r="O45" i="36" s="1"/>
  <c r="K74" i="38"/>
  <c r="D80" i="39"/>
  <c r="D77" i="40"/>
  <c r="N77" i="40" s="1"/>
  <c r="O77" i="40" s="1"/>
  <c r="N14" i="40"/>
  <c r="O14" i="40" s="1"/>
  <c r="N59" i="36"/>
  <c r="O59" i="36" s="1"/>
  <c r="N15" i="37"/>
  <c r="O15" i="37" s="1"/>
  <c r="N80" i="39" l="1"/>
  <c r="O80" i="39" s="1"/>
  <c r="N74" i="38"/>
  <c r="O74" i="38" s="1"/>
  <c r="N74" i="37"/>
  <c r="O74" i="37" s="1"/>
  <c r="N79" i="33"/>
  <c r="O79" i="33" s="1"/>
  <c r="N78" i="34"/>
  <c r="O78" i="34" s="1"/>
  <c r="N78" i="35"/>
  <c r="O78" i="35" s="1"/>
</calcChain>
</file>

<file path=xl/sharedStrings.xml><?xml version="1.0" encoding="utf-8"?>
<sst xmlns="http://schemas.openxmlformats.org/spreadsheetml/2006/main" count="1486" uniqueCount="192">
  <si>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</si>
  <si>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</si>
  <si>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</si>
  <si>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</si>
  <si>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</si>
  <si>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</si>
  <si>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</si>
  <si>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</si>
  <si>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</si>
  <si>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</si>
  <si>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</si>
  <si>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</si>
  <si>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</si>
  <si>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Fuel Oil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</si>
  <si>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</si>
  <si>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</si>
  <si>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</si>
  <si>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</si>
  <si>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</si>
  <si>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</si>
  <si>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Water</t>
  </si>
  <si>
    <t>Franchise Fee - Solid Waste</t>
  </si>
  <si>
    <t>Impact Fees - Commercial - Public Safety</t>
  </si>
  <si>
    <t>Impact Fees - Residential - Physical Environment</t>
  </si>
  <si>
    <t>Impact Fees - Residential - Transportation</t>
  </si>
  <si>
    <t>Impact Fees - Commercial - Culture / Recreation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</si>
  <si>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</si>
  <si>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</si>
  <si>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</si>
  <si>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</si>
  <si>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</si>
  <si>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</si>
  <si>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Physical Environment - Other Physical Environment</t>
  </si>
  <si>
    <t>State Grant - Economic Environment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</si>
  <si>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</si>
  <si>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</si>
  <si>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</si>
  <si>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</si>
  <si>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</si>
  <si>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Transportation</t>
  </si>
  <si>
    <t>Grants from Other Local Units - Other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</si>
  <si>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</si>
  <si>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</si>
  <si>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</si>
  <si>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</si>
  <si>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</si>
  <si>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</si>
  <si>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</si>
  <si>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</si>
  <si>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</si>
  <si>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</si>
  <si>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</si>
  <si>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Public Safety - Law Enforcement Services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</si>
  <si>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</si>
  <si>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</si>
  <si>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</si>
  <si>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</si>
  <si>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</si>
  <si>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Water Ports and Terminals</t>
  </si>
  <si>
    <t>Transportation (User Fees) - Parking Facilities</t>
  </si>
  <si>
    <t>Transportation (User Fees) - Other Transportation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</si>
  <si>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</si>
  <si>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</si>
  <si>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</si>
  <si>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</si>
  <si>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</si>
  <si>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</si>
  <si>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</si>
  <si>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</si>
  <si>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</si>
  <si>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</si>
  <si>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</si>
  <si>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</si>
  <si>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</si>
  <si>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</si>
  <si>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</si>
  <si>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</si>
  <si>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</si>
  <si>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</si>
  <si>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Deferred Compensation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</si>
  <si>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</si>
  <si>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</si>
  <si>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</si>
  <si>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</si>
  <si>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</si>
  <si>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</si>
  <si>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</si>
  <si>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</si>
  <si>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</si>
  <si>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</si>
  <si>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</si>
  <si>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</si>
  <si>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</si>
  <si>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Bradenton Revenues Reported by Account Code and Fund Type</t>
  </si>
  <si>
    <t>Local Fiscal Year Ended September 30, 2010</t>
  </si>
  <si>
    <t>Local Option Taxes</t>
  </si>
  <si>
    <t>Fire Insurance Premium Tax for Firefighters' Pension</t>
  </si>
  <si>
    <t>Impact Fees - Residential - Public Safety</t>
  </si>
  <si>
    <t>Impact Fees - Commercial - Physical Environment</t>
  </si>
  <si>
    <t>Impact Fees - Commercial - Transportation</t>
  </si>
  <si>
    <t>Impact Fees - Residential - Culture / Recreation</t>
  </si>
  <si>
    <t>State Shared Revenues - Public Safety - Firefighter Supplemental Compensation</t>
  </si>
  <si>
    <t>General Gov't (Not Court-Related) - Other General Gov't Charges and Fees</t>
  </si>
  <si>
    <t>Interest and Other Earnings - Net Increase (Decrease) in Fair Value of Investments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</si>
  <si>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</si>
  <si>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</si>
  <si>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</si>
  <si>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</si>
  <si>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Gas</t>
  </si>
  <si>
    <t>Franchise Fee - Other</t>
  </si>
  <si>
    <t>State Grant - Physical Environment - Stormwater Management</t>
  </si>
  <si>
    <t>2011 Municipal Population:</t>
  </si>
  <si>
    <t>Local Fiscal Year Ended September 30, 2012</t>
  </si>
  <si>
    <t>Federal Grant - Physical Environment - Electric Supply System</t>
  </si>
  <si>
    <t>Federal Grant - Human Services - Health or Hospitals</t>
  </si>
  <si>
    <t>Federal Grant - Human Services - Public Assistance</t>
  </si>
  <si>
    <t>State Grant - Public Safety</t>
  </si>
  <si>
    <t>State Grant - Transportation - Other Transportation</t>
  </si>
  <si>
    <t>State Grant - Culture / Recreation</t>
  </si>
  <si>
    <t>Public Safety - Fire Protection</t>
  </si>
  <si>
    <t>Physical Environment - Other Physical Environment Charges</t>
  </si>
  <si>
    <t>Court-Ordered Judgments and Fines - As Decided by Traffic Court</t>
  </si>
  <si>
    <t>Proprietary Non-Operating Sources - Capital Contributions from Other Public Source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</si>
  <si>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</si>
  <si>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</si>
  <si>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</si>
  <si>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</si>
  <si>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</si>
  <si>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</si>
  <si>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</si>
  <si>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</si>
  <si>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</si>
  <si>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</si>
  <si>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Parking Facilities</t>
  </si>
  <si>
    <t>Transportation - Other Transportation Charges</t>
  </si>
  <si>
    <t>Sales - Disposition of Fixed Assets</t>
  </si>
  <si>
    <t>Sales - Sale of Surplus Materials and Scrap</t>
  </si>
  <si>
    <t>Proprietary Non-Operating - Other Grants and Donations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</si>
  <si>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</si>
  <si>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</si>
  <si>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</si>
  <si>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</si>
  <si>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</si>
  <si>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</si>
  <si>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</si>
  <si>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</si>
  <si>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</si>
  <si>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</si>
  <si>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Special Assessments - Capital Improvement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</si>
  <si>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</si>
  <si>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</si>
  <si>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</si>
  <si>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Administrative Service Fees</t>
  </si>
  <si>
    <t>2014 Municipal Population:</t>
  </si>
  <si>
    <t>Local Fiscal Year Ended September 30, 2015</t>
  </si>
  <si>
    <t>Culture / Recreation - Libraries</t>
  </si>
  <si>
    <t>2015 Municipal Population:</t>
  </si>
  <si>
    <t>Local Fiscal Year Ended September 30, 2016</t>
  </si>
  <si>
    <t>Proceeds - Proceeds from Refunding Bonds</t>
  </si>
  <si>
    <t>2016 Municipal Population:</t>
  </si>
  <si>
    <t>Local Fiscal Year Ended September 30, 2017</t>
  </si>
  <si>
    <t>Grants from Other Local Units - Culture / Recreation</t>
  </si>
  <si>
    <t>2017 Municipal Population:</t>
  </si>
  <si>
    <t>Local Fiscal Year Ended September 30, 2018</t>
  </si>
  <si>
    <t>Federal Grant - Physical Environment - Other Physical Environment</t>
  </si>
  <si>
    <t>2018 Municipal Population:</t>
  </si>
  <si>
    <t>Local Fiscal Year Ended September 30, 2019</t>
  </si>
  <si>
    <t>Proceeds of General Capital Asset Dispositions - Sales</t>
  </si>
  <si>
    <t>Proprietary Non-Operating - Other Non-Operating Sources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</si>
  <si>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</si>
  <si>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</si>
  <si>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</si>
  <si>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</si>
  <si>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</si>
  <si>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</si>
  <si>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</si>
  <si>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</si>
  <si>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</si>
  <si>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</si>
  <si>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</si>
  <si>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</si>
  <si>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</si>
  <si>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</si>
  <si>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Capital Contributions from Private Source</t>
  </si>
  <si>
    <t>2021 Municipal Population:</t>
  </si>
  <si>
    <t>Local Fiscal Year Ended September 30, 2022</t>
  </si>
  <si>
    <t>Permits - Other</t>
  </si>
  <si>
    <t>Other Fees and Special Assessments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</si>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</sst>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8700-33D5-41BE-83FB-34335B2003FC}">
  <sheetPr>
    <pageSetUpPr fitToPage="1"/>
  </sheetPr>
  <dimension ref="A1:ED7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83</v>
      </c>
      <c r="B3" s="108"/>
      <c r="C3" s="109"/>
      <c r="D3" s="113" t="s">
        <v>43</v>
      </c>
      <c r="E3" s="114"/>
      <c r="F3" s="114"/>
      <c r="G3" s="114"/>
      <c r="H3" s="115"/>
      <c r="I3" s="113" t="s">
        <v>44</v>
      </c>
      <c r="J3" s="115"/>
      <c r="K3" s="113" t="s">
        <v>46</v>
      </c>
      <c r="L3" s="114"/>
      <c r="M3" s="115"/>
      <c r="N3" s="49"/>
      <c r="O3" s="50"/>
      <c r="P3" s="116" t="s">
        <v>173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84</v>
      </c>
      <c r="F4" s="52" t="s">
        <v>85</v>
      </c>
      <c r="G4" s="52" t="s">
        <v>86</v>
      </c>
      <c r="H4" s="52" t="s">
        <v>6</v>
      </c>
      <c r="I4" s="52" t="s">
        <v>7</v>
      </c>
      <c r="J4" s="53" t="s">
        <v>87</v>
      </c>
      <c r="K4" s="53" t="s">
        <v>8</v>
      </c>
      <c r="L4" s="53" t="s">
        <v>9</v>
      </c>
      <c r="M4" s="53" t="s">
        <v>174</v>
      </c>
      <c r="N4" s="53" t="s">
        <v>10</v>
      </c>
      <c r="O4" s="53" t="s">
        <v>175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176</v>
      </c>
      <c r="B5" s="57"/>
      <c r="C5" s="57"/>
      <c r="D5" s="58">
        <f>SUM(D6:D14)</f>
        <v>38716163</v>
      </c>
      <c r="E5" s="58">
        <f>SUM(E6:E14)</f>
        <v>3892940</v>
      </c>
      <c r="F5" s="58">
        <f>SUM(F6:F14)</f>
        <v>0</v>
      </c>
      <c r="G5" s="58">
        <f>SUM(G6:G14)</f>
        <v>5645596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1263837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49518536</v>
      </c>
      <c r="P5" s="60">
        <f>(O5/P$75)</f>
        <v>864.90727123469514</v>
      </c>
      <c r="Q5" s="61"/>
    </row>
    <row r="6" spans="1:134">
      <c r="A6" s="63"/>
      <c r="B6" s="64">
        <v>311</v>
      </c>
      <c r="C6" s="65" t="s">
        <v>3</v>
      </c>
      <c r="D6" s="66">
        <v>29201725</v>
      </c>
      <c r="E6" s="66">
        <v>3892940</v>
      </c>
      <c r="F6" s="66">
        <v>0</v>
      </c>
      <c r="G6" s="66">
        <v>5645596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38740261</v>
      </c>
      <c r="P6" s="67">
        <f>(O6/P$75)</f>
        <v>676.65032400048904</v>
      </c>
      <c r="Q6" s="68"/>
    </row>
    <row r="7" spans="1:134">
      <c r="A7" s="63"/>
      <c r="B7" s="64">
        <v>312.51</v>
      </c>
      <c r="C7" s="65" t="s">
        <v>90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557617</v>
      </c>
      <c r="L7" s="66">
        <v>0</v>
      </c>
      <c r="M7" s="66">
        <v>0</v>
      </c>
      <c r="N7" s="66">
        <v>0</v>
      </c>
      <c r="O7" s="66">
        <f t="shared" ref="O7:O14" si="0">SUM(D7:N7)</f>
        <v>557617</v>
      </c>
      <c r="P7" s="67">
        <f>(O7/P$75)</f>
        <v>9.7395245663982681</v>
      </c>
      <c r="Q7" s="68"/>
    </row>
    <row r="8" spans="1:134">
      <c r="A8" s="63"/>
      <c r="B8" s="64">
        <v>312.52</v>
      </c>
      <c r="C8" s="65" t="s">
        <v>125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706220</v>
      </c>
      <c r="L8" s="66">
        <v>0</v>
      </c>
      <c r="M8" s="66">
        <v>0</v>
      </c>
      <c r="N8" s="66">
        <v>0</v>
      </c>
      <c r="O8" s="66">
        <f t="shared" si="0"/>
        <v>706220</v>
      </c>
      <c r="P8" s="67">
        <f>(O8/P$75)</f>
        <v>12.33507414458631</v>
      </c>
      <c r="Q8" s="68"/>
    </row>
    <row r="9" spans="1:134">
      <c r="A9" s="63"/>
      <c r="B9" s="64">
        <v>314.10000000000002</v>
      </c>
      <c r="C9" s="65" t="s">
        <v>11</v>
      </c>
      <c r="D9" s="66">
        <v>5343474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5343474</v>
      </c>
      <c r="P9" s="67">
        <f>(O9/P$75)</f>
        <v>93.330899690845897</v>
      </c>
      <c r="Q9" s="68"/>
    </row>
    <row r="10" spans="1:134">
      <c r="A10" s="63"/>
      <c r="B10" s="64">
        <v>314.3</v>
      </c>
      <c r="C10" s="65" t="s">
        <v>12</v>
      </c>
      <c r="D10" s="66">
        <v>1087171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1087171</v>
      </c>
      <c r="P10" s="67">
        <f>(O10/P$75)</f>
        <v>18.988891411803749</v>
      </c>
      <c r="Q10" s="68"/>
    </row>
    <row r="11" spans="1:134">
      <c r="A11" s="63"/>
      <c r="B11" s="64">
        <v>314.7</v>
      </c>
      <c r="C11" s="65" t="s">
        <v>13</v>
      </c>
      <c r="D11" s="66">
        <v>64692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64692</v>
      </c>
      <c r="P11" s="67">
        <f>(O11/P$75)</f>
        <v>1.1299320559621331</v>
      </c>
      <c r="Q11" s="68"/>
    </row>
    <row r="12" spans="1:134">
      <c r="A12" s="63"/>
      <c r="B12" s="64">
        <v>314.8</v>
      </c>
      <c r="C12" s="65" t="s">
        <v>14</v>
      </c>
      <c r="D12" s="66">
        <v>74876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74876</v>
      </c>
      <c r="P12" s="67">
        <f>(O12/P$75)</f>
        <v>1.3078091977712958</v>
      </c>
      <c r="Q12" s="68"/>
    </row>
    <row r="13" spans="1:134">
      <c r="A13" s="63"/>
      <c r="B13" s="64">
        <v>315.10000000000002</v>
      </c>
      <c r="C13" s="65" t="s">
        <v>177</v>
      </c>
      <c r="D13" s="66">
        <v>2772648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2772648</v>
      </c>
      <c r="P13" s="67">
        <f>(O13/P$75)</f>
        <v>48.427995039561246</v>
      </c>
      <c r="Q13" s="68"/>
    </row>
    <row r="14" spans="1:134">
      <c r="A14" s="63"/>
      <c r="B14" s="64">
        <v>316</v>
      </c>
      <c r="C14" s="65" t="s">
        <v>127</v>
      </c>
      <c r="D14" s="66">
        <v>171577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171577</v>
      </c>
      <c r="P14" s="67">
        <f>(O14/P$75)</f>
        <v>2.9968211272771734</v>
      </c>
      <c r="Q14" s="68"/>
    </row>
    <row r="15" spans="1:134" ht="15.75">
      <c r="A15" s="69" t="s">
        <v>18</v>
      </c>
      <c r="B15" s="70"/>
      <c r="C15" s="71"/>
      <c r="D15" s="72">
        <f>SUM(D16:D30)</f>
        <v>6628418</v>
      </c>
      <c r="E15" s="72">
        <f>SUM(E16:E30)</f>
        <v>152429</v>
      </c>
      <c r="F15" s="72">
        <f>SUM(F16:F30)</f>
        <v>0</v>
      </c>
      <c r="G15" s="72">
        <f>SUM(G16:G30)</f>
        <v>593571</v>
      </c>
      <c r="H15" s="72">
        <f>SUM(H16:H30)</f>
        <v>0</v>
      </c>
      <c r="I15" s="72">
        <f>SUM(I16:I30)</f>
        <v>576950</v>
      </c>
      <c r="J15" s="72">
        <f>SUM(J16:J30)</f>
        <v>0</v>
      </c>
      <c r="K15" s="72">
        <f>SUM(K16:K30)</f>
        <v>0</v>
      </c>
      <c r="L15" s="72">
        <f>SUM(L16:L30)</f>
        <v>0</v>
      </c>
      <c r="M15" s="72">
        <f>SUM(M16:M30)</f>
        <v>0</v>
      </c>
      <c r="N15" s="72">
        <f>SUM(N16:N30)</f>
        <v>0</v>
      </c>
      <c r="O15" s="73">
        <f>SUM(D15:N15)</f>
        <v>7951368</v>
      </c>
      <c r="P15" s="74">
        <f>(O15/P$75)</f>
        <v>138.88124639756867</v>
      </c>
      <c r="Q15" s="75"/>
    </row>
    <row r="16" spans="1:134">
      <c r="A16" s="63"/>
      <c r="B16" s="64">
        <v>322</v>
      </c>
      <c r="C16" s="65" t="s">
        <v>178</v>
      </c>
      <c r="D16" s="66">
        <v>1713584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1713584</v>
      </c>
      <c r="P16" s="67">
        <f>(O16/P$75)</f>
        <v>29.930029867430527</v>
      </c>
      <c r="Q16" s="68"/>
    </row>
    <row r="17" spans="1:17">
      <c r="A17" s="63"/>
      <c r="B17" s="64">
        <v>322.89999999999998</v>
      </c>
      <c r="C17" s="65" t="s">
        <v>186</v>
      </c>
      <c r="D17" s="66">
        <v>4650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30" si="1">SUM(D17:N17)</f>
        <v>4650</v>
      </c>
      <c r="P17" s="67">
        <f>(O17/P$75)</f>
        <v>8.1218451434859312E-2</v>
      </c>
      <c r="Q17" s="68"/>
    </row>
    <row r="18" spans="1:17">
      <c r="A18" s="63"/>
      <c r="B18" s="64">
        <v>323.10000000000002</v>
      </c>
      <c r="C18" s="65" t="s">
        <v>19</v>
      </c>
      <c r="D18" s="66">
        <v>4107740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4107740</v>
      </c>
      <c r="P18" s="67">
        <f>(O18/P$75)</f>
        <v>71.747157354199786</v>
      </c>
      <c r="Q18" s="68"/>
    </row>
    <row r="19" spans="1:17">
      <c r="A19" s="63"/>
      <c r="B19" s="64">
        <v>323.39999999999998</v>
      </c>
      <c r="C19" s="65" t="s">
        <v>108</v>
      </c>
      <c r="D19" s="66">
        <v>154597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154597</v>
      </c>
      <c r="P19" s="67">
        <f>(O19/P$75)</f>
        <v>2.7002427820376225</v>
      </c>
      <c r="Q19" s="68"/>
    </row>
    <row r="20" spans="1:17">
      <c r="A20" s="63"/>
      <c r="B20" s="64">
        <v>323.7</v>
      </c>
      <c r="C20" s="65" t="s">
        <v>21</v>
      </c>
      <c r="D20" s="66">
        <v>72599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72599</v>
      </c>
      <c r="P20" s="67">
        <f>(O20/P$75)</f>
        <v>1.2680383560686777</v>
      </c>
      <c r="Q20" s="68"/>
    </row>
    <row r="21" spans="1:17">
      <c r="A21" s="63"/>
      <c r="B21" s="64">
        <v>323.89999999999998</v>
      </c>
      <c r="C21" s="65" t="s">
        <v>109</v>
      </c>
      <c r="D21" s="66">
        <v>23364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23364</v>
      </c>
      <c r="P21" s="67">
        <f>(O21/P$75)</f>
        <v>0.40808341920947372</v>
      </c>
      <c r="Q21" s="68"/>
    </row>
    <row r="22" spans="1:17">
      <c r="A22" s="63"/>
      <c r="B22" s="64">
        <v>324.11</v>
      </c>
      <c r="C22" s="65" t="s">
        <v>97</v>
      </c>
      <c r="D22" s="66">
        <v>0</v>
      </c>
      <c r="E22" s="66">
        <v>0</v>
      </c>
      <c r="F22" s="66">
        <v>0</v>
      </c>
      <c r="G22" s="66">
        <v>100937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100937</v>
      </c>
      <c r="P22" s="67">
        <f>(O22/P$75)</f>
        <v>1.762999318812988</v>
      </c>
      <c r="Q22" s="68"/>
    </row>
    <row r="23" spans="1:17">
      <c r="A23" s="63"/>
      <c r="B23" s="64">
        <v>324.12</v>
      </c>
      <c r="C23" s="65" t="s">
        <v>22</v>
      </c>
      <c r="D23" s="66">
        <v>0</v>
      </c>
      <c r="E23" s="66">
        <v>0</v>
      </c>
      <c r="F23" s="66">
        <v>0</v>
      </c>
      <c r="G23" s="66">
        <v>816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816</v>
      </c>
      <c r="P23" s="67">
        <f>(O23/P$75)</f>
        <v>1.4252528251794665E-2</v>
      </c>
      <c r="Q23" s="68"/>
    </row>
    <row r="24" spans="1:17">
      <c r="A24" s="63"/>
      <c r="B24" s="64">
        <v>324.20999999999998</v>
      </c>
      <c r="C24" s="65" t="s">
        <v>23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548636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548636</v>
      </c>
      <c r="P24" s="67">
        <f>(O24/P$75)</f>
        <v>9.5826594239603171</v>
      </c>
      <c r="Q24" s="68"/>
    </row>
    <row r="25" spans="1:17">
      <c r="A25" s="63"/>
      <c r="B25" s="64">
        <v>324.22000000000003</v>
      </c>
      <c r="C25" s="65" t="s">
        <v>98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28314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28314</v>
      </c>
      <c r="P25" s="67">
        <f>(O25/P$75)</f>
        <v>0.49454177073690464</v>
      </c>
      <c r="Q25" s="68"/>
    </row>
    <row r="26" spans="1:17">
      <c r="A26" s="63"/>
      <c r="B26" s="64">
        <v>324.31</v>
      </c>
      <c r="C26" s="65" t="s">
        <v>24</v>
      </c>
      <c r="D26" s="66">
        <v>0</v>
      </c>
      <c r="E26" s="66">
        <v>0</v>
      </c>
      <c r="F26" s="66">
        <v>0</v>
      </c>
      <c r="G26" s="66">
        <v>341079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341079</v>
      </c>
      <c r="P26" s="67">
        <f>(O26/P$75)</f>
        <v>5.9573996122473929</v>
      </c>
      <c r="Q26" s="68"/>
    </row>
    <row r="27" spans="1:17">
      <c r="A27" s="63"/>
      <c r="B27" s="64">
        <v>324.61</v>
      </c>
      <c r="C27" s="65" t="s">
        <v>100</v>
      </c>
      <c r="D27" s="66">
        <v>0</v>
      </c>
      <c r="E27" s="66">
        <v>0</v>
      </c>
      <c r="F27" s="66">
        <v>0</v>
      </c>
      <c r="G27" s="66">
        <v>150739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150739</v>
      </c>
      <c r="P27" s="67">
        <f>(O27/P$75)</f>
        <v>2.6328576668471522</v>
      </c>
      <c r="Q27" s="68"/>
    </row>
    <row r="28" spans="1:17">
      <c r="A28" s="63"/>
      <c r="B28" s="64">
        <v>325.10000000000002</v>
      </c>
      <c r="C28" s="65" t="s">
        <v>148</v>
      </c>
      <c r="D28" s="66">
        <v>0</v>
      </c>
      <c r="E28" s="66">
        <v>152429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152429</v>
      </c>
      <c r="P28" s="67">
        <f>(O28/P$75)</f>
        <v>2.662375770701972</v>
      </c>
      <c r="Q28" s="68"/>
    </row>
    <row r="29" spans="1:17">
      <c r="A29" s="63"/>
      <c r="B29" s="64">
        <v>325.2</v>
      </c>
      <c r="C29" s="65" t="s">
        <v>26</v>
      </c>
      <c r="D29" s="66">
        <v>551384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1"/>
        <v>551384</v>
      </c>
      <c r="P29" s="67">
        <f>(O29/P$75)</f>
        <v>9.6306569088082714</v>
      </c>
      <c r="Q29" s="68"/>
    </row>
    <row r="30" spans="1:17">
      <c r="A30" s="63"/>
      <c r="B30" s="64">
        <v>329.5</v>
      </c>
      <c r="C30" s="65" t="s">
        <v>187</v>
      </c>
      <c r="D30" s="66">
        <v>500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1"/>
        <v>500</v>
      </c>
      <c r="P30" s="67">
        <f>(O30/P$75)</f>
        <v>8.7331668209526137E-3</v>
      </c>
      <c r="Q30" s="68"/>
    </row>
    <row r="31" spans="1:17" ht="15.75">
      <c r="A31" s="69" t="s">
        <v>179</v>
      </c>
      <c r="B31" s="70"/>
      <c r="C31" s="71"/>
      <c r="D31" s="72">
        <f>SUM(D32:D43)</f>
        <v>12012987</v>
      </c>
      <c r="E31" s="72">
        <f>SUM(E32:E43)</f>
        <v>2425320</v>
      </c>
      <c r="F31" s="72">
        <f>SUM(F32:F43)</f>
        <v>900004</v>
      </c>
      <c r="G31" s="72">
        <f>SUM(G32:G43)</f>
        <v>6123539</v>
      </c>
      <c r="H31" s="72">
        <f>SUM(H32:H43)</f>
        <v>0</v>
      </c>
      <c r="I31" s="72">
        <f>SUM(I32:I43)</f>
        <v>0</v>
      </c>
      <c r="J31" s="72">
        <f>SUM(J32:J43)</f>
        <v>0</v>
      </c>
      <c r="K31" s="72">
        <f>SUM(K32:K43)</f>
        <v>0</v>
      </c>
      <c r="L31" s="72">
        <f>SUM(L32:L43)</f>
        <v>0</v>
      </c>
      <c r="M31" s="72">
        <f>SUM(M32:M43)</f>
        <v>0</v>
      </c>
      <c r="N31" s="72">
        <f>SUM(N32:N43)</f>
        <v>0</v>
      </c>
      <c r="O31" s="73">
        <f>SUM(D31:N31)</f>
        <v>21461850</v>
      </c>
      <c r="P31" s="74">
        <f>(O31/P$75)</f>
        <v>374.85983267252374</v>
      </c>
      <c r="Q31" s="75"/>
    </row>
    <row r="32" spans="1:17">
      <c r="A32" s="63"/>
      <c r="B32" s="64">
        <v>331.2</v>
      </c>
      <c r="C32" s="65" t="s">
        <v>28</v>
      </c>
      <c r="D32" s="66">
        <v>575091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575091</v>
      </c>
      <c r="P32" s="67">
        <f>(O32/P$75)</f>
        <v>10.044731280456919</v>
      </c>
      <c r="Q32" s="68"/>
    </row>
    <row r="33" spans="1:17">
      <c r="A33" s="63"/>
      <c r="B33" s="64">
        <v>331.5</v>
      </c>
      <c r="C33" s="65" t="s">
        <v>30</v>
      </c>
      <c r="D33" s="66">
        <v>0</v>
      </c>
      <c r="E33" s="66">
        <v>2312227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40" si="2">SUM(D33:N33)</f>
        <v>2312227</v>
      </c>
      <c r="P33" s="67">
        <f>(O33/P$75)</f>
        <v>40.386128237821602</v>
      </c>
      <c r="Q33" s="68"/>
    </row>
    <row r="34" spans="1:17">
      <c r="A34" s="63"/>
      <c r="B34" s="64">
        <v>334.5</v>
      </c>
      <c r="C34" s="65" t="s">
        <v>33</v>
      </c>
      <c r="D34" s="66">
        <v>0</v>
      </c>
      <c r="E34" s="66">
        <v>113093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113093</v>
      </c>
      <c r="P34" s="67">
        <f>(O34/P$75)</f>
        <v>1.975320070563988</v>
      </c>
      <c r="Q34" s="68"/>
    </row>
    <row r="35" spans="1:17">
      <c r="A35" s="63"/>
      <c r="B35" s="64">
        <v>334.7</v>
      </c>
      <c r="C35" s="65" t="s">
        <v>118</v>
      </c>
      <c r="D35" s="66">
        <v>0</v>
      </c>
      <c r="E35" s="66">
        <v>0</v>
      </c>
      <c r="F35" s="66">
        <v>500004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500004</v>
      </c>
      <c r="P35" s="67">
        <f>(O35/P$75)</f>
        <v>8.7332366862871815</v>
      </c>
      <c r="Q35" s="68"/>
    </row>
    <row r="36" spans="1:17">
      <c r="A36" s="63"/>
      <c r="B36" s="64">
        <v>335.125</v>
      </c>
      <c r="C36" s="65" t="s">
        <v>180</v>
      </c>
      <c r="D36" s="66">
        <v>2984303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2984303</v>
      </c>
      <c r="P36" s="67">
        <f>(O36/P$75)</f>
        <v>52.124831886538693</v>
      </c>
      <c r="Q36" s="68"/>
    </row>
    <row r="37" spans="1:17">
      <c r="A37" s="63"/>
      <c r="B37" s="64">
        <v>335.14</v>
      </c>
      <c r="C37" s="65" t="s">
        <v>129</v>
      </c>
      <c r="D37" s="66">
        <v>61972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61972</v>
      </c>
      <c r="P37" s="67">
        <f>(O37/P$75)</f>
        <v>1.0824236284561508</v>
      </c>
      <c r="Q37" s="68"/>
    </row>
    <row r="38" spans="1:17">
      <c r="A38" s="63"/>
      <c r="B38" s="64">
        <v>335.15</v>
      </c>
      <c r="C38" s="65" t="s">
        <v>130</v>
      </c>
      <c r="D38" s="66">
        <v>60011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60011</v>
      </c>
      <c r="P38" s="67">
        <f>(O38/P$75)</f>
        <v>1.0481721481843747</v>
      </c>
      <c r="Q38" s="68"/>
    </row>
    <row r="39" spans="1:17">
      <c r="A39" s="63"/>
      <c r="B39" s="64">
        <v>335.18</v>
      </c>
      <c r="C39" s="65" t="s">
        <v>181</v>
      </c>
      <c r="D39" s="66">
        <v>6042443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6042443</v>
      </c>
      <c r="P39" s="67">
        <f>(O39/P$75)</f>
        <v>105.53932545019475</v>
      </c>
      <c r="Q39" s="68"/>
    </row>
    <row r="40" spans="1:17">
      <c r="A40" s="63"/>
      <c r="B40" s="64">
        <v>335.21</v>
      </c>
      <c r="C40" s="65" t="s">
        <v>101</v>
      </c>
      <c r="D40" s="66">
        <v>25624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25624</v>
      </c>
      <c r="P40" s="67">
        <f>(O40/P$75)</f>
        <v>0.44755733324017954</v>
      </c>
      <c r="Q40" s="68"/>
    </row>
    <row r="41" spans="1:17">
      <c r="A41" s="63"/>
      <c r="B41" s="64">
        <v>337.7</v>
      </c>
      <c r="C41" s="65" t="s">
        <v>161</v>
      </c>
      <c r="D41" s="66">
        <v>0</v>
      </c>
      <c r="E41" s="66">
        <v>0</v>
      </c>
      <c r="F41" s="66">
        <v>400000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" si="3">SUM(D41:N41)</f>
        <v>400000</v>
      </c>
      <c r="P41" s="67">
        <f>(O41/P$75)</f>
        <v>6.9865334567620909</v>
      </c>
      <c r="Q41" s="68"/>
    </row>
    <row r="42" spans="1:17">
      <c r="A42" s="63"/>
      <c r="B42" s="64">
        <v>338</v>
      </c>
      <c r="C42" s="65" t="s">
        <v>41</v>
      </c>
      <c r="D42" s="66">
        <v>2168505</v>
      </c>
      <c r="E42" s="66">
        <v>0</v>
      </c>
      <c r="F42" s="66">
        <v>0</v>
      </c>
      <c r="G42" s="66">
        <v>6123539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8292044</v>
      </c>
      <c r="P42" s="67">
        <f>(O42/P$75)</f>
        <v>144.8316070773584</v>
      </c>
      <c r="Q42" s="68"/>
    </row>
    <row r="43" spans="1:17">
      <c r="A43" s="63"/>
      <c r="B43" s="64">
        <v>339</v>
      </c>
      <c r="C43" s="65" t="s">
        <v>42</v>
      </c>
      <c r="D43" s="66">
        <v>95038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95038</v>
      </c>
      <c r="P43" s="67">
        <f>(O43/P$75)</f>
        <v>1.6599654166593891</v>
      </c>
      <c r="Q43" s="68"/>
    </row>
    <row r="44" spans="1:17" ht="15.75">
      <c r="A44" s="69" t="s">
        <v>47</v>
      </c>
      <c r="B44" s="70"/>
      <c r="C44" s="71"/>
      <c r="D44" s="72">
        <f>SUM(D45:D55)</f>
        <v>3206670</v>
      </c>
      <c r="E44" s="72">
        <f>SUM(E45:E55)</f>
        <v>0</v>
      </c>
      <c r="F44" s="72">
        <f>SUM(F45:F55)</f>
        <v>0</v>
      </c>
      <c r="G44" s="72">
        <f>SUM(G45:G55)</f>
        <v>0</v>
      </c>
      <c r="H44" s="72">
        <f>SUM(H45:H55)</f>
        <v>0</v>
      </c>
      <c r="I44" s="72">
        <f>SUM(I45:I55)</f>
        <v>40397469</v>
      </c>
      <c r="J44" s="72">
        <f>SUM(J45:J55)</f>
        <v>11352035</v>
      </c>
      <c r="K44" s="72">
        <f>SUM(K45:K55)</f>
        <v>0</v>
      </c>
      <c r="L44" s="72">
        <f>SUM(L45:L55)</f>
        <v>0</v>
      </c>
      <c r="M44" s="72">
        <f>SUM(M45:M55)</f>
        <v>0</v>
      </c>
      <c r="N44" s="72">
        <f>SUM(N45:N55)</f>
        <v>0</v>
      </c>
      <c r="O44" s="72">
        <f>SUM(D44:N44)</f>
        <v>54956174</v>
      </c>
      <c r="P44" s="74">
        <f>(O44/P$75)</f>
        <v>959.88287076659742</v>
      </c>
      <c r="Q44" s="75"/>
    </row>
    <row r="45" spans="1:17">
      <c r="A45" s="63"/>
      <c r="B45" s="64">
        <v>341.1</v>
      </c>
      <c r="C45" s="65" t="s">
        <v>149</v>
      </c>
      <c r="D45" s="66">
        <v>150490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150490</v>
      </c>
      <c r="P45" s="67">
        <f>(O45/P$75)</f>
        <v>2.6285085497703178</v>
      </c>
      <c r="Q45" s="68"/>
    </row>
    <row r="46" spans="1:17">
      <c r="A46" s="63"/>
      <c r="B46" s="64">
        <v>342.1</v>
      </c>
      <c r="C46" s="65" t="s">
        <v>52</v>
      </c>
      <c r="D46" s="66">
        <v>996490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54" si="4">SUM(D46:N46)</f>
        <v>996490</v>
      </c>
      <c r="P46" s="67">
        <f>(O46/P$75)</f>
        <v>17.40502681082214</v>
      </c>
      <c r="Q46" s="68"/>
    </row>
    <row r="47" spans="1:17">
      <c r="A47" s="63"/>
      <c r="B47" s="64">
        <v>342.2</v>
      </c>
      <c r="C47" s="65" t="s">
        <v>119</v>
      </c>
      <c r="D47" s="66">
        <v>7608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7608</v>
      </c>
      <c r="P47" s="67">
        <f>(O47/P$75)</f>
        <v>0.13288386634761498</v>
      </c>
      <c r="Q47" s="68"/>
    </row>
    <row r="48" spans="1:17">
      <c r="A48" s="63"/>
      <c r="B48" s="64">
        <v>343.3</v>
      </c>
      <c r="C48" s="65" t="s">
        <v>54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12707500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12707500</v>
      </c>
      <c r="P48" s="67">
        <f>(O48/P$75)</f>
        <v>221.95343475451068</v>
      </c>
      <c r="Q48" s="68"/>
    </row>
    <row r="49" spans="1:17">
      <c r="A49" s="63"/>
      <c r="B49" s="64">
        <v>343.4</v>
      </c>
      <c r="C49" s="65" t="s">
        <v>55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9875020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9875020</v>
      </c>
      <c r="P49" s="67">
        <f>(O49/P$75)</f>
        <v>172.48039404048697</v>
      </c>
      <c r="Q49" s="68"/>
    </row>
    <row r="50" spans="1:17">
      <c r="A50" s="63"/>
      <c r="B50" s="64">
        <v>343.5</v>
      </c>
      <c r="C50" s="65" t="s">
        <v>56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13314487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13314487</v>
      </c>
      <c r="P50" s="67">
        <f>(O50/P$75)</f>
        <v>232.5552722128098</v>
      </c>
      <c r="Q50" s="68"/>
    </row>
    <row r="51" spans="1:17">
      <c r="A51" s="63"/>
      <c r="B51" s="64">
        <v>343.6</v>
      </c>
      <c r="C51" s="65" t="s">
        <v>57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2078098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2078098</v>
      </c>
      <c r="P51" s="67">
        <f>(O51/P$75)</f>
        <v>36.296753008575969</v>
      </c>
      <c r="Q51" s="68"/>
    </row>
    <row r="52" spans="1:17">
      <c r="A52" s="63"/>
      <c r="B52" s="64">
        <v>344.5</v>
      </c>
      <c r="C52" s="65" t="s">
        <v>133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72559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72559</v>
      </c>
      <c r="P52" s="67">
        <f>(O52/P$75)</f>
        <v>1.2673397027230013</v>
      </c>
      <c r="Q52" s="68"/>
    </row>
    <row r="53" spans="1:17">
      <c r="A53" s="63"/>
      <c r="B53" s="64">
        <v>344.9</v>
      </c>
      <c r="C53" s="65" t="s">
        <v>134</v>
      </c>
      <c r="D53" s="66">
        <v>395837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395837</v>
      </c>
      <c r="P53" s="67">
        <f>(O53/P$75)</f>
        <v>6.91382110981084</v>
      </c>
      <c r="Q53" s="68"/>
    </row>
    <row r="54" spans="1:17">
      <c r="A54" s="63"/>
      <c r="B54" s="64">
        <v>347.2</v>
      </c>
      <c r="C54" s="65" t="s">
        <v>61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2349805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2349805</v>
      </c>
      <c r="P54" s="67">
        <f>(O54/P$75)</f>
        <v>41.042478123417112</v>
      </c>
      <c r="Q54" s="68"/>
    </row>
    <row r="55" spans="1:17">
      <c r="A55" s="63"/>
      <c r="B55" s="64">
        <v>349</v>
      </c>
      <c r="C55" s="65" t="s">
        <v>182</v>
      </c>
      <c r="D55" s="66">
        <v>1656245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11352035</v>
      </c>
      <c r="K55" s="66">
        <v>0</v>
      </c>
      <c r="L55" s="66">
        <v>0</v>
      </c>
      <c r="M55" s="66">
        <v>0</v>
      </c>
      <c r="N55" s="66">
        <v>0</v>
      </c>
      <c r="O55" s="66">
        <f>SUM(D55:N55)</f>
        <v>13008280</v>
      </c>
      <c r="P55" s="67">
        <f>(O55/P$75)</f>
        <v>227.20695858732293</v>
      </c>
      <c r="Q55" s="68"/>
    </row>
    <row r="56" spans="1:17" ht="15.75">
      <c r="A56" s="69" t="s">
        <v>48</v>
      </c>
      <c r="B56" s="70"/>
      <c r="C56" s="71"/>
      <c r="D56" s="72">
        <f>SUM(D57:D59)</f>
        <v>117953</v>
      </c>
      <c r="E56" s="72">
        <f>SUM(E57:E59)</f>
        <v>7276</v>
      </c>
      <c r="F56" s="72">
        <f>SUM(F57:F59)</f>
        <v>0</v>
      </c>
      <c r="G56" s="72">
        <f>SUM(G57:G59)</f>
        <v>0</v>
      </c>
      <c r="H56" s="72">
        <f>SUM(H57:H59)</f>
        <v>0</v>
      </c>
      <c r="I56" s="72">
        <f>SUM(I57:I59)</f>
        <v>75810</v>
      </c>
      <c r="J56" s="72">
        <f>SUM(J57:J59)</f>
        <v>0</v>
      </c>
      <c r="K56" s="72">
        <f>SUM(K57:K59)</f>
        <v>0</v>
      </c>
      <c r="L56" s="72">
        <f>SUM(L57:L59)</f>
        <v>0</v>
      </c>
      <c r="M56" s="72">
        <f>SUM(M57:M59)</f>
        <v>0</v>
      </c>
      <c r="N56" s="72">
        <f>SUM(N57:N59)</f>
        <v>0</v>
      </c>
      <c r="O56" s="72">
        <f>SUM(D56:N56)</f>
        <v>201039</v>
      </c>
      <c r="P56" s="74">
        <f>(O56/P$75)</f>
        <v>3.5114142490349849</v>
      </c>
      <c r="Q56" s="75"/>
    </row>
    <row r="57" spans="1:17">
      <c r="A57" s="76"/>
      <c r="B57" s="77">
        <v>351.3</v>
      </c>
      <c r="C57" s="78" t="s">
        <v>67</v>
      </c>
      <c r="D57" s="66">
        <v>285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ref="O57:O59" si="5">SUM(D57:N57)</f>
        <v>285</v>
      </c>
      <c r="P57" s="67">
        <f>(O57/P$75)</f>
        <v>4.97790508794299E-3</v>
      </c>
      <c r="Q57" s="68"/>
    </row>
    <row r="58" spans="1:17">
      <c r="A58" s="76"/>
      <c r="B58" s="77">
        <v>351.5</v>
      </c>
      <c r="C58" s="78" t="s">
        <v>121</v>
      </c>
      <c r="D58" s="66">
        <v>117668</v>
      </c>
      <c r="E58" s="66">
        <v>7276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5"/>
        <v>124944</v>
      </c>
      <c r="P58" s="67">
        <f>(O58/P$75)</f>
        <v>2.1823135905542066</v>
      </c>
      <c r="Q58" s="68"/>
    </row>
    <row r="59" spans="1:17">
      <c r="A59" s="76"/>
      <c r="B59" s="77">
        <v>354</v>
      </c>
      <c r="C59" s="78" t="s">
        <v>69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75810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5"/>
        <v>75810</v>
      </c>
      <c r="P59" s="67">
        <f>(O59/P$75)</f>
        <v>1.3241227533928352</v>
      </c>
      <c r="Q59" s="68"/>
    </row>
    <row r="60" spans="1:17" ht="15.75">
      <c r="A60" s="69" t="s">
        <v>4</v>
      </c>
      <c r="B60" s="70"/>
      <c r="C60" s="71"/>
      <c r="D60" s="72">
        <f>SUM(D61:D69)</f>
        <v>5420270</v>
      </c>
      <c r="E60" s="72">
        <f>SUM(E61:E69)</f>
        <v>292797</v>
      </c>
      <c r="F60" s="72">
        <f>SUM(F61:F69)</f>
        <v>0</v>
      </c>
      <c r="G60" s="72">
        <f>SUM(G61:G69)</f>
        <v>1446150</v>
      </c>
      <c r="H60" s="72">
        <f>SUM(H61:H69)</f>
        <v>0</v>
      </c>
      <c r="I60" s="72">
        <f>SUM(I61:I69)</f>
        <v>4865404</v>
      </c>
      <c r="J60" s="72">
        <f>SUM(J61:J69)</f>
        <v>1827068</v>
      </c>
      <c r="K60" s="72">
        <f>SUM(K61:K69)</f>
        <v>19188692</v>
      </c>
      <c r="L60" s="72">
        <f>SUM(L61:L69)</f>
        <v>0</v>
      </c>
      <c r="M60" s="72">
        <f>SUM(M61:M69)</f>
        <v>0</v>
      </c>
      <c r="N60" s="72">
        <f>SUM(N61:N69)</f>
        <v>0</v>
      </c>
      <c r="O60" s="72">
        <f>SUM(D60:N60)</f>
        <v>33040381</v>
      </c>
      <c r="P60" s="74">
        <f>(O60/P$75)</f>
        <v>577.09431820166628</v>
      </c>
      <c r="Q60" s="75"/>
    </row>
    <row r="61" spans="1:17">
      <c r="A61" s="63"/>
      <c r="B61" s="64">
        <v>361.1</v>
      </c>
      <c r="C61" s="65" t="s">
        <v>71</v>
      </c>
      <c r="D61" s="66">
        <v>3564415</v>
      </c>
      <c r="E61" s="66">
        <v>46352</v>
      </c>
      <c r="F61" s="66">
        <v>0</v>
      </c>
      <c r="G61" s="66">
        <v>1221150</v>
      </c>
      <c r="H61" s="66">
        <v>0</v>
      </c>
      <c r="I61" s="66">
        <v>2397784</v>
      </c>
      <c r="J61" s="66">
        <v>187149</v>
      </c>
      <c r="K61" s="66">
        <v>3258801</v>
      </c>
      <c r="L61" s="66">
        <v>0</v>
      </c>
      <c r="M61" s="66">
        <v>0</v>
      </c>
      <c r="N61" s="66">
        <v>0</v>
      </c>
      <c r="O61" s="66">
        <f>SUM(D61:N61)</f>
        <v>10675651</v>
      </c>
      <c r="P61" s="67">
        <f>(O61/P$75)</f>
        <v>186.46448221053919</v>
      </c>
      <c r="Q61" s="68"/>
    </row>
    <row r="62" spans="1:17">
      <c r="A62" s="63"/>
      <c r="B62" s="64">
        <v>361.3</v>
      </c>
      <c r="C62" s="65" t="s">
        <v>103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11269168</v>
      </c>
      <c r="L62" s="66">
        <v>0</v>
      </c>
      <c r="M62" s="66">
        <v>0</v>
      </c>
      <c r="N62" s="66">
        <v>0</v>
      </c>
      <c r="O62" s="66">
        <f t="shared" ref="O62:O72" si="6">SUM(D62:N62)</f>
        <v>11269168</v>
      </c>
      <c r="P62" s="67">
        <f>(O62/P$75)</f>
        <v>196.83104815468184</v>
      </c>
      <c r="Q62" s="68"/>
    </row>
    <row r="63" spans="1:17">
      <c r="A63" s="63"/>
      <c r="B63" s="64">
        <v>362</v>
      </c>
      <c r="C63" s="65" t="s">
        <v>73</v>
      </c>
      <c r="D63" s="66">
        <v>950954</v>
      </c>
      <c r="E63" s="66">
        <v>45618</v>
      </c>
      <c r="F63" s="66">
        <v>0</v>
      </c>
      <c r="G63" s="66">
        <v>0</v>
      </c>
      <c r="H63" s="66">
        <v>0</v>
      </c>
      <c r="I63" s="66">
        <v>6375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1002947</v>
      </c>
      <c r="P63" s="67">
        <f>(O63/P$75)</f>
        <v>17.517806927147923</v>
      </c>
      <c r="Q63" s="68"/>
    </row>
    <row r="64" spans="1:17">
      <c r="A64" s="63"/>
      <c r="B64" s="64">
        <v>364</v>
      </c>
      <c r="C64" s="65" t="s">
        <v>135</v>
      </c>
      <c r="D64" s="66">
        <v>314300</v>
      </c>
      <c r="E64" s="66">
        <v>0</v>
      </c>
      <c r="F64" s="66">
        <v>0</v>
      </c>
      <c r="G64" s="66">
        <v>0</v>
      </c>
      <c r="H64" s="66">
        <v>0</v>
      </c>
      <c r="I64" s="66">
        <v>188928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503228</v>
      </c>
      <c r="P64" s="67">
        <f>(O64/P$75)</f>
        <v>8.7895481459486842</v>
      </c>
      <c r="Q64" s="68"/>
    </row>
    <row r="65" spans="1:120">
      <c r="A65" s="63"/>
      <c r="B65" s="64">
        <v>365</v>
      </c>
      <c r="C65" s="65" t="s">
        <v>136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7393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7393</v>
      </c>
      <c r="P65" s="67">
        <f>(O65/P$75)</f>
        <v>0.12912860461460535</v>
      </c>
      <c r="Q65" s="68"/>
    </row>
    <row r="66" spans="1:120">
      <c r="A66" s="63"/>
      <c r="B66" s="64">
        <v>366</v>
      </c>
      <c r="C66" s="65" t="s">
        <v>76</v>
      </c>
      <c r="D66" s="66">
        <v>210000</v>
      </c>
      <c r="E66" s="66">
        <v>0</v>
      </c>
      <c r="F66" s="66">
        <v>0</v>
      </c>
      <c r="G66" s="66">
        <v>225000</v>
      </c>
      <c r="H66" s="66">
        <v>0</v>
      </c>
      <c r="I66" s="66">
        <v>1961807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2396807</v>
      </c>
      <c r="P66" s="67">
        <f>(O66/P$75)</f>
        <v>41.863430737253942</v>
      </c>
      <c r="Q66" s="68"/>
    </row>
    <row r="67" spans="1:120">
      <c r="A67" s="63"/>
      <c r="B67" s="64">
        <v>368</v>
      </c>
      <c r="C67" s="65" t="s">
        <v>77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4660723</v>
      </c>
      <c r="L67" s="66">
        <v>0</v>
      </c>
      <c r="M67" s="66">
        <v>0</v>
      </c>
      <c r="N67" s="66">
        <v>0</v>
      </c>
      <c r="O67" s="66">
        <f t="shared" si="6"/>
        <v>4660723</v>
      </c>
      <c r="P67" s="67">
        <f>(O67/P$75)</f>
        <v>81.405742930501461</v>
      </c>
      <c r="Q67" s="68"/>
    </row>
    <row r="68" spans="1:120">
      <c r="A68" s="63"/>
      <c r="B68" s="64">
        <v>369.3</v>
      </c>
      <c r="C68" s="65" t="s">
        <v>78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1070049</v>
      </c>
      <c r="K68" s="66">
        <v>0</v>
      </c>
      <c r="L68" s="66">
        <v>0</v>
      </c>
      <c r="M68" s="66">
        <v>0</v>
      </c>
      <c r="N68" s="66">
        <v>0</v>
      </c>
      <c r="O68" s="66">
        <f>SUM(D68:N68)</f>
        <v>1070049</v>
      </c>
      <c r="P68" s="67">
        <f>(O68/P$75)</f>
        <v>18.689832847187049</v>
      </c>
      <c r="Q68" s="68"/>
    </row>
    <row r="69" spans="1:120">
      <c r="A69" s="63"/>
      <c r="B69" s="64">
        <v>369.9</v>
      </c>
      <c r="C69" s="65" t="s">
        <v>80</v>
      </c>
      <c r="D69" s="66">
        <v>380601</v>
      </c>
      <c r="E69" s="66">
        <v>200827</v>
      </c>
      <c r="F69" s="66">
        <v>0</v>
      </c>
      <c r="G69" s="66">
        <v>0</v>
      </c>
      <c r="H69" s="66">
        <v>0</v>
      </c>
      <c r="I69" s="66">
        <v>303117</v>
      </c>
      <c r="J69" s="66">
        <v>569870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1454415</v>
      </c>
      <c r="P69" s="67">
        <f>(O69/P$75)</f>
        <v>25.403297643791593</v>
      </c>
      <c r="Q69" s="68"/>
    </row>
    <row r="70" spans="1:120" ht="15.75">
      <c r="A70" s="69" t="s">
        <v>49</v>
      </c>
      <c r="B70" s="70"/>
      <c r="C70" s="71"/>
      <c r="D70" s="72">
        <f>SUM(D71:D72)</f>
        <v>1680426</v>
      </c>
      <c r="E70" s="72">
        <f>SUM(E71:E72)</f>
        <v>3901103</v>
      </c>
      <c r="F70" s="72">
        <f>SUM(F71:F72)</f>
        <v>611699</v>
      </c>
      <c r="G70" s="72">
        <f>SUM(G71:G72)</f>
        <v>972972</v>
      </c>
      <c r="H70" s="72">
        <f>SUM(H71:H72)</f>
        <v>0</v>
      </c>
      <c r="I70" s="72">
        <f>SUM(I71:I72)</f>
        <v>1002224</v>
      </c>
      <c r="J70" s="72">
        <f>SUM(J71:J72)</f>
        <v>0</v>
      </c>
      <c r="K70" s="72">
        <f>SUM(K71:K72)</f>
        <v>0</v>
      </c>
      <c r="L70" s="72">
        <f>SUM(L71:L72)</f>
        <v>0</v>
      </c>
      <c r="M70" s="72">
        <f>SUM(M71:M72)</f>
        <v>0</v>
      </c>
      <c r="N70" s="72">
        <f>SUM(N71:N72)</f>
        <v>0</v>
      </c>
      <c r="O70" s="72">
        <f t="shared" si="6"/>
        <v>8168424</v>
      </c>
      <c r="P70" s="74">
        <f>(O70/P$75)</f>
        <v>142.67241891254608</v>
      </c>
      <c r="Q70" s="68"/>
    </row>
    <row r="71" spans="1:120">
      <c r="A71" s="63"/>
      <c r="B71" s="64">
        <v>381</v>
      </c>
      <c r="C71" s="65" t="s">
        <v>81</v>
      </c>
      <c r="D71" s="66">
        <v>1537184</v>
      </c>
      <c r="E71" s="66">
        <v>3901103</v>
      </c>
      <c r="F71" s="66">
        <v>611699</v>
      </c>
      <c r="G71" s="66">
        <v>972972</v>
      </c>
      <c r="H71" s="66">
        <v>0</v>
      </c>
      <c r="I71" s="66">
        <v>1002224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8025182</v>
      </c>
      <c r="P71" s="67">
        <f>(O71/P$75)</f>
        <v>140.17050634901227</v>
      </c>
      <c r="Q71" s="68"/>
    </row>
    <row r="72" spans="1:120" ht="15.75" thickBot="1">
      <c r="A72" s="63"/>
      <c r="B72" s="64">
        <v>383.1</v>
      </c>
      <c r="C72" s="65" t="s">
        <v>190</v>
      </c>
      <c r="D72" s="66">
        <v>143242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143242</v>
      </c>
      <c r="P72" s="67">
        <f>(O72/P$75)</f>
        <v>2.5019125635337884</v>
      </c>
      <c r="Q72" s="68"/>
    </row>
    <row r="73" spans="1:120" ht="16.5" thickBot="1">
      <c r="A73" s="79" t="s">
        <v>63</v>
      </c>
      <c r="B73" s="80"/>
      <c r="C73" s="81"/>
      <c r="D73" s="82">
        <f>SUM(D5,D15,D31,D44,D56,D60,D70)</f>
        <v>67782887</v>
      </c>
      <c r="E73" s="82">
        <f>SUM(E5,E15,E31,E44,E56,E60,E70)</f>
        <v>10671865</v>
      </c>
      <c r="F73" s="82">
        <f>SUM(F5,F15,F31,F44,F56,F60,F70)</f>
        <v>1511703</v>
      </c>
      <c r="G73" s="82">
        <f>SUM(G5,G15,G31,G44,G56,G60,G70)</f>
        <v>14781828</v>
      </c>
      <c r="H73" s="82">
        <f>SUM(H5,H15,H31,H44,H56,H60,H70)</f>
        <v>0</v>
      </c>
      <c r="I73" s="82">
        <f>SUM(I5,I15,I31,I44,I56,I60,I70)</f>
        <v>46917857</v>
      </c>
      <c r="J73" s="82">
        <f>SUM(J5,J15,J31,J44,J56,J60,J70)</f>
        <v>13179103</v>
      </c>
      <c r="K73" s="82">
        <f>SUM(K5,K15,K31,K44,K56,K60,K70)</f>
        <v>20452529</v>
      </c>
      <c r="L73" s="82">
        <f>SUM(L5,L15,L31,L44,L56,L60,L70)</f>
        <v>0</v>
      </c>
      <c r="M73" s="82">
        <f>SUM(M5,M15,M31,M44,M56,M60,M70)</f>
        <v>0</v>
      </c>
      <c r="N73" s="82">
        <f>SUM(N5,N15,N31,N44,N56,N60,N70)</f>
        <v>0</v>
      </c>
      <c r="O73" s="82">
        <f>SUM(D73:N73)</f>
        <v>175297772</v>
      </c>
      <c r="P73" s="83">
        <f>(O73/P$75)</f>
        <v>3061.8093724346322</v>
      </c>
      <c r="Q73" s="61"/>
      <c r="R73" s="84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</row>
    <row r="74" spans="1:120">
      <c r="A74" s="85"/>
      <c r="B74" s="86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8"/>
    </row>
    <row r="75" spans="1:120">
      <c r="A75" s="89"/>
      <c r="B75" s="90"/>
      <c r="C75" s="90"/>
      <c r="D75" s="91"/>
      <c r="E75" s="91"/>
      <c r="F75" s="91"/>
      <c r="G75" s="91"/>
      <c r="H75" s="91"/>
      <c r="I75" s="91"/>
      <c r="J75" s="91"/>
      <c r="K75" s="91"/>
      <c r="L75" s="91"/>
      <c r="M75" s="94" t="s">
        <v>191</v>
      </c>
      <c r="N75" s="94"/>
      <c r="O75" s="94"/>
      <c r="P75" s="92">
        <v>57253</v>
      </c>
    </row>
    <row r="76" spans="1:120">
      <c r="A76" s="95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98" t="s">
        <v>106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21610789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3207594</v>
      </c>
      <c r="N5" s="28">
        <f>SUM(D5:M5)</f>
        <v>24818383</v>
      </c>
      <c r="O5" s="33">
        <f t="shared" ref="O5:O36" si="1">(N5/O$82)</f>
        <v>485.22685148979434</v>
      </c>
      <c r="P5" s="6"/>
    </row>
    <row r="6" spans="1:133">
      <c r="A6" s="12"/>
      <c r="B6" s="25">
        <v>311</v>
      </c>
      <c r="C6" s="20" t="s">
        <v>3</v>
      </c>
      <c r="D6" s="46">
        <v>14153418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3207594</v>
      </c>
      <c r="N6" s="46">
        <f>SUM(D6:M6)</f>
        <v>17361012</v>
      </c>
      <c r="O6" s="47">
        <f t="shared" si="1"/>
        <v>339.42699616798313</v>
      </c>
      <c r="P6" s="9"/>
    </row>
    <row r="7" spans="1:133">
      <c r="A7" s="12"/>
      <c r="B7" s="25">
        <v>314.10000000000002</v>
      </c>
      <c r="C7" s="20" t="s">
        <v>11</v>
      </c>
      <c r="D7" s="46">
        <v>3702757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3702757</v>
      </c>
      <c r="O7" s="47">
        <f t="shared" si="1"/>
        <v>72.392996793618522</v>
      </c>
      <c r="P7" s="9"/>
    </row>
    <row r="8" spans="1:133">
      <c r="A8" s="12"/>
      <c r="B8" s="25">
        <v>314.3</v>
      </c>
      <c r="C8" s="20" t="s">
        <v>12</v>
      </c>
      <c r="D8" s="46">
        <v>777606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777606</v>
      </c>
      <c r="O8" s="47">
        <f t="shared" si="1"/>
        <v>15.203057793071087</v>
      </c>
      <c r="P8" s="9"/>
    </row>
    <row r="9" spans="1:133">
      <c r="A9" s="12"/>
      <c r="B9" s="25">
        <v>314.7</v>
      </c>
      <c r="C9" s="20" t="s">
        <v>13</v>
      </c>
      <c r="D9" s="46">
        <v>50229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50229</v>
      </c>
      <c r="O9" s="47">
        <f t="shared" si="1"/>
        <v>0.98203253304137017</v>
      </c>
      <c r="P9" s="9"/>
    </row>
    <row r="10" spans="1:133">
      <c r="A10" s="12"/>
      <c r="B10" s="25">
        <v>314.8</v>
      </c>
      <c r="C10" s="20" t="s">
        <v>14</v>
      </c>
      <c r="D10" s="46">
        <v>61278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61278</v>
      </c>
      <c r="O10" s="47">
        <f t="shared" si="1"/>
        <v>1.1980527097833737</v>
      </c>
      <c r="P10" s="9"/>
    </row>
    <row r="11" spans="1:133">
      <c r="A11" s="12"/>
      <c r="B11" s="25">
        <v>315</v>
      </c>
      <c r="C11" s="20" t="s">
        <v>126</v>
      </c>
      <c r="D11" s="46">
        <v>2241335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2241335</v>
      </c>
      <c r="O11" s="47">
        <f t="shared" si="1"/>
        <v>43.820579494799404</v>
      </c>
      <c r="P11" s="9"/>
    </row>
    <row r="12" spans="1:133">
      <c r="A12" s="12"/>
      <c r="B12" s="25">
        <v>316</v>
      </c>
      <c r="C12" s="20" t="s">
        <v>127</v>
      </c>
      <c r="D12" s="46">
        <v>224166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224166</v>
      </c>
      <c r="O12" s="47">
        <f t="shared" si="1"/>
        <v>4.3826933604442013</v>
      </c>
      <c r="P12" s="9"/>
    </row>
    <row r="13" spans="1:133">
      <c r="A13" s="12"/>
      <c r="B13" s="25">
        <v>319</v>
      </c>
      <c r="C13" s="20" t="s">
        <v>17</v>
      </c>
      <c r="D13" s="46">
        <v>400000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400000</v>
      </c>
      <c r="O13" s="47">
        <f t="shared" si="1"/>
        <v>7.8204426370532572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SUM(D15:D30)</f>
        <v>5006716</v>
      </c>
      <c r="E14" s="32">
        <f t="shared" si="3"/>
        <v>18740</v>
      </c>
      <c r="F14" s="32">
        <f t="shared" si="3"/>
        <v>0</v>
      </c>
      <c r="G14" s="32">
        <f t="shared" si="3"/>
        <v>526272</v>
      </c>
      <c r="H14" s="32">
        <f t="shared" si="3"/>
        <v>0</v>
      </c>
      <c r="I14" s="32">
        <f t="shared" si="3"/>
        <v>1429475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6981203</v>
      </c>
      <c r="O14" s="45">
        <f t="shared" si="1"/>
        <v>136.49024399781027</v>
      </c>
      <c r="P14" s="10"/>
    </row>
    <row r="15" spans="1:133">
      <c r="A15" s="12"/>
      <c r="B15" s="25">
        <v>322</v>
      </c>
      <c r="C15" s="20" t="s">
        <v>0</v>
      </c>
      <c r="D15" s="46">
        <v>1849827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1849827</v>
      </c>
      <c r="O15" s="47">
        <f t="shared" si="1"/>
        <v>36.166164854930791</v>
      </c>
      <c r="P15" s="9"/>
    </row>
    <row r="16" spans="1:133">
      <c r="A16" s="12"/>
      <c r="B16" s="25">
        <v>323.10000000000002</v>
      </c>
      <c r="C16" s="20" t="s">
        <v>19</v>
      </c>
      <c r="D16" s="46">
        <v>2983206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9" si="4">SUM(D16:M16)</f>
        <v>2983206</v>
      </c>
      <c r="O16" s="47">
        <f t="shared" si="1"/>
        <v>58.324978493782751</v>
      </c>
      <c r="P16" s="9"/>
    </row>
    <row r="17" spans="1:16">
      <c r="A17" s="12"/>
      <c r="B17" s="25">
        <v>323.39999999999998</v>
      </c>
      <c r="C17" s="20" t="s">
        <v>108</v>
      </c>
      <c r="D17" s="46">
        <v>111097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111097</v>
      </c>
      <c r="O17" s="47">
        <f t="shared" si="1"/>
        <v>2.1720692891217643</v>
      </c>
      <c r="P17" s="9"/>
    </row>
    <row r="18" spans="1:16">
      <c r="A18" s="12"/>
      <c r="B18" s="25">
        <v>323.7</v>
      </c>
      <c r="C18" s="20" t="s">
        <v>21</v>
      </c>
      <c r="D18" s="46">
        <v>39858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39858</v>
      </c>
      <c r="O18" s="47">
        <f t="shared" si="1"/>
        <v>0.77926800656917183</v>
      </c>
      <c r="P18" s="9"/>
    </row>
    <row r="19" spans="1:16">
      <c r="A19" s="12"/>
      <c r="B19" s="25">
        <v>323.89999999999998</v>
      </c>
      <c r="C19" s="20" t="s">
        <v>109</v>
      </c>
      <c r="D19" s="46">
        <v>607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607</v>
      </c>
      <c r="O19" s="47">
        <f t="shared" si="1"/>
        <v>1.1867521701728318E-2</v>
      </c>
      <c r="P19" s="9"/>
    </row>
    <row r="20" spans="1:16">
      <c r="A20" s="12"/>
      <c r="B20" s="25">
        <v>324.11</v>
      </c>
      <c r="C20" s="20" t="s">
        <v>97</v>
      </c>
      <c r="D20" s="46">
        <v>0</v>
      </c>
      <c r="E20" s="46">
        <v>0</v>
      </c>
      <c r="F20" s="46">
        <v>0</v>
      </c>
      <c r="G20" s="46">
        <v>128806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128806</v>
      </c>
      <c r="O20" s="47">
        <f t="shared" si="1"/>
        <v>2.5182998357707045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19791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19791</v>
      </c>
      <c r="O21" s="47">
        <f t="shared" si="1"/>
        <v>0.38693595057480251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1327105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1327105</v>
      </c>
      <c r="O22" s="47">
        <f t="shared" si="1"/>
        <v>25.946371314616407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102370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102370</v>
      </c>
      <c r="O23" s="47">
        <f t="shared" si="1"/>
        <v>2.001446781887855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185803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185803</v>
      </c>
      <c r="O24" s="47">
        <f t="shared" si="1"/>
        <v>3.6326542582310157</v>
      </c>
      <c r="P24" s="9"/>
    </row>
    <row r="25" spans="1:16">
      <c r="A25" s="12"/>
      <c r="B25" s="25">
        <v>324.32</v>
      </c>
      <c r="C25" s="20" t="s">
        <v>99</v>
      </c>
      <c r="D25" s="46">
        <v>0</v>
      </c>
      <c r="E25" s="46">
        <v>0</v>
      </c>
      <c r="F25" s="46">
        <v>0</v>
      </c>
      <c r="G25" s="46">
        <v>4773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4773</v>
      </c>
      <c r="O25" s="47">
        <f t="shared" si="1"/>
        <v>9.3317431766637995E-2</v>
      </c>
      <c r="P25" s="9"/>
    </row>
    <row r="26" spans="1:16">
      <c r="A26" s="12"/>
      <c r="B26" s="25">
        <v>324.61</v>
      </c>
      <c r="C26" s="20" t="s">
        <v>100</v>
      </c>
      <c r="D26" s="46">
        <v>0</v>
      </c>
      <c r="E26" s="46">
        <v>0</v>
      </c>
      <c r="F26" s="46">
        <v>0</v>
      </c>
      <c r="G26" s="46">
        <v>178076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178076</v>
      </c>
      <c r="O26" s="47">
        <f t="shared" si="1"/>
        <v>3.4815828575897396</v>
      </c>
      <c r="P26" s="9"/>
    </row>
    <row r="27" spans="1:16">
      <c r="A27" s="12"/>
      <c r="B27" s="25">
        <v>324.62</v>
      </c>
      <c r="C27" s="20" t="s">
        <v>25</v>
      </c>
      <c r="D27" s="46">
        <v>0</v>
      </c>
      <c r="E27" s="46">
        <v>0</v>
      </c>
      <c r="F27" s="46">
        <v>0</v>
      </c>
      <c r="G27" s="46">
        <v>9023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9023</v>
      </c>
      <c r="O27" s="47">
        <f t="shared" si="1"/>
        <v>0.17640963478532884</v>
      </c>
      <c r="P27" s="9"/>
    </row>
    <row r="28" spans="1:16">
      <c r="A28" s="12"/>
      <c r="B28" s="25">
        <v>325.10000000000002</v>
      </c>
      <c r="C28" s="20" t="s">
        <v>148</v>
      </c>
      <c r="D28" s="46">
        <v>0</v>
      </c>
      <c r="E28" s="46">
        <v>18740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18740</v>
      </c>
      <c r="O28" s="47">
        <f t="shared" si="1"/>
        <v>0.36638773754594511</v>
      </c>
      <c r="P28" s="9"/>
    </row>
    <row r="29" spans="1:16">
      <c r="A29" s="12"/>
      <c r="B29" s="25">
        <v>325.2</v>
      </c>
      <c r="C29" s="20" t="s">
        <v>26</v>
      </c>
      <c r="D29" s="46">
        <v>19946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19946</v>
      </c>
      <c r="O29" s="47">
        <f t="shared" si="1"/>
        <v>0.38996637209666069</v>
      </c>
      <c r="P29" s="9"/>
    </row>
    <row r="30" spans="1:16">
      <c r="A30" s="12"/>
      <c r="B30" s="25">
        <v>329</v>
      </c>
      <c r="C30" s="20" t="s">
        <v>27</v>
      </c>
      <c r="D30" s="46">
        <v>2175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2175</v>
      </c>
      <c r="O30" s="47">
        <f t="shared" si="1"/>
        <v>4.2523656838977089E-2</v>
      </c>
      <c r="P30" s="9"/>
    </row>
    <row r="31" spans="1:16" ht="15.75">
      <c r="A31" s="29" t="s">
        <v>29</v>
      </c>
      <c r="B31" s="30"/>
      <c r="C31" s="31"/>
      <c r="D31" s="32">
        <f t="shared" ref="D31:M31" si="5">SUM(D32:D43)</f>
        <v>7034266</v>
      </c>
      <c r="E31" s="32">
        <f t="shared" si="5"/>
        <v>332169</v>
      </c>
      <c r="F31" s="32">
        <f t="shared" si="5"/>
        <v>500004</v>
      </c>
      <c r="G31" s="32">
        <f t="shared" si="5"/>
        <v>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7866439</v>
      </c>
      <c r="O31" s="45">
        <f t="shared" si="1"/>
        <v>153.79758739344646</v>
      </c>
      <c r="P31" s="10"/>
    </row>
    <row r="32" spans="1:16">
      <c r="A32" s="12"/>
      <c r="B32" s="25">
        <v>331.2</v>
      </c>
      <c r="C32" s="20" t="s">
        <v>28</v>
      </c>
      <c r="D32" s="46">
        <v>102884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102884</v>
      </c>
      <c r="O32" s="47">
        <f t="shared" si="1"/>
        <v>2.0114960506764681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220142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220142</v>
      </c>
      <c r="O33" s="47">
        <f t="shared" si="1"/>
        <v>4.3040197075154456</v>
      </c>
      <c r="P33" s="9"/>
    </row>
    <row r="34" spans="1:16">
      <c r="A34" s="12"/>
      <c r="B34" s="25">
        <v>331.61</v>
      </c>
      <c r="C34" s="20" t="s">
        <v>114</v>
      </c>
      <c r="D34" s="46">
        <v>0</v>
      </c>
      <c r="E34" s="46">
        <v>112027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112027</v>
      </c>
      <c r="O34" s="47">
        <f t="shared" si="1"/>
        <v>2.1902518182529129</v>
      </c>
      <c r="P34" s="9"/>
    </row>
    <row r="35" spans="1:16">
      <c r="A35" s="12"/>
      <c r="B35" s="25">
        <v>334.7</v>
      </c>
      <c r="C35" s="20" t="s">
        <v>118</v>
      </c>
      <c r="D35" s="46">
        <v>0</v>
      </c>
      <c r="E35" s="46">
        <v>0</v>
      </c>
      <c r="F35" s="46">
        <v>500004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6">SUM(D35:M35)</f>
        <v>500004</v>
      </c>
      <c r="O35" s="47">
        <f t="shared" si="1"/>
        <v>9.7756315007429428</v>
      </c>
      <c r="P35" s="9"/>
    </row>
    <row r="36" spans="1:16">
      <c r="A36" s="12"/>
      <c r="B36" s="25">
        <v>335.12</v>
      </c>
      <c r="C36" s="20" t="s">
        <v>128</v>
      </c>
      <c r="D36" s="46">
        <v>1703163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1703163</v>
      </c>
      <c r="O36" s="47">
        <f t="shared" si="1"/>
        <v>33.298721357628843</v>
      </c>
      <c r="P36" s="9"/>
    </row>
    <row r="37" spans="1:16">
      <c r="A37" s="12"/>
      <c r="B37" s="25">
        <v>335.14</v>
      </c>
      <c r="C37" s="20" t="s">
        <v>129</v>
      </c>
      <c r="D37" s="46">
        <v>33789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33789</v>
      </c>
      <c r="O37" s="47">
        <f t="shared" ref="O37:O68" si="7">(N37/O$82)</f>
        <v>0.66061234065848129</v>
      </c>
      <c r="P37" s="9"/>
    </row>
    <row r="38" spans="1:16">
      <c r="A38" s="12"/>
      <c r="B38" s="25">
        <v>335.15</v>
      </c>
      <c r="C38" s="20" t="s">
        <v>130</v>
      </c>
      <c r="D38" s="46">
        <v>30736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30736</v>
      </c>
      <c r="O38" s="47">
        <f t="shared" si="7"/>
        <v>0.60092281223117228</v>
      </c>
      <c r="P38" s="9"/>
    </row>
    <row r="39" spans="1:16">
      <c r="A39" s="12"/>
      <c r="B39" s="25">
        <v>335.18</v>
      </c>
      <c r="C39" s="20" t="s">
        <v>131</v>
      </c>
      <c r="D39" s="46">
        <v>3600966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3600966</v>
      </c>
      <c r="O39" s="47">
        <f t="shared" si="7"/>
        <v>70.402870102447793</v>
      </c>
      <c r="P39" s="9"/>
    </row>
    <row r="40" spans="1:16">
      <c r="A40" s="12"/>
      <c r="B40" s="25">
        <v>335.21</v>
      </c>
      <c r="C40" s="20" t="s">
        <v>101</v>
      </c>
      <c r="D40" s="46">
        <v>16017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16017</v>
      </c>
      <c r="O40" s="47">
        <f t="shared" si="7"/>
        <v>0.31315007429420505</v>
      </c>
      <c r="P40" s="9"/>
    </row>
    <row r="41" spans="1:16">
      <c r="A41" s="12"/>
      <c r="B41" s="25">
        <v>337.9</v>
      </c>
      <c r="C41" s="20" t="s">
        <v>40</v>
      </c>
      <c r="D41" s="46">
        <v>488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488</v>
      </c>
      <c r="O41" s="47">
        <f t="shared" si="7"/>
        <v>9.540940017204973E-3</v>
      </c>
      <c r="P41" s="9"/>
    </row>
    <row r="42" spans="1:16">
      <c r="A42" s="12"/>
      <c r="B42" s="25">
        <v>338</v>
      </c>
      <c r="C42" s="20" t="s">
        <v>41</v>
      </c>
      <c r="D42" s="46">
        <v>1480349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1480349</v>
      </c>
      <c r="O42" s="47">
        <f t="shared" si="7"/>
        <v>28.942461093297879</v>
      </c>
      <c r="P42" s="9"/>
    </row>
    <row r="43" spans="1:16">
      <c r="A43" s="12"/>
      <c r="B43" s="25">
        <v>339</v>
      </c>
      <c r="C43" s="20" t="s">
        <v>42</v>
      </c>
      <c r="D43" s="46">
        <v>65874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65874</v>
      </c>
      <c r="O43" s="47">
        <f t="shared" si="7"/>
        <v>1.2879095956831157</v>
      </c>
      <c r="P43" s="9"/>
    </row>
    <row r="44" spans="1:16" ht="15.75">
      <c r="A44" s="29" t="s">
        <v>47</v>
      </c>
      <c r="B44" s="30"/>
      <c r="C44" s="31"/>
      <c r="D44" s="32">
        <f t="shared" ref="D44:M44" si="8">SUM(D45:D60)</f>
        <v>1815832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28546722</v>
      </c>
      <c r="J44" s="32">
        <f t="shared" si="8"/>
        <v>7406103</v>
      </c>
      <c r="K44" s="32">
        <f t="shared" si="8"/>
        <v>0</v>
      </c>
      <c r="L44" s="32">
        <f t="shared" si="8"/>
        <v>0</v>
      </c>
      <c r="M44" s="32">
        <f t="shared" si="8"/>
        <v>192760</v>
      </c>
      <c r="N44" s="32">
        <f>SUM(D44:M44)</f>
        <v>37961417</v>
      </c>
      <c r="O44" s="45">
        <f t="shared" si="7"/>
        <v>742.18771017439587</v>
      </c>
      <c r="P44" s="10"/>
    </row>
    <row r="45" spans="1:16">
      <c r="A45" s="12"/>
      <c r="B45" s="25">
        <v>341.1</v>
      </c>
      <c r="C45" s="20" t="s">
        <v>149</v>
      </c>
      <c r="D45" s="46">
        <v>189167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189167</v>
      </c>
      <c r="O45" s="47">
        <f t="shared" si="7"/>
        <v>3.6984241808086336</v>
      </c>
      <c r="P45" s="9"/>
    </row>
    <row r="46" spans="1:16">
      <c r="A46" s="12"/>
      <c r="B46" s="25">
        <v>341.15</v>
      </c>
      <c r="C46" s="20" t="s">
        <v>150</v>
      </c>
      <c r="D46" s="46">
        <v>4497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0" si="9">SUM(D46:M46)</f>
        <v>4497</v>
      </c>
      <c r="O46" s="47">
        <f t="shared" si="7"/>
        <v>8.7921326347071241E-2</v>
      </c>
      <c r="P46" s="9"/>
    </row>
    <row r="47" spans="1:16">
      <c r="A47" s="12"/>
      <c r="B47" s="25">
        <v>341.16</v>
      </c>
      <c r="C47" s="20" t="s">
        <v>151</v>
      </c>
      <c r="D47" s="46">
        <v>1040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1040</v>
      </c>
      <c r="O47" s="47">
        <f t="shared" si="7"/>
        <v>2.033315085633847E-2</v>
      </c>
      <c r="P47" s="9"/>
    </row>
    <row r="48" spans="1:16">
      <c r="A48" s="12"/>
      <c r="B48" s="25">
        <v>341.3</v>
      </c>
      <c r="C48" s="20" t="s">
        <v>152</v>
      </c>
      <c r="D48" s="46">
        <v>3175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3175</v>
      </c>
      <c r="O48" s="47">
        <f t="shared" si="7"/>
        <v>6.2074763431610232E-2</v>
      </c>
      <c r="P48" s="9"/>
    </row>
    <row r="49" spans="1:16">
      <c r="A49" s="12"/>
      <c r="B49" s="25">
        <v>341.9</v>
      </c>
      <c r="C49" s="20" t="s">
        <v>132</v>
      </c>
      <c r="D49" s="46">
        <v>1234238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1234238</v>
      </c>
      <c r="O49" s="47">
        <f t="shared" si="7"/>
        <v>24.130718698678344</v>
      </c>
      <c r="P49" s="9"/>
    </row>
    <row r="50" spans="1:16">
      <c r="A50" s="12"/>
      <c r="B50" s="25">
        <v>342.1</v>
      </c>
      <c r="C50" s="20" t="s">
        <v>52</v>
      </c>
      <c r="D50" s="46">
        <v>170048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170048</v>
      </c>
      <c r="O50" s="47">
        <f t="shared" si="7"/>
        <v>3.3246265738640806</v>
      </c>
      <c r="P50" s="9"/>
    </row>
    <row r="51" spans="1:16">
      <c r="A51" s="12"/>
      <c r="B51" s="25">
        <v>342.2</v>
      </c>
      <c r="C51" s="20" t="s">
        <v>119</v>
      </c>
      <c r="D51" s="46">
        <v>3885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3885</v>
      </c>
      <c r="O51" s="47">
        <f t="shared" si="7"/>
        <v>7.5956049112379756E-2</v>
      </c>
      <c r="P51" s="9"/>
    </row>
    <row r="52" spans="1:16">
      <c r="A52" s="12"/>
      <c r="B52" s="25">
        <v>343.3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8865379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8865379</v>
      </c>
      <c r="O52" s="47">
        <f t="shared" si="7"/>
        <v>173.32796981309141</v>
      </c>
      <c r="P52" s="9"/>
    </row>
    <row r="53" spans="1:16">
      <c r="A53" s="12"/>
      <c r="B53" s="25">
        <v>343.4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7009322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7009322</v>
      </c>
      <c r="O53" s="47">
        <f t="shared" si="7"/>
        <v>137.04000156408853</v>
      </c>
      <c r="P53" s="9"/>
    </row>
    <row r="54" spans="1:16">
      <c r="A54" s="12"/>
      <c r="B54" s="25">
        <v>343.5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9573072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9573072</v>
      </c>
      <c r="O54" s="47">
        <f t="shared" si="7"/>
        <v>187.16415109095175</v>
      </c>
      <c r="P54" s="9"/>
    </row>
    <row r="55" spans="1:16">
      <c r="A55" s="12"/>
      <c r="B55" s="25">
        <v>343.6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1806728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1806728</v>
      </c>
      <c r="O55" s="47">
        <f t="shared" si="7"/>
        <v>35.323531711894894</v>
      </c>
      <c r="P55" s="9"/>
    </row>
    <row r="56" spans="1:16">
      <c r="A56" s="12"/>
      <c r="B56" s="25">
        <v>344.5</v>
      </c>
      <c r="C56" s="20" t="s">
        <v>133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133117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133117</v>
      </c>
      <c r="O56" s="47">
        <f t="shared" si="7"/>
        <v>2.6025846562915462</v>
      </c>
      <c r="P56" s="9"/>
    </row>
    <row r="57" spans="1:16">
      <c r="A57" s="12"/>
      <c r="B57" s="25">
        <v>344.9</v>
      </c>
      <c r="C57" s="20" t="s">
        <v>134</v>
      </c>
      <c r="D57" s="46">
        <v>164275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164275</v>
      </c>
      <c r="O57" s="47">
        <f t="shared" si="7"/>
        <v>3.2117580355048094</v>
      </c>
      <c r="P57" s="9"/>
    </row>
    <row r="58" spans="1:16">
      <c r="A58" s="12"/>
      <c r="B58" s="25">
        <v>347.2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1159104</v>
      </c>
      <c r="J58" s="46">
        <v>0</v>
      </c>
      <c r="K58" s="46">
        <v>0</v>
      </c>
      <c r="L58" s="46">
        <v>0</v>
      </c>
      <c r="M58" s="46">
        <v>192760</v>
      </c>
      <c r="N58" s="46">
        <f t="shared" si="9"/>
        <v>1351864</v>
      </c>
      <c r="O58" s="47">
        <f t="shared" si="7"/>
        <v>26.430437162743413</v>
      </c>
      <c r="P58" s="9"/>
    </row>
    <row r="59" spans="1:16">
      <c r="A59" s="12"/>
      <c r="B59" s="25">
        <v>347.5</v>
      </c>
      <c r="C59" s="20" t="s">
        <v>62</v>
      </c>
      <c r="D59" s="46">
        <v>38022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38022</v>
      </c>
      <c r="O59" s="47">
        <f t="shared" si="7"/>
        <v>0.74337217486509732</v>
      </c>
      <c r="P59" s="9"/>
    </row>
    <row r="60" spans="1:16">
      <c r="A60" s="12"/>
      <c r="B60" s="25">
        <v>349</v>
      </c>
      <c r="C60" s="20" t="s">
        <v>1</v>
      </c>
      <c r="D60" s="46">
        <v>7485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7406103</v>
      </c>
      <c r="K60" s="46">
        <v>0</v>
      </c>
      <c r="L60" s="46">
        <v>0</v>
      </c>
      <c r="M60" s="46">
        <v>0</v>
      </c>
      <c r="N60" s="46">
        <f t="shared" si="9"/>
        <v>7413588</v>
      </c>
      <c r="O60" s="47">
        <f t="shared" si="7"/>
        <v>144.94384922186595</v>
      </c>
      <c r="P60" s="9"/>
    </row>
    <row r="61" spans="1:16" ht="15.75">
      <c r="A61" s="29" t="s">
        <v>48</v>
      </c>
      <c r="B61" s="30"/>
      <c r="C61" s="31"/>
      <c r="D61" s="32">
        <f t="shared" ref="D61:M61" si="10">SUM(D62:D65)</f>
        <v>319227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90528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7" si="11">SUM(D61:M61)</f>
        <v>409755</v>
      </c>
      <c r="O61" s="45">
        <f t="shared" si="7"/>
        <v>8.0111636818643941</v>
      </c>
      <c r="P61" s="10"/>
    </row>
    <row r="62" spans="1:16">
      <c r="A62" s="13"/>
      <c r="B62" s="39">
        <v>351.2</v>
      </c>
      <c r="C62" s="21" t="s">
        <v>66</v>
      </c>
      <c r="D62" s="46">
        <v>424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424</v>
      </c>
      <c r="O62" s="47">
        <f t="shared" si="7"/>
        <v>8.2896691952764525E-3</v>
      </c>
      <c r="P62" s="9"/>
    </row>
    <row r="63" spans="1:16">
      <c r="A63" s="13"/>
      <c r="B63" s="39">
        <v>351.3</v>
      </c>
      <c r="C63" s="21" t="s">
        <v>67</v>
      </c>
      <c r="D63" s="46">
        <v>1941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1941</v>
      </c>
      <c r="O63" s="47">
        <f t="shared" si="7"/>
        <v>3.7948697896300933E-2</v>
      </c>
      <c r="P63" s="9"/>
    </row>
    <row r="64" spans="1:16">
      <c r="A64" s="13"/>
      <c r="B64" s="39">
        <v>351.5</v>
      </c>
      <c r="C64" s="21" t="s">
        <v>121</v>
      </c>
      <c r="D64" s="46">
        <v>316862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316862</v>
      </c>
      <c r="O64" s="47">
        <f t="shared" si="7"/>
        <v>6.1950027371549226</v>
      </c>
      <c r="P64" s="9"/>
    </row>
    <row r="65" spans="1:119">
      <c r="A65" s="13"/>
      <c r="B65" s="39">
        <v>354</v>
      </c>
      <c r="C65" s="21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90528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90528</v>
      </c>
      <c r="O65" s="47">
        <f t="shared" si="7"/>
        <v>1.7699225776178931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SUM(D67:D76)</f>
        <v>3228086</v>
      </c>
      <c r="E66" s="32">
        <f t="shared" si="12"/>
        <v>8</v>
      </c>
      <c r="F66" s="32">
        <f t="shared" si="12"/>
        <v>1151</v>
      </c>
      <c r="G66" s="32">
        <f t="shared" si="12"/>
        <v>11767</v>
      </c>
      <c r="H66" s="32">
        <f t="shared" si="12"/>
        <v>0</v>
      </c>
      <c r="I66" s="32">
        <f t="shared" si="12"/>
        <v>879582</v>
      </c>
      <c r="J66" s="32">
        <f t="shared" si="12"/>
        <v>425208</v>
      </c>
      <c r="K66" s="32">
        <f t="shared" si="12"/>
        <v>17839068</v>
      </c>
      <c r="L66" s="32">
        <f t="shared" si="12"/>
        <v>0</v>
      </c>
      <c r="M66" s="32">
        <f t="shared" si="12"/>
        <v>6595</v>
      </c>
      <c r="N66" s="32">
        <f t="shared" si="11"/>
        <v>22391465</v>
      </c>
      <c r="O66" s="45">
        <f t="shared" si="7"/>
        <v>437.77791898021428</v>
      </c>
      <c r="P66" s="10"/>
    </row>
    <row r="67" spans="1:119">
      <c r="A67" s="12"/>
      <c r="B67" s="25">
        <v>361.1</v>
      </c>
      <c r="C67" s="20" t="s">
        <v>71</v>
      </c>
      <c r="D67" s="46">
        <v>705509</v>
      </c>
      <c r="E67" s="46">
        <v>8</v>
      </c>
      <c r="F67" s="46">
        <v>1151</v>
      </c>
      <c r="G67" s="46">
        <v>11767</v>
      </c>
      <c r="H67" s="46">
        <v>0</v>
      </c>
      <c r="I67" s="46">
        <v>492155</v>
      </c>
      <c r="J67" s="46">
        <v>72847</v>
      </c>
      <c r="K67" s="46">
        <v>1554678</v>
      </c>
      <c r="L67" s="46">
        <v>0</v>
      </c>
      <c r="M67" s="46">
        <v>6595</v>
      </c>
      <c r="N67" s="46">
        <f t="shared" si="11"/>
        <v>2844710</v>
      </c>
      <c r="O67" s="47">
        <f t="shared" si="7"/>
        <v>55.617228435129427</v>
      </c>
      <c r="P67" s="9"/>
    </row>
    <row r="68" spans="1:119">
      <c r="A68" s="12"/>
      <c r="B68" s="25">
        <v>361.2</v>
      </c>
      <c r="C68" s="20" t="s">
        <v>72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1049617</v>
      </c>
      <c r="L68" s="46">
        <v>0</v>
      </c>
      <c r="M68" s="46">
        <v>0</v>
      </c>
      <c r="N68" s="46">
        <f t="shared" ref="N68:N76" si="13">SUM(D68:M68)</f>
        <v>1049617</v>
      </c>
      <c r="O68" s="47">
        <f t="shared" si="7"/>
        <v>20.521173848439823</v>
      </c>
      <c r="P68" s="9"/>
    </row>
    <row r="69" spans="1:119">
      <c r="A69" s="12"/>
      <c r="B69" s="25">
        <v>361.3</v>
      </c>
      <c r="C69" s="20" t="s">
        <v>103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9300556</v>
      </c>
      <c r="L69" s="46">
        <v>0</v>
      </c>
      <c r="M69" s="46">
        <v>0</v>
      </c>
      <c r="N69" s="46">
        <f t="shared" si="13"/>
        <v>9300556</v>
      </c>
      <c r="O69" s="47">
        <f t="shared" ref="O69:O80" si="14">(N69/O$82)</f>
        <v>181.83616172675374</v>
      </c>
      <c r="P69" s="9"/>
    </row>
    <row r="70" spans="1:119">
      <c r="A70" s="12"/>
      <c r="B70" s="25">
        <v>362</v>
      </c>
      <c r="C70" s="20" t="s">
        <v>73</v>
      </c>
      <c r="D70" s="46">
        <v>644143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644143</v>
      </c>
      <c r="O70" s="47">
        <f t="shared" si="14"/>
        <v>12.59370845389849</v>
      </c>
      <c r="P70" s="9"/>
    </row>
    <row r="71" spans="1:119">
      <c r="A71" s="12"/>
      <c r="B71" s="25">
        <v>364</v>
      </c>
      <c r="C71" s="20" t="s">
        <v>135</v>
      </c>
      <c r="D71" s="46">
        <v>137500</v>
      </c>
      <c r="E71" s="46">
        <v>0</v>
      </c>
      <c r="F71" s="46">
        <v>0</v>
      </c>
      <c r="G71" s="46">
        <v>0</v>
      </c>
      <c r="H71" s="46">
        <v>0</v>
      </c>
      <c r="I71" s="46">
        <v>26283</v>
      </c>
      <c r="J71" s="46">
        <v>54036</v>
      </c>
      <c r="K71" s="46">
        <v>0</v>
      </c>
      <c r="L71" s="46">
        <v>0</v>
      </c>
      <c r="M71" s="46">
        <v>0</v>
      </c>
      <c r="N71" s="46">
        <f t="shared" si="13"/>
        <v>217819</v>
      </c>
      <c r="O71" s="47">
        <f t="shared" si="14"/>
        <v>4.2586024869007586</v>
      </c>
      <c r="P71" s="9"/>
    </row>
    <row r="72" spans="1:119">
      <c r="A72" s="12"/>
      <c r="B72" s="25">
        <v>365</v>
      </c>
      <c r="C72" s="20" t="s">
        <v>136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71856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71856</v>
      </c>
      <c r="O72" s="47">
        <f t="shared" si="14"/>
        <v>1.4048643153202471</v>
      </c>
      <c r="P72" s="9"/>
    </row>
    <row r="73" spans="1:119">
      <c r="A73" s="12"/>
      <c r="B73" s="25">
        <v>366</v>
      </c>
      <c r="C73" s="20" t="s">
        <v>76</v>
      </c>
      <c r="D73" s="46">
        <v>569447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569447</v>
      </c>
      <c r="O73" s="47">
        <f t="shared" si="14"/>
        <v>11.133318995855165</v>
      </c>
      <c r="P73" s="9"/>
    </row>
    <row r="74" spans="1:119">
      <c r="A74" s="12"/>
      <c r="B74" s="25">
        <v>368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5929646</v>
      </c>
      <c r="L74" s="46">
        <v>0</v>
      </c>
      <c r="M74" s="46">
        <v>0</v>
      </c>
      <c r="N74" s="46">
        <f t="shared" si="13"/>
        <v>5929646</v>
      </c>
      <c r="O74" s="47">
        <f t="shared" si="14"/>
        <v>115.93114100258074</v>
      </c>
      <c r="P74" s="9"/>
    </row>
    <row r="75" spans="1:119">
      <c r="A75" s="12"/>
      <c r="B75" s="25">
        <v>369.3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642</v>
      </c>
      <c r="J75" s="46">
        <v>174158</v>
      </c>
      <c r="K75" s="46">
        <v>0</v>
      </c>
      <c r="L75" s="46">
        <v>0</v>
      </c>
      <c r="M75" s="46">
        <v>0</v>
      </c>
      <c r="N75" s="46">
        <f t="shared" si="13"/>
        <v>174800</v>
      </c>
      <c r="O75" s="47">
        <f t="shared" si="14"/>
        <v>3.4175334323922733</v>
      </c>
      <c r="P75" s="9"/>
    </row>
    <row r="76" spans="1:119">
      <c r="A76" s="12"/>
      <c r="B76" s="25">
        <v>369.9</v>
      </c>
      <c r="C76" s="20" t="s">
        <v>80</v>
      </c>
      <c r="D76" s="46">
        <v>1171487</v>
      </c>
      <c r="E76" s="46">
        <v>0</v>
      </c>
      <c r="F76" s="46">
        <v>0</v>
      </c>
      <c r="G76" s="46">
        <v>0</v>
      </c>
      <c r="H76" s="46">
        <v>0</v>
      </c>
      <c r="I76" s="46">
        <v>288646</v>
      </c>
      <c r="J76" s="46">
        <v>124167</v>
      </c>
      <c r="K76" s="46">
        <v>4571</v>
      </c>
      <c r="L76" s="46">
        <v>0</v>
      </c>
      <c r="M76" s="46">
        <v>0</v>
      </c>
      <c r="N76" s="46">
        <f t="shared" si="13"/>
        <v>1588871</v>
      </c>
      <c r="O76" s="47">
        <f t="shared" si="14"/>
        <v>31.064186282943613</v>
      </c>
      <c r="P76" s="9"/>
    </row>
    <row r="77" spans="1:119" ht="15.75">
      <c r="A77" s="29" t="s">
        <v>49</v>
      </c>
      <c r="B77" s="30"/>
      <c r="C77" s="31"/>
      <c r="D77" s="32">
        <f t="shared" ref="D77:M77" si="15">SUM(D78:D79)</f>
        <v>400000</v>
      </c>
      <c r="E77" s="32">
        <f t="shared" si="15"/>
        <v>0</v>
      </c>
      <c r="F77" s="32">
        <f t="shared" si="15"/>
        <v>1834420</v>
      </c>
      <c r="G77" s="32">
        <f t="shared" si="15"/>
        <v>138972</v>
      </c>
      <c r="H77" s="32">
        <f t="shared" si="15"/>
        <v>0</v>
      </c>
      <c r="I77" s="32">
        <f t="shared" si="15"/>
        <v>2208262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203015</v>
      </c>
      <c r="N77" s="32">
        <f>SUM(D77:M77)</f>
        <v>4784669</v>
      </c>
      <c r="O77" s="45">
        <f t="shared" si="14"/>
        <v>93.545573629467427</v>
      </c>
      <c r="P77" s="9"/>
    </row>
    <row r="78" spans="1:119">
      <c r="A78" s="12"/>
      <c r="B78" s="25">
        <v>381</v>
      </c>
      <c r="C78" s="20" t="s">
        <v>81</v>
      </c>
      <c r="D78" s="46">
        <v>400000</v>
      </c>
      <c r="E78" s="46">
        <v>0</v>
      </c>
      <c r="F78" s="46">
        <v>1834420</v>
      </c>
      <c r="G78" s="46">
        <v>138972</v>
      </c>
      <c r="H78" s="46">
        <v>0</v>
      </c>
      <c r="I78" s="46">
        <v>39858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2413250</v>
      </c>
      <c r="O78" s="47">
        <f t="shared" si="14"/>
        <v>47.181707984671931</v>
      </c>
      <c r="P78" s="9"/>
    </row>
    <row r="79" spans="1:119" ht="15.75" thickBot="1">
      <c r="A79" s="12"/>
      <c r="B79" s="25">
        <v>389.4</v>
      </c>
      <c r="C79" s="20" t="s">
        <v>137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2168404</v>
      </c>
      <c r="J79" s="46">
        <v>0</v>
      </c>
      <c r="K79" s="46">
        <v>0</v>
      </c>
      <c r="L79" s="46">
        <v>0</v>
      </c>
      <c r="M79" s="46">
        <v>203015</v>
      </c>
      <c r="N79" s="46">
        <f>SUM(D79:M79)</f>
        <v>2371419</v>
      </c>
      <c r="O79" s="47">
        <f t="shared" si="14"/>
        <v>46.363865644795496</v>
      </c>
      <c r="P79" s="9"/>
    </row>
    <row r="80" spans="1:119" ht="16.5" thickBot="1">
      <c r="A80" s="14" t="s">
        <v>63</v>
      </c>
      <c r="B80" s="23"/>
      <c r="C80" s="22"/>
      <c r="D80" s="15">
        <f t="shared" ref="D80:M80" si="16">SUM(D5,D14,D31,D44,D61,D66,D77)</f>
        <v>39414916</v>
      </c>
      <c r="E80" s="15">
        <f t="shared" si="16"/>
        <v>350917</v>
      </c>
      <c r="F80" s="15">
        <f t="shared" si="16"/>
        <v>2335575</v>
      </c>
      <c r="G80" s="15">
        <f t="shared" si="16"/>
        <v>677011</v>
      </c>
      <c r="H80" s="15">
        <f t="shared" si="16"/>
        <v>0</v>
      </c>
      <c r="I80" s="15">
        <f t="shared" si="16"/>
        <v>33154569</v>
      </c>
      <c r="J80" s="15">
        <f t="shared" si="16"/>
        <v>7831311</v>
      </c>
      <c r="K80" s="15">
        <f t="shared" si="16"/>
        <v>17839068</v>
      </c>
      <c r="L80" s="15">
        <f t="shared" si="16"/>
        <v>0</v>
      </c>
      <c r="M80" s="15">
        <f t="shared" si="16"/>
        <v>3609964</v>
      </c>
      <c r="N80" s="15">
        <f>SUM(D80:M80)</f>
        <v>105213331</v>
      </c>
      <c r="O80" s="38">
        <f t="shared" si="14"/>
        <v>2057.0370493469932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153</v>
      </c>
      <c r="M82" s="118"/>
      <c r="N82" s="118"/>
      <c r="O82" s="43">
        <v>51148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106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20110246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898275</v>
      </c>
      <c r="L5" s="27">
        <f t="shared" si="0"/>
        <v>0</v>
      </c>
      <c r="M5" s="27">
        <f t="shared" si="0"/>
        <v>3281378</v>
      </c>
      <c r="N5" s="28">
        <f>SUM(D5:M5)</f>
        <v>24289899</v>
      </c>
      <c r="O5" s="33">
        <f t="shared" ref="O5:O36" si="1">(N5/O$76)</f>
        <v>481.22632986627042</v>
      </c>
      <c r="P5" s="6"/>
    </row>
    <row r="6" spans="1:133">
      <c r="A6" s="12"/>
      <c r="B6" s="25">
        <v>311</v>
      </c>
      <c r="C6" s="20" t="s">
        <v>3</v>
      </c>
      <c r="D6" s="46">
        <v>12857121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3281378</v>
      </c>
      <c r="N6" s="46">
        <f>SUM(D6:M6)</f>
        <v>16138499</v>
      </c>
      <c r="O6" s="47">
        <f t="shared" si="1"/>
        <v>319.73252105002479</v>
      </c>
      <c r="P6" s="9"/>
    </row>
    <row r="7" spans="1:133">
      <c r="A7" s="12"/>
      <c r="B7" s="25">
        <v>312.52</v>
      </c>
      <c r="C7" s="20" t="s">
        <v>125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898275</v>
      </c>
      <c r="L7" s="46">
        <v>0</v>
      </c>
      <c r="M7" s="46">
        <v>0</v>
      </c>
      <c r="N7" s="46">
        <f>SUM(D7:M7)</f>
        <v>898275</v>
      </c>
      <c r="O7" s="47">
        <f t="shared" si="1"/>
        <v>17.796433878157504</v>
      </c>
      <c r="P7" s="9"/>
    </row>
    <row r="8" spans="1:133">
      <c r="A8" s="12"/>
      <c r="B8" s="25">
        <v>314.10000000000002</v>
      </c>
      <c r="C8" s="20" t="s">
        <v>11</v>
      </c>
      <c r="D8" s="46">
        <v>3342040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4" si="2">SUM(D8:M8)</f>
        <v>3342040</v>
      </c>
      <c r="O8" s="47">
        <f t="shared" si="1"/>
        <v>66.211788013868258</v>
      </c>
      <c r="P8" s="9"/>
    </row>
    <row r="9" spans="1:133">
      <c r="A9" s="12"/>
      <c r="B9" s="25">
        <v>314.3</v>
      </c>
      <c r="C9" s="20" t="s">
        <v>12</v>
      </c>
      <c r="D9" s="46">
        <v>763066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763066</v>
      </c>
      <c r="O9" s="47">
        <f t="shared" si="1"/>
        <v>15.117701832590392</v>
      </c>
      <c r="P9" s="9"/>
    </row>
    <row r="10" spans="1:133">
      <c r="A10" s="12"/>
      <c r="B10" s="25">
        <v>314.7</v>
      </c>
      <c r="C10" s="20" t="s">
        <v>13</v>
      </c>
      <c r="D10" s="46">
        <v>49171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49171</v>
      </c>
      <c r="O10" s="47">
        <f t="shared" si="1"/>
        <v>0.97416542842991583</v>
      </c>
      <c r="P10" s="9"/>
    </row>
    <row r="11" spans="1:133">
      <c r="A11" s="12"/>
      <c r="B11" s="25">
        <v>314.8</v>
      </c>
      <c r="C11" s="20" t="s">
        <v>14</v>
      </c>
      <c r="D11" s="46">
        <v>36447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36447</v>
      </c>
      <c r="O11" s="47">
        <f t="shared" si="1"/>
        <v>0.72208023774145613</v>
      </c>
      <c r="P11" s="9"/>
    </row>
    <row r="12" spans="1:133">
      <c r="A12" s="12"/>
      <c r="B12" s="25">
        <v>315</v>
      </c>
      <c r="C12" s="20" t="s">
        <v>126</v>
      </c>
      <c r="D12" s="46">
        <v>2439049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2439049</v>
      </c>
      <c r="O12" s="47">
        <f t="shared" si="1"/>
        <v>48.321921743437343</v>
      </c>
      <c r="P12" s="9"/>
    </row>
    <row r="13" spans="1:133">
      <c r="A13" s="12"/>
      <c r="B13" s="25">
        <v>316</v>
      </c>
      <c r="C13" s="20" t="s">
        <v>127</v>
      </c>
      <c r="D13" s="46">
        <v>223352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223352</v>
      </c>
      <c r="O13" s="47">
        <f t="shared" si="1"/>
        <v>4.4250024764735016</v>
      </c>
      <c r="P13" s="9"/>
    </row>
    <row r="14" spans="1:133">
      <c r="A14" s="12"/>
      <c r="B14" s="25">
        <v>319</v>
      </c>
      <c r="C14" s="20" t="s">
        <v>17</v>
      </c>
      <c r="D14" s="46">
        <v>400000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400000</v>
      </c>
      <c r="O14" s="47">
        <f t="shared" si="1"/>
        <v>7.9247152055473009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SUM(D16:D27)</f>
        <v>4350472</v>
      </c>
      <c r="E15" s="32">
        <f t="shared" si="3"/>
        <v>35184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1038030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5423686</v>
      </c>
      <c r="O15" s="45">
        <f t="shared" si="1"/>
        <v>107.45291728578505</v>
      </c>
      <c r="P15" s="10"/>
    </row>
    <row r="16" spans="1:133">
      <c r="A16" s="12"/>
      <c r="B16" s="25">
        <v>322</v>
      </c>
      <c r="C16" s="20" t="s">
        <v>0</v>
      </c>
      <c r="D16" s="46">
        <v>1409138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1409138</v>
      </c>
      <c r="O16" s="47">
        <f t="shared" si="1"/>
        <v>27.917543338286279</v>
      </c>
      <c r="P16" s="9"/>
    </row>
    <row r="17" spans="1:16">
      <c r="A17" s="12"/>
      <c r="B17" s="25">
        <v>323.10000000000002</v>
      </c>
      <c r="C17" s="20" t="s">
        <v>19</v>
      </c>
      <c r="D17" s="46">
        <v>2770869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2770869</v>
      </c>
      <c r="O17" s="47">
        <f t="shared" si="1"/>
        <v>54.895869242199112</v>
      </c>
      <c r="P17" s="9"/>
    </row>
    <row r="18" spans="1:16">
      <c r="A18" s="12"/>
      <c r="B18" s="25">
        <v>323.39999999999998</v>
      </c>
      <c r="C18" s="20" t="s">
        <v>108</v>
      </c>
      <c r="D18" s="46">
        <v>107562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107562</v>
      </c>
      <c r="O18" s="47">
        <f t="shared" si="1"/>
        <v>2.1309955423476969</v>
      </c>
      <c r="P18" s="9"/>
    </row>
    <row r="19" spans="1:16">
      <c r="A19" s="12"/>
      <c r="B19" s="25">
        <v>323.7</v>
      </c>
      <c r="C19" s="20" t="s">
        <v>21</v>
      </c>
      <c r="D19" s="46">
        <v>34507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34507</v>
      </c>
      <c r="O19" s="47">
        <f t="shared" si="1"/>
        <v>0.68364536899455175</v>
      </c>
      <c r="P19" s="9"/>
    </row>
    <row r="20" spans="1:16">
      <c r="A20" s="12"/>
      <c r="B20" s="25">
        <v>323.89999999999998</v>
      </c>
      <c r="C20" s="20" t="s">
        <v>109</v>
      </c>
      <c r="D20" s="46">
        <v>601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601</v>
      </c>
      <c r="O20" s="47">
        <f t="shared" si="1"/>
        <v>1.190688459633482E-2</v>
      </c>
      <c r="P20" s="9"/>
    </row>
    <row r="21" spans="1:16">
      <c r="A21" s="12"/>
      <c r="B21" s="25">
        <v>324.11</v>
      </c>
      <c r="C21" s="20" t="s">
        <v>97</v>
      </c>
      <c r="D21" s="46">
        <v>0</v>
      </c>
      <c r="E21" s="46">
        <v>1334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1334</v>
      </c>
      <c r="O21" s="47">
        <f t="shared" si="1"/>
        <v>2.6428925210500248E-2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968293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968293</v>
      </c>
      <c r="O22" s="47">
        <f t="shared" si="1"/>
        <v>19.183615651312532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69737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69737</v>
      </c>
      <c r="O23" s="47">
        <f t="shared" si="1"/>
        <v>1.3816146607231303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2074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2074</v>
      </c>
      <c r="O24" s="47">
        <f t="shared" si="1"/>
        <v>4.1089648340762751E-2</v>
      </c>
      <c r="P24" s="9"/>
    </row>
    <row r="25" spans="1:16">
      <c r="A25" s="12"/>
      <c r="B25" s="25">
        <v>324.61</v>
      </c>
      <c r="C25" s="20" t="s">
        <v>100</v>
      </c>
      <c r="D25" s="46">
        <v>0</v>
      </c>
      <c r="E25" s="46">
        <v>946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946</v>
      </c>
      <c r="O25" s="47">
        <f t="shared" si="1"/>
        <v>1.8741951461119365E-2</v>
      </c>
      <c r="P25" s="9"/>
    </row>
    <row r="26" spans="1:16">
      <c r="A26" s="12"/>
      <c r="B26" s="25">
        <v>325.2</v>
      </c>
      <c r="C26" s="20" t="s">
        <v>26</v>
      </c>
      <c r="D26" s="46">
        <v>20030</v>
      </c>
      <c r="E26" s="46">
        <v>30830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50860</v>
      </c>
      <c r="O26" s="47">
        <f t="shared" si="1"/>
        <v>1.0076275383853392</v>
      </c>
      <c r="P26" s="9"/>
    </row>
    <row r="27" spans="1:16">
      <c r="A27" s="12"/>
      <c r="B27" s="25">
        <v>329</v>
      </c>
      <c r="C27" s="20" t="s">
        <v>27</v>
      </c>
      <c r="D27" s="46">
        <v>7765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7765</v>
      </c>
      <c r="O27" s="47">
        <f t="shared" si="1"/>
        <v>0.15383853392768698</v>
      </c>
      <c r="P27" s="9"/>
    </row>
    <row r="28" spans="1:16" ht="15.75">
      <c r="A28" s="29" t="s">
        <v>29</v>
      </c>
      <c r="B28" s="30"/>
      <c r="C28" s="31"/>
      <c r="D28" s="32">
        <f t="shared" ref="D28:M28" si="5">SUM(D29:D42)</f>
        <v>6818717</v>
      </c>
      <c r="E28" s="32">
        <f t="shared" si="5"/>
        <v>531329</v>
      </c>
      <c r="F28" s="32">
        <f t="shared" si="5"/>
        <v>500004</v>
      </c>
      <c r="G28" s="32">
        <f t="shared" si="5"/>
        <v>380795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8230845</v>
      </c>
      <c r="O28" s="45">
        <f t="shared" si="1"/>
        <v>163.06775631500744</v>
      </c>
      <c r="P28" s="10"/>
    </row>
    <row r="29" spans="1:16">
      <c r="A29" s="12"/>
      <c r="B29" s="25">
        <v>331.2</v>
      </c>
      <c r="C29" s="20" t="s">
        <v>28</v>
      </c>
      <c r="D29" s="46">
        <v>290930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290930</v>
      </c>
      <c r="O29" s="47">
        <f t="shared" si="1"/>
        <v>5.7638434868746904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278065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278065</v>
      </c>
      <c r="O30" s="47">
        <f t="shared" si="1"/>
        <v>5.5089648340762754</v>
      </c>
      <c r="P30" s="9"/>
    </row>
    <row r="31" spans="1:16">
      <c r="A31" s="12"/>
      <c r="B31" s="25">
        <v>331.61</v>
      </c>
      <c r="C31" s="20" t="s">
        <v>114</v>
      </c>
      <c r="D31" s="46">
        <v>0</v>
      </c>
      <c r="E31" s="46">
        <v>147110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147110</v>
      </c>
      <c r="O31" s="47">
        <f t="shared" si="1"/>
        <v>2.9145121347201584</v>
      </c>
      <c r="P31" s="9"/>
    </row>
    <row r="32" spans="1:16">
      <c r="A32" s="12"/>
      <c r="B32" s="25">
        <v>334.39</v>
      </c>
      <c r="C32" s="20" t="s">
        <v>32</v>
      </c>
      <c r="D32" s="46">
        <v>0</v>
      </c>
      <c r="E32" s="46">
        <v>106154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106154</v>
      </c>
      <c r="O32" s="47">
        <f t="shared" si="1"/>
        <v>2.1031005448241702</v>
      </c>
      <c r="P32" s="9"/>
    </row>
    <row r="33" spans="1:16">
      <c r="A33" s="12"/>
      <c r="B33" s="25">
        <v>334.49</v>
      </c>
      <c r="C33" s="20" t="s">
        <v>117</v>
      </c>
      <c r="D33" s="46">
        <v>0</v>
      </c>
      <c r="E33" s="46">
        <v>0</v>
      </c>
      <c r="F33" s="46">
        <v>0</v>
      </c>
      <c r="G33" s="46">
        <v>380795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380795</v>
      </c>
      <c r="O33" s="47">
        <f t="shared" si="1"/>
        <v>7.5442298167409607</v>
      </c>
      <c r="P33" s="9"/>
    </row>
    <row r="34" spans="1:16">
      <c r="A34" s="12"/>
      <c r="B34" s="25">
        <v>334.5</v>
      </c>
      <c r="C34" s="20" t="s">
        <v>33</v>
      </c>
      <c r="D34" s="46">
        <v>0</v>
      </c>
      <c r="E34" s="46">
        <v>0</v>
      </c>
      <c r="F34" s="46">
        <v>500004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500004</v>
      </c>
      <c r="O34" s="47">
        <f t="shared" si="1"/>
        <v>9.9059732540861809</v>
      </c>
      <c r="P34" s="9"/>
    </row>
    <row r="35" spans="1:16">
      <c r="A35" s="12"/>
      <c r="B35" s="25">
        <v>335.12</v>
      </c>
      <c r="C35" s="20" t="s">
        <v>128</v>
      </c>
      <c r="D35" s="46">
        <v>1613404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1613404</v>
      </c>
      <c r="O35" s="47">
        <f t="shared" si="1"/>
        <v>31.964418028727092</v>
      </c>
      <c r="P35" s="9"/>
    </row>
    <row r="36" spans="1:16">
      <c r="A36" s="12"/>
      <c r="B36" s="25">
        <v>335.14</v>
      </c>
      <c r="C36" s="20" t="s">
        <v>129</v>
      </c>
      <c r="D36" s="46">
        <v>34442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34442</v>
      </c>
      <c r="O36" s="47">
        <f t="shared" si="1"/>
        <v>0.68235760277365032</v>
      </c>
      <c r="P36" s="9"/>
    </row>
    <row r="37" spans="1:16">
      <c r="A37" s="12"/>
      <c r="B37" s="25">
        <v>335.15</v>
      </c>
      <c r="C37" s="20" t="s">
        <v>130</v>
      </c>
      <c r="D37" s="46">
        <v>28189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28189</v>
      </c>
      <c r="O37" s="47">
        <f t="shared" ref="O37:O68" si="7">(N37/O$76)</f>
        <v>0.55847449232293211</v>
      </c>
      <c r="P37" s="9"/>
    </row>
    <row r="38" spans="1:16">
      <c r="A38" s="12"/>
      <c r="B38" s="25">
        <v>335.18</v>
      </c>
      <c r="C38" s="20" t="s">
        <v>131</v>
      </c>
      <c r="D38" s="46">
        <v>3332475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3332475</v>
      </c>
      <c r="O38" s="47">
        <f t="shared" si="7"/>
        <v>66.022288261515598</v>
      </c>
      <c r="P38" s="9"/>
    </row>
    <row r="39" spans="1:16">
      <c r="A39" s="12"/>
      <c r="B39" s="25">
        <v>335.21</v>
      </c>
      <c r="C39" s="20" t="s">
        <v>101</v>
      </c>
      <c r="D39" s="46">
        <v>15590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15590</v>
      </c>
      <c r="O39" s="47">
        <f t="shared" si="7"/>
        <v>0.30886577513620606</v>
      </c>
      <c r="P39" s="9"/>
    </row>
    <row r="40" spans="1:16">
      <c r="A40" s="12"/>
      <c r="B40" s="25">
        <v>337.9</v>
      </c>
      <c r="C40" s="20" t="s">
        <v>40</v>
      </c>
      <c r="D40" s="46">
        <v>57849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57849</v>
      </c>
      <c r="O40" s="47">
        <f t="shared" si="7"/>
        <v>1.1460921248142646</v>
      </c>
      <c r="P40" s="9"/>
    </row>
    <row r="41" spans="1:16">
      <c r="A41" s="12"/>
      <c r="B41" s="25">
        <v>338</v>
      </c>
      <c r="C41" s="20" t="s">
        <v>41</v>
      </c>
      <c r="D41" s="46">
        <v>1374790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1374790</v>
      </c>
      <c r="O41" s="47">
        <f t="shared" si="7"/>
        <v>27.237048043585933</v>
      </c>
      <c r="P41" s="9"/>
    </row>
    <row r="42" spans="1:16">
      <c r="A42" s="12"/>
      <c r="B42" s="25">
        <v>339</v>
      </c>
      <c r="C42" s="20" t="s">
        <v>42</v>
      </c>
      <c r="D42" s="46">
        <v>71048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71048</v>
      </c>
      <c r="O42" s="47">
        <f t="shared" si="7"/>
        <v>1.4075879148093116</v>
      </c>
      <c r="P42" s="9"/>
    </row>
    <row r="43" spans="1:16" ht="15.75">
      <c r="A43" s="29" t="s">
        <v>47</v>
      </c>
      <c r="B43" s="30"/>
      <c r="C43" s="31"/>
      <c r="D43" s="32">
        <f t="shared" ref="D43:M43" si="8">SUM(D44:D55)</f>
        <v>1818736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28217768</v>
      </c>
      <c r="J43" s="32">
        <f t="shared" si="8"/>
        <v>6123513</v>
      </c>
      <c r="K43" s="32">
        <f t="shared" si="8"/>
        <v>0</v>
      </c>
      <c r="L43" s="32">
        <f t="shared" si="8"/>
        <v>0</v>
      </c>
      <c r="M43" s="32">
        <f t="shared" si="8"/>
        <v>170260</v>
      </c>
      <c r="N43" s="32">
        <f>SUM(D43:M43)</f>
        <v>36330277</v>
      </c>
      <c r="O43" s="45">
        <f t="shared" si="7"/>
        <v>719.76774640911344</v>
      </c>
      <c r="P43" s="10"/>
    </row>
    <row r="44" spans="1:16">
      <c r="A44" s="12"/>
      <c r="B44" s="25">
        <v>341.9</v>
      </c>
      <c r="C44" s="20" t="s">
        <v>132</v>
      </c>
      <c r="D44" s="46">
        <v>1409559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5" si="9">SUM(D44:M44)</f>
        <v>1409559</v>
      </c>
      <c r="O44" s="47">
        <f t="shared" si="7"/>
        <v>27.925884101040118</v>
      </c>
      <c r="P44" s="9"/>
    </row>
    <row r="45" spans="1:16">
      <c r="A45" s="12"/>
      <c r="B45" s="25">
        <v>342.1</v>
      </c>
      <c r="C45" s="20" t="s">
        <v>52</v>
      </c>
      <c r="D45" s="46">
        <v>162697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162697</v>
      </c>
      <c r="O45" s="47">
        <f t="shared" si="7"/>
        <v>3.2233184744923231</v>
      </c>
      <c r="P45" s="9"/>
    </row>
    <row r="46" spans="1:16">
      <c r="A46" s="12"/>
      <c r="B46" s="25">
        <v>342.2</v>
      </c>
      <c r="C46" s="20" t="s">
        <v>119</v>
      </c>
      <c r="D46" s="46">
        <v>2850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2850</v>
      </c>
      <c r="O46" s="47">
        <f t="shared" si="7"/>
        <v>5.6463595839524518E-2</v>
      </c>
      <c r="P46" s="9"/>
    </row>
    <row r="47" spans="1:16">
      <c r="A47" s="12"/>
      <c r="B47" s="25">
        <v>343.3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8415232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8415232</v>
      </c>
      <c r="O47" s="47">
        <f t="shared" si="7"/>
        <v>166.72079247152055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6880913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6880913</v>
      </c>
      <c r="O48" s="47">
        <f t="shared" si="7"/>
        <v>136.32318969787022</v>
      </c>
      <c r="P48" s="9"/>
    </row>
    <row r="49" spans="1:16">
      <c r="A49" s="12"/>
      <c r="B49" s="25">
        <v>343.5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9181582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9181582</v>
      </c>
      <c r="O49" s="47">
        <f t="shared" si="7"/>
        <v>181.9035562159485</v>
      </c>
      <c r="P49" s="9"/>
    </row>
    <row r="50" spans="1:16">
      <c r="A50" s="12"/>
      <c r="B50" s="25">
        <v>343.6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1814499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1814499</v>
      </c>
      <c r="O50" s="47">
        <f t="shared" si="7"/>
        <v>35.948469539375928</v>
      </c>
      <c r="P50" s="9"/>
    </row>
    <row r="51" spans="1:16">
      <c r="A51" s="12"/>
      <c r="B51" s="25">
        <v>344.5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771614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771614</v>
      </c>
      <c r="O51" s="47">
        <f t="shared" si="7"/>
        <v>15.287052996532937</v>
      </c>
      <c r="P51" s="9"/>
    </row>
    <row r="52" spans="1:16">
      <c r="A52" s="12"/>
      <c r="B52" s="25">
        <v>344.9</v>
      </c>
      <c r="C52" s="20" t="s">
        <v>134</v>
      </c>
      <c r="D52" s="46">
        <v>144466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144466</v>
      </c>
      <c r="O52" s="47">
        <f t="shared" si="7"/>
        <v>2.8621297672114907</v>
      </c>
      <c r="P52" s="9"/>
    </row>
    <row r="53" spans="1:16">
      <c r="A53" s="12"/>
      <c r="B53" s="25">
        <v>347.2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1153928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1153928</v>
      </c>
      <c r="O53" s="47">
        <f t="shared" si="7"/>
        <v>22.861376919266963</v>
      </c>
      <c r="P53" s="9"/>
    </row>
    <row r="54" spans="1:16">
      <c r="A54" s="12"/>
      <c r="B54" s="25">
        <v>347.5</v>
      </c>
      <c r="C54" s="20" t="s">
        <v>62</v>
      </c>
      <c r="D54" s="46">
        <v>85236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85236</v>
      </c>
      <c r="O54" s="47">
        <f t="shared" si="7"/>
        <v>1.6886775631500743</v>
      </c>
      <c r="P54" s="9"/>
    </row>
    <row r="55" spans="1:16">
      <c r="A55" s="12"/>
      <c r="B55" s="25">
        <v>349</v>
      </c>
      <c r="C55" s="20" t="s">
        <v>1</v>
      </c>
      <c r="D55" s="46">
        <v>13928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6123513</v>
      </c>
      <c r="K55" s="46">
        <v>0</v>
      </c>
      <c r="L55" s="46">
        <v>0</v>
      </c>
      <c r="M55" s="46">
        <v>170260</v>
      </c>
      <c r="N55" s="46">
        <f t="shared" si="9"/>
        <v>6307701</v>
      </c>
      <c r="O55" s="47">
        <f t="shared" si="7"/>
        <v>124.96683506686479</v>
      </c>
      <c r="P55" s="9"/>
    </row>
    <row r="56" spans="1:16" ht="15.75">
      <c r="A56" s="29" t="s">
        <v>48</v>
      </c>
      <c r="B56" s="30"/>
      <c r="C56" s="31"/>
      <c r="D56" s="32">
        <f t="shared" ref="D56:M56" si="10">SUM(D57:D60)</f>
        <v>237690</v>
      </c>
      <c r="E56" s="32">
        <f t="shared" si="10"/>
        <v>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98537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2" si="11">SUM(D56:M56)</f>
        <v>336227</v>
      </c>
      <c r="O56" s="45">
        <f t="shared" si="7"/>
        <v>6.6612580485388806</v>
      </c>
      <c r="P56" s="10"/>
    </row>
    <row r="57" spans="1:16">
      <c r="A57" s="13"/>
      <c r="B57" s="39">
        <v>351.2</v>
      </c>
      <c r="C57" s="21" t="s">
        <v>66</v>
      </c>
      <c r="D57" s="46">
        <v>105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105</v>
      </c>
      <c r="O57" s="47">
        <f t="shared" si="7"/>
        <v>2.0802377414561664E-3</v>
      </c>
      <c r="P57" s="9"/>
    </row>
    <row r="58" spans="1:16">
      <c r="A58" s="13"/>
      <c r="B58" s="39">
        <v>351.3</v>
      </c>
      <c r="C58" s="21" t="s">
        <v>67</v>
      </c>
      <c r="D58" s="46">
        <v>12632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12632</v>
      </c>
      <c r="O58" s="47">
        <f t="shared" si="7"/>
        <v>0.25026250619118373</v>
      </c>
      <c r="P58" s="9"/>
    </row>
    <row r="59" spans="1:16">
      <c r="A59" s="13"/>
      <c r="B59" s="39">
        <v>351.5</v>
      </c>
      <c r="C59" s="21" t="s">
        <v>121</v>
      </c>
      <c r="D59" s="46">
        <v>224953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224953</v>
      </c>
      <c r="O59" s="47">
        <f t="shared" si="7"/>
        <v>4.4567211490837044</v>
      </c>
      <c r="P59" s="9"/>
    </row>
    <row r="60" spans="1:16">
      <c r="A60" s="13"/>
      <c r="B60" s="39">
        <v>354</v>
      </c>
      <c r="C60" s="21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98537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98537</v>
      </c>
      <c r="O60" s="47">
        <f t="shared" si="7"/>
        <v>1.9521941555225359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SUM(D62:D70)</f>
        <v>1615181</v>
      </c>
      <c r="E61" s="32">
        <f t="shared" si="12"/>
        <v>5510</v>
      </c>
      <c r="F61" s="32">
        <f t="shared" si="12"/>
        <v>1401</v>
      </c>
      <c r="G61" s="32">
        <f t="shared" si="12"/>
        <v>3022203</v>
      </c>
      <c r="H61" s="32">
        <f t="shared" si="12"/>
        <v>0</v>
      </c>
      <c r="I61" s="32">
        <f t="shared" si="12"/>
        <v>2011522</v>
      </c>
      <c r="J61" s="32">
        <f t="shared" si="12"/>
        <v>2049968</v>
      </c>
      <c r="K61" s="32">
        <f t="shared" si="12"/>
        <v>16001143</v>
      </c>
      <c r="L61" s="32">
        <f t="shared" si="12"/>
        <v>0</v>
      </c>
      <c r="M61" s="32">
        <f t="shared" si="12"/>
        <v>8413</v>
      </c>
      <c r="N61" s="32">
        <f t="shared" si="11"/>
        <v>24715341</v>
      </c>
      <c r="O61" s="45">
        <f t="shared" si="7"/>
        <v>489.65509658246657</v>
      </c>
      <c r="P61" s="10"/>
    </row>
    <row r="62" spans="1:16">
      <c r="A62" s="12"/>
      <c r="B62" s="25">
        <v>361.1</v>
      </c>
      <c r="C62" s="20" t="s">
        <v>71</v>
      </c>
      <c r="D62" s="46">
        <v>-132700</v>
      </c>
      <c r="E62" s="46">
        <v>5510</v>
      </c>
      <c r="F62" s="46">
        <v>1401</v>
      </c>
      <c r="G62" s="46">
        <v>12993</v>
      </c>
      <c r="H62" s="46">
        <v>0</v>
      </c>
      <c r="I62" s="46">
        <v>43982</v>
      </c>
      <c r="J62" s="46">
        <v>-36816</v>
      </c>
      <c r="K62" s="46">
        <v>1004460</v>
      </c>
      <c r="L62" s="46">
        <v>0</v>
      </c>
      <c r="M62" s="46">
        <v>8413</v>
      </c>
      <c r="N62" s="46">
        <f t="shared" si="11"/>
        <v>907243</v>
      </c>
      <c r="O62" s="47">
        <f t="shared" si="7"/>
        <v>17.974105993065873</v>
      </c>
      <c r="P62" s="9"/>
    </row>
    <row r="63" spans="1:16">
      <c r="A63" s="12"/>
      <c r="B63" s="25">
        <v>361.2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1418653</v>
      </c>
      <c r="L63" s="46">
        <v>0</v>
      </c>
      <c r="M63" s="46">
        <v>0</v>
      </c>
      <c r="N63" s="46">
        <f t="shared" ref="N63:N70" si="13">SUM(D63:M63)</f>
        <v>1418653</v>
      </c>
      <c r="O63" s="47">
        <f t="shared" si="7"/>
        <v>28.106052501238239</v>
      </c>
      <c r="P63" s="9"/>
    </row>
    <row r="64" spans="1:16">
      <c r="A64" s="12"/>
      <c r="B64" s="25">
        <v>361.3</v>
      </c>
      <c r="C64" s="20" t="s">
        <v>103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8714732</v>
      </c>
      <c r="L64" s="46">
        <v>0</v>
      </c>
      <c r="M64" s="46">
        <v>0</v>
      </c>
      <c r="N64" s="46">
        <f t="shared" si="13"/>
        <v>8714732</v>
      </c>
      <c r="O64" s="47">
        <f t="shared" si="7"/>
        <v>172.65442298167409</v>
      </c>
      <c r="P64" s="9"/>
    </row>
    <row r="65" spans="1:119">
      <c r="A65" s="12"/>
      <c r="B65" s="25">
        <v>362</v>
      </c>
      <c r="C65" s="20" t="s">
        <v>73</v>
      </c>
      <c r="D65" s="46">
        <v>612341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612341</v>
      </c>
      <c r="O65" s="47">
        <f t="shared" si="7"/>
        <v>12.131570084200099</v>
      </c>
      <c r="P65" s="9"/>
    </row>
    <row r="66" spans="1:119">
      <c r="A66" s="12"/>
      <c r="B66" s="25">
        <v>364</v>
      </c>
      <c r="C66" s="20" t="s">
        <v>135</v>
      </c>
      <c r="D66" s="46">
        <v>29397</v>
      </c>
      <c r="E66" s="46">
        <v>0</v>
      </c>
      <c r="F66" s="46">
        <v>0</v>
      </c>
      <c r="G66" s="46">
        <v>0</v>
      </c>
      <c r="H66" s="46">
        <v>0</v>
      </c>
      <c r="I66" s="46">
        <v>113245</v>
      </c>
      <c r="J66" s="46">
        <v>28629</v>
      </c>
      <c r="K66" s="46">
        <v>0</v>
      </c>
      <c r="L66" s="46">
        <v>0</v>
      </c>
      <c r="M66" s="46">
        <v>0</v>
      </c>
      <c r="N66" s="46">
        <f t="shared" si="13"/>
        <v>171271</v>
      </c>
      <c r="O66" s="47">
        <f t="shared" si="7"/>
        <v>3.3931847449232295</v>
      </c>
      <c r="P66" s="9"/>
    </row>
    <row r="67" spans="1:119">
      <c r="A67" s="12"/>
      <c r="B67" s="25">
        <v>365</v>
      </c>
      <c r="C67" s="20" t="s">
        <v>136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83423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83423</v>
      </c>
      <c r="O67" s="47">
        <f t="shared" si="7"/>
        <v>1.6527587914809312</v>
      </c>
      <c r="P67" s="9"/>
    </row>
    <row r="68" spans="1:119">
      <c r="A68" s="12"/>
      <c r="B68" s="25">
        <v>366</v>
      </c>
      <c r="C68" s="20" t="s">
        <v>76</v>
      </c>
      <c r="D68" s="46">
        <v>690613</v>
      </c>
      <c r="E68" s="46">
        <v>0</v>
      </c>
      <c r="F68" s="46">
        <v>0</v>
      </c>
      <c r="G68" s="46">
        <v>3000000</v>
      </c>
      <c r="H68" s="46">
        <v>0</v>
      </c>
      <c r="I68" s="46">
        <v>1592094</v>
      </c>
      <c r="J68" s="46">
        <v>2058155</v>
      </c>
      <c r="K68" s="46">
        <v>0</v>
      </c>
      <c r="L68" s="46">
        <v>0</v>
      </c>
      <c r="M68" s="46">
        <v>0</v>
      </c>
      <c r="N68" s="46">
        <f t="shared" si="13"/>
        <v>7340862</v>
      </c>
      <c r="O68" s="47">
        <f t="shared" si="7"/>
        <v>145.43560178306092</v>
      </c>
      <c r="P68" s="9"/>
    </row>
    <row r="69" spans="1:119">
      <c r="A69" s="12"/>
      <c r="B69" s="25">
        <v>368</v>
      </c>
      <c r="C69" s="20" t="s">
        <v>77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4502657</v>
      </c>
      <c r="L69" s="46">
        <v>0</v>
      </c>
      <c r="M69" s="46">
        <v>0</v>
      </c>
      <c r="N69" s="46">
        <f t="shared" si="13"/>
        <v>4502657</v>
      </c>
      <c r="O69" s="47">
        <f t="shared" ref="O69:O74" si="14">(N69/O$76)</f>
        <v>89.205685983159981</v>
      </c>
      <c r="P69" s="9"/>
    </row>
    <row r="70" spans="1:119">
      <c r="A70" s="12"/>
      <c r="B70" s="25">
        <v>369.9</v>
      </c>
      <c r="C70" s="20" t="s">
        <v>80</v>
      </c>
      <c r="D70" s="46">
        <v>415530</v>
      </c>
      <c r="E70" s="46">
        <v>0</v>
      </c>
      <c r="F70" s="46">
        <v>0</v>
      </c>
      <c r="G70" s="46">
        <v>9210</v>
      </c>
      <c r="H70" s="46">
        <v>0</v>
      </c>
      <c r="I70" s="46">
        <v>178778</v>
      </c>
      <c r="J70" s="46">
        <v>0</v>
      </c>
      <c r="K70" s="46">
        <v>360641</v>
      </c>
      <c r="L70" s="46">
        <v>0</v>
      </c>
      <c r="M70" s="46">
        <v>0</v>
      </c>
      <c r="N70" s="46">
        <f t="shared" si="13"/>
        <v>964159</v>
      </c>
      <c r="O70" s="47">
        <f t="shared" si="14"/>
        <v>19.101713719663199</v>
      </c>
      <c r="P70" s="9"/>
    </row>
    <row r="71" spans="1:119" ht="15.75">
      <c r="A71" s="29" t="s">
        <v>49</v>
      </c>
      <c r="B71" s="30"/>
      <c r="C71" s="31"/>
      <c r="D71" s="32">
        <f t="shared" ref="D71:M71" si="15">SUM(D72:D73)</f>
        <v>400000</v>
      </c>
      <c r="E71" s="32">
        <f t="shared" si="15"/>
        <v>0</v>
      </c>
      <c r="F71" s="32">
        <f t="shared" si="15"/>
        <v>1798201</v>
      </c>
      <c r="G71" s="32">
        <f t="shared" si="15"/>
        <v>489297</v>
      </c>
      <c r="H71" s="32">
        <f t="shared" si="15"/>
        <v>0</v>
      </c>
      <c r="I71" s="32">
        <f t="shared" si="15"/>
        <v>80707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677170</v>
      </c>
      <c r="N71" s="32">
        <f>SUM(D71:M71)</f>
        <v>3445375</v>
      </c>
      <c r="O71" s="45">
        <f t="shared" si="14"/>
        <v>68.25903912828133</v>
      </c>
      <c r="P71" s="9"/>
    </row>
    <row r="72" spans="1:119">
      <c r="A72" s="12"/>
      <c r="B72" s="25">
        <v>381</v>
      </c>
      <c r="C72" s="20" t="s">
        <v>81</v>
      </c>
      <c r="D72" s="46">
        <v>400000</v>
      </c>
      <c r="E72" s="46">
        <v>0</v>
      </c>
      <c r="F72" s="46">
        <v>1798201</v>
      </c>
      <c r="G72" s="46">
        <v>489297</v>
      </c>
      <c r="H72" s="46">
        <v>0</v>
      </c>
      <c r="I72" s="46">
        <v>80707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2768205</v>
      </c>
      <c r="O72" s="47">
        <f t="shared" si="14"/>
        <v>54.843090638930164</v>
      </c>
      <c r="P72" s="9"/>
    </row>
    <row r="73" spans="1:119" ht="15.75" thickBot="1">
      <c r="A73" s="12"/>
      <c r="B73" s="25">
        <v>389.4</v>
      </c>
      <c r="C73" s="20" t="s">
        <v>137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677170</v>
      </c>
      <c r="N73" s="46">
        <f>SUM(D73:M73)</f>
        <v>677170</v>
      </c>
      <c r="O73" s="47">
        <f t="shared" si="14"/>
        <v>13.415948489351164</v>
      </c>
      <c r="P73" s="9"/>
    </row>
    <row r="74" spans="1:119" ht="16.5" thickBot="1">
      <c r="A74" s="14" t="s">
        <v>63</v>
      </c>
      <c r="B74" s="23"/>
      <c r="C74" s="22"/>
      <c r="D74" s="15">
        <f t="shared" ref="D74:M74" si="16">SUM(D5,D15,D28,D43,D56,D61,D71)</f>
        <v>35351042</v>
      </c>
      <c r="E74" s="15">
        <f t="shared" si="16"/>
        <v>572023</v>
      </c>
      <c r="F74" s="15">
        <f t="shared" si="16"/>
        <v>2299606</v>
      </c>
      <c r="G74" s="15">
        <f t="shared" si="16"/>
        <v>3892295</v>
      </c>
      <c r="H74" s="15">
        <f t="shared" si="16"/>
        <v>0</v>
      </c>
      <c r="I74" s="15">
        <f t="shared" si="16"/>
        <v>31446564</v>
      </c>
      <c r="J74" s="15">
        <f t="shared" si="16"/>
        <v>8173481</v>
      </c>
      <c r="K74" s="15">
        <f t="shared" si="16"/>
        <v>16899418</v>
      </c>
      <c r="L74" s="15">
        <f t="shared" si="16"/>
        <v>0</v>
      </c>
      <c r="M74" s="15">
        <f t="shared" si="16"/>
        <v>4137221</v>
      </c>
      <c r="N74" s="15">
        <f>SUM(D74:M74)</f>
        <v>102771650</v>
      </c>
      <c r="O74" s="38">
        <f t="shared" si="14"/>
        <v>2036.0901436354632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138</v>
      </c>
      <c r="M76" s="118"/>
      <c r="N76" s="118"/>
      <c r="O76" s="43">
        <v>50475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106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19953781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871869</v>
      </c>
      <c r="L5" s="27">
        <f t="shared" si="0"/>
        <v>0</v>
      </c>
      <c r="M5" s="27">
        <f t="shared" si="0"/>
        <v>3506645</v>
      </c>
      <c r="N5" s="28">
        <f>SUM(D5:M5)</f>
        <v>24332295</v>
      </c>
      <c r="O5" s="33">
        <f t="shared" ref="O5:O36" si="1">(N5/O$80)</f>
        <v>482.88902339796385</v>
      </c>
      <c r="P5" s="6"/>
    </row>
    <row r="6" spans="1:133">
      <c r="A6" s="12"/>
      <c r="B6" s="25">
        <v>311</v>
      </c>
      <c r="C6" s="20" t="s">
        <v>3</v>
      </c>
      <c r="D6" s="46">
        <v>12970233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3506645</v>
      </c>
      <c r="N6" s="46">
        <f>SUM(D6:M6)</f>
        <v>16476878</v>
      </c>
      <c r="O6" s="47">
        <f t="shared" si="1"/>
        <v>326.99355017960266</v>
      </c>
      <c r="P6" s="9"/>
    </row>
    <row r="7" spans="1:133">
      <c r="A7" s="12"/>
      <c r="B7" s="25">
        <v>312.51</v>
      </c>
      <c r="C7" s="20" t="s">
        <v>96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448769</v>
      </c>
      <c r="L7" s="46">
        <v>0</v>
      </c>
      <c r="M7" s="46">
        <v>0</v>
      </c>
      <c r="N7" s="46">
        <f>SUM(D7:M7)</f>
        <v>448769</v>
      </c>
      <c r="O7" s="47">
        <f t="shared" si="1"/>
        <v>8.9060906150151826</v>
      </c>
      <c r="P7" s="9"/>
    </row>
    <row r="8" spans="1:133">
      <c r="A8" s="12"/>
      <c r="B8" s="25">
        <v>312.52</v>
      </c>
      <c r="C8" s="20" t="s">
        <v>91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423100</v>
      </c>
      <c r="L8" s="46">
        <v>0</v>
      </c>
      <c r="M8" s="46">
        <v>0</v>
      </c>
      <c r="N8" s="46">
        <f>SUM(D8:M8)</f>
        <v>423100</v>
      </c>
      <c r="O8" s="47">
        <f t="shared" si="1"/>
        <v>8.396673877235111</v>
      </c>
      <c r="P8" s="9"/>
    </row>
    <row r="9" spans="1:133">
      <c r="A9" s="12"/>
      <c r="B9" s="25">
        <v>314.10000000000002</v>
      </c>
      <c r="C9" s="20" t="s">
        <v>11</v>
      </c>
      <c r="D9" s="46">
        <v>3106647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5" si="2">SUM(D9:M9)</f>
        <v>3106647</v>
      </c>
      <c r="O9" s="47">
        <f t="shared" si="1"/>
        <v>61.653277501041892</v>
      </c>
      <c r="P9" s="9"/>
    </row>
    <row r="10" spans="1:133">
      <c r="A10" s="12"/>
      <c r="B10" s="25">
        <v>314.3</v>
      </c>
      <c r="C10" s="20" t="s">
        <v>12</v>
      </c>
      <c r="D10" s="46">
        <v>747237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747237</v>
      </c>
      <c r="O10" s="47">
        <f t="shared" si="1"/>
        <v>14.82936752068904</v>
      </c>
      <c r="P10" s="9"/>
    </row>
    <row r="11" spans="1:133">
      <c r="A11" s="12"/>
      <c r="B11" s="25">
        <v>314.7</v>
      </c>
      <c r="C11" s="20" t="s">
        <v>13</v>
      </c>
      <c r="D11" s="46">
        <v>50018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50018</v>
      </c>
      <c r="O11" s="47">
        <f t="shared" si="1"/>
        <v>0.99263728194645662</v>
      </c>
      <c r="P11" s="9"/>
    </row>
    <row r="12" spans="1:133">
      <c r="A12" s="12"/>
      <c r="B12" s="25">
        <v>314.8</v>
      </c>
      <c r="C12" s="20" t="s">
        <v>14</v>
      </c>
      <c r="D12" s="46">
        <v>28466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28466</v>
      </c>
      <c r="O12" s="47">
        <f t="shared" si="1"/>
        <v>0.56492488439937283</v>
      </c>
      <c r="P12" s="9"/>
    </row>
    <row r="13" spans="1:133">
      <c r="A13" s="12"/>
      <c r="B13" s="25">
        <v>315</v>
      </c>
      <c r="C13" s="20" t="s">
        <v>15</v>
      </c>
      <c r="D13" s="46">
        <v>2461325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2461325</v>
      </c>
      <c r="O13" s="47">
        <f t="shared" si="1"/>
        <v>48.846474428942827</v>
      </c>
      <c r="P13" s="9"/>
    </row>
    <row r="14" spans="1:133">
      <c r="A14" s="12"/>
      <c r="B14" s="25">
        <v>316</v>
      </c>
      <c r="C14" s="20" t="s">
        <v>16</v>
      </c>
      <c r="D14" s="46">
        <v>223253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223253</v>
      </c>
      <c r="O14" s="47">
        <f t="shared" si="1"/>
        <v>4.4305900097243445</v>
      </c>
      <c r="P14" s="9"/>
    </row>
    <row r="15" spans="1:133">
      <c r="A15" s="12"/>
      <c r="B15" s="25">
        <v>319</v>
      </c>
      <c r="C15" s="20" t="s">
        <v>17</v>
      </c>
      <c r="D15" s="46">
        <v>366602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366602</v>
      </c>
      <c r="O15" s="47">
        <f t="shared" si="1"/>
        <v>7.2754370993669255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4034447</v>
      </c>
      <c r="E16" s="32">
        <f t="shared" si="3"/>
        <v>10781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529701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4574929</v>
      </c>
      <c r="O16" s="45">
        <f t="shared" si="1"/>
        <v>90.79221655520054</v>
      </c>
      <c r="P16" s="10"/>
    </row>
    <row r="17" spans="1:16">
      <c r="A17" s="12"/>
      <c r="B17" s="25">
        <v>322</v>
      </c>
      <c r="C17" s="20" t="s">
        <v>0</v>
      </c>
      <c r="D17" s="46">
        <v>1045406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1045406</v>
      </c>
      <c r="O17" s="47">
        <f t="shared" si="1"/>
        <v>20.746710591597374</v>
      </c>
      <c r="P17" s="9"/>
    </row>
    <row r="18" spans="1:16">
      <c r="A18" s="12"/>
      <c r="B18" s="25">
        <v>323.10000000000002</v>
      </c>
      <c r="C18" s="20" t="s">
        <v>19</v>
      </c>
      <c r="D18" s="46">
        <v>2830719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2830719</v>
      </c>
      <c r="O18" s="47">
        <f t="shared" si="1"/>
        <v>56.177320446922941</v>
      </c>
      <c r="P18" s="9"/>
    </row>
    <row r="19" spans="1:16">
      <c r="A19" s="12"/>
      <c r="B19" s="25">
        <v>323.39999999999998</v>
      </c>
      <c r="C19" s="20" t="s">
        <v>108</v>
      </c>
      <c r="D19" s="46">
        <v>106884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106884</v>
      </c>
      <c r="O19" s="47">
        <f t="shared" si="1"/>
        <v>2.121177241064518</v>
      </c>
      <c r="P19" s="9"/>
    </row>
    <row r="20" spans="1:16">
      <c r="A20" s="12"/>
      <c r="B20" s="25">
        <v>323.7</v>
      </c>
      <c r="C20" s="20" t="s">
        <v>21</v>
      </c>
      <c r="D20" s="46">
        <v>24489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24489</v>
      </c>
      <c r="O20" s="47">
        <f t="shared" si="1"/>
        <v>0.485998928337534</v>
      </c>
      <c r="P20" s="9"/>
    </row>
    <row r="21" spans="1:16">
      <c r="A21" s="12"/>
      <c r="B21" s="25">
        <v>323.89999999999998</v>
      </c>
      <c r="C21" s="20" t="s">
        <v>109</v>
      </c>
      <c r="D21" s="46">
        <v>484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484</v>
      </c>
      <c r="O21" s="47">
        <f t="shared" si="1"/>
        <v>9.6052709916846935E-3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442041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442041</v>
      </c>
      <c r="O22" s="47">
        <f t="shared" si="1"/>
        <v>8.7725694099902753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87660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87660</v>
      </c>
      <c r="O23" s="47">
        <f t="shared" si="1"/>
        <v>1.7396654031633889</v>
      </c>
      <c r="P23" s="9"/>
    </row>
    <row r="24" spans="1:16">
      <c r="A24" s="12"/>
      <c r="B24" s="25">
        <v>325.2</v>
      </c>
      <c r="C24" s="20" t="s">
        <v>26</v>
      </c>
      <c r="D24" s="46">
        <v>23425</v>
      </c>
      <c r="E24" s="46">
        <v>10781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34206</v>
      </c>
      <c r="O24" s="47">
        <f t="shared" si="1"/>
        <v>0.67883863541645995</v>
      </c>
      <c r="P24" s="9"/>
    </row>
    <row r="25" spans="1:16">
      <c r="A25" s="12"/>
      <c r="B25" s="25">
        <v>329</v>
      </c>
      <c r="C25" s="20" t="s">
        <v>27</v>
      </c>
      <c r="D25" s="46">
        <v>3040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3040</v>
      </c>
      <c r="O25" s="47">
        <f t="shared" si="1"/>
        <v>6.0330627716366665E-2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SUM(D27:D44)</f>
        <v>6667552</v>
      </c>
      <c r="E26" s="32">
        <f t="shared" si="6"/>
        <v>1409971</v>
      </c>
      <c r="F26" s="32">
        <f t="shared" si="6"/>
        <v>500004</v>
      </c>
      <c r="G26" s="32">
        <f t="shared" si="6"/>
        <v>153618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352071</v>
      </c>
      <c r="N26" s="44">
        <f t="shared" si="5"/>
        <v>9083216</v>
      </c>
      <c r="O26" s="45">
        <f t="shared" si="1"/>
        <v>180.26188255373197</v>
      </c>
      <c r="P26" s="10"/>
    </row>
    <row r="27" spans="1:16">
      <c r="A27" s="12"/>
      <c r="B27" s="25">
        <v>331.2</v>
      </c>
      <c r="C27" s="20" t="s">
        <v>28</v>
      </c>
      <c r="D27" s="46">
        <v>408126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408126</v>
      </c>
      <c r="O27" s="47">
        <f t="shared" si="1"/>
        <v>8.0995058445295598</v>
      </c>
      <c r="P27" s="9"/>
    </row>
    <row r="28" spans="1:16">
      <c r="A28" s="12"/>
      <c r="B28" s="25">
        <v>331.32</v>
      </c>
      <c r="C28" s="20" t="s">
        <v>113</v>
      </c>
      <c r="D28" s="46">
        <v>0</v>
      </c>
      <c r="E28" s="46">
        <v>150856</v>
      </c>
      <c r="F28" s="46">
        <v>0</v>
      </c>
      <c r="G28" s="46">
        <v>25906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176762</v>
      </c>
      <c r="O28" s="47">
        <f t="shared" si="1"/>
        <v>3.507948163289607</v>
      </c>
      <c r="P28" s="9"/>
    </row>
    <row r="29" spans="1:16">
      <c r="A29" s="12"/>
      <c r="B29" s="25">
        <v>331.5</v>
      </c>
      <c r="C29" s="20" t="s">
        <v>30</v>
      </c>
      <c r="D29" s="46">
        <v>0</v>
      </c>
      <c r="E29" s="46">
        <v>341584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341584</v>
      </c>
      <c r="O29" s="47">
        <f t="shared" si="1"/>
        <v>6.778939847982695</v>
      </c>
      <c r="P29" s="9"/>
    </row>
    <row r="30" spans="1:16">
      <c r="A30" s="12"/>
      <c r="B30" s="25">
        <v>331.61</v>
      </c>
      <c r="C30" s="20" t="s">
        <v>114</v>
      </c>
      <c r="D30" s="46">
        <v>0</v>
      </c>
      <c r="E30" s="46">
        <v>163635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163635</v>
      </c>
      <c r="O30" s="47">
        <f t="shared" si="1"/>
        <v>3.2474349560419933</v>
      </c>
      <c r="P30" s="9"/>
    </row>
    <row r="31" spans="1:16">
      <c r="A31" s="12"/>
      <c r="B31" s="25">
        <v>331.62</v>
      </c>
      <c r="C31" s="20" t="s">
        <v>115</v>
      </c>
      <c r="D31" s="46">
        <v>0</v>
      </c>
      <c r="E31" s="46">
        <v>753896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753896</v>
      </c>
      <c r="O31" s="47">
        <f t="shared" si="1"/>
        <v>14.961519379229594</v>
      </c>
      <c r="P31" s="9"/>
    </row>
    <row r="32" spans="1:16">
      <c r="A32" s="12"/>
      <c r="B32" s="25">
        <v>334.2</v>
      </c>
      <c r="C32" s="20" t="s">
        <v>116</v>
      </c>
      <c r="D32" s="46">
        <v>12210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12210</v>
      </c>
      <c r="O32" s="47">
        <f t="shared" si="1"/>
        <v>0.24231479092659111</v>
      </c>
      <c r="P32" s="9"/>
    </row>
    <row r="33" spans="1:16">
      <c r="A33" s="12"/>
      <c r="B33" s="25">
        <v>334.39</v>
      </c>
      <c r="C33" s="20" t="s">
        <v>32</v>
      </c>
      <c r="D33" s="46">
        <v>30325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7">SUM(D33:M33)</f>
        <v>30325</v>
      </c>
      <c r="O33" s="47">
        <f t="shared" si="1"/>
        <v>0.60181785707197999</v>
      </c>
      <c r="P33" s="9"/>
    </row>
    <row r="34" spans="1:16">
      <c r="A34" s="12"/>
      <c r="B34" s="25">
        <v>334.49</v>
      </c>
      <c r="C34" s="20" t="s">
        <v>117</v>
      </c>
      <c r="D34" s="46">
        <v>0</v>
      </c>
      <c r="E34" s="46">
        <v>0</v>
      </c>
      <c r="F34" s="46">
        <v>0</v>
      </c>
      <c r="G34" s="46">
        <v>127712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127712</v>
      </c>
      <c r="O34" s="47">
        <f t="shared" si="1"/>
        <v>2.5345214233265199</v>
      </c>
      <c r="P34" s="9"/>
    </row>
    <row r="35" spans="1:16">
      <c r="A35" s="12"/>
      <c r="B35" s="25">
        <v>334.7</v>
      </c>
      <c r="C35" s="20" t="s">
        <v>118</v>
      </c>
      <c r="D35" s="46">
        <v>0</v>
      </c>
      <c r="E35" s="46">
        <v>0</v>
      </c>
      <c r="F35" s="46">
        <v>500004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500004</v>
      </c>
      <c r="O35" s="47">
        <f t="shared" si="1"/>
        <v>9.9228799936494081</v>
      </c>
      <c r="P35" s="9"/>
    </row>
    <row r="36" spans="1:16">
      <c r="A36" s="12"/>
      <c r="B36" s="25">
        <v>334.9</v>
      </c>
      <c r="C36" s="20" t="s">
        <v>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352071</v>
      </c>
      <c r="N36" s="46">
        <f t="shared" si="7"/>
        <v>352071</v>
      </c>
      <c r="O36" s="47">
        <f t="shared" si="1"/>
        <v>6.987060668002937</v>
      </c>
      <c r="P36" s="9"/>
    </row>
    <row r="37" spans="1:16">
      <c r="A37" s="12"/>
      <c r="B37" s="25">
        <v>335.12</v>
      </c>
      <c r="C37" s="20" t="s">
        <v>35</v>
      </c>
      <c r="D37" s="46">
        <v>1574783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1574783</v>
      </c>
      <c r="O37" s="47">
        <f t="shared" ref="O37:O68" si="8">(N37/O$80)</f>
        <v>31.252515429954951</v>
      </c>
      <c r="P37" s="9"/>
    </row>
    <row r="38" spans="1:16">
      <c r="A38" s="12"/>
      <c r="B38" s="25">
        <v>335.14</v>
      </c>
      <c r="C38" s="20" t="s">
        <v>36</v>
      </c>
      <c r="D38" s="46">
        <v>34584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34584</v>
      </c>
      <c r="O38" s="47">
        <f t="shared" si="8"/>
        <v>0.68634027267856079</v>
      </c>
      <c r="P38" s="9"/>
    </row>
    <row r="39" spans="1:16">
      <c r="A39" s="12"/>
      <c r="B39" s="25">
        <v>335.15</v>
      </c>
      <c r="C39" s="20" t="s">
        <v>37</v>
      </c>
      <c r="D39" s="46">
        <v>26742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26742</v>
      </c>
      <c r="O39" s="47">
        <f t="shared" si="8"/>
        <v>0.53071106789180178</v>
      </c>
      <c r="P39" s="9"/>
    </row>
    <row r="40" spans="1:16">
      <c r="A40" s="12"/>
      <c r="B40" s="25">
        <v>335.18</v>
      </c>
      <c r="C40" s="20" t="s">
        <v>38</v>
      </c>
      <c r="D40" s="46">
        <v>3126907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3126907</v>
      </c>
      <c r="O40" s="47">
        <f t="shared" si="8"/>
        <v>62.055349381809521</v>
      </c>
      <c r="P40" s="9"/>
    </row>
    <row r="41" spans="1:16">
      <c r="A41" s="12"/>
      <c r="B41" s="25">
        <v>335.21</v>
      </c>
      <c r="C41" s="20" t="s">
        <v>101</v>
      </c>
      <c r="D41" s="46">
        <v>14520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14520</v>
      </c>
      <c r="O41" s="47">
        <f t="shared" si="8"/>
        <v>0.28815812975054078</v>
      </c>
      <c r="P41" s="9"/>
    </row>
    <row r="42" spans="1:16">
      <c r="A42" s="12"/>
      <c r="B42" s="25">
        <v>337.9</v>
      </c>
      <c r="C42" s="20" t="s">
        <v>40</v>
      </c>
      <c r="D42" s="46">
        <v>532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532</v>
      </c>
      <c r="O42" s="47">
        <f t="shared" si="8"/>
        <v>1.0557859850364167E-2</v>
      </c>
      <c r="P42" s="9"/>
    </row>
    <row r="43" spans="1:16">
      <c r="A43" s="12"/>
      <c r="B43" s="25">
        <v>338</v>
      </c>
      <c r="C43" s="20" t="s">
        <v>41</v>
      </c>
      <c r="D43" s="46">
        <v>1378224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1378224</v>
      </c>
      <c r="O43" s="47">
        <f t="shared" si="8"/>
        <v>27.35168389926373</v>
      </c>
      <c r="P43" s="9"/>
    </row>
    <row r="44" spans="1:16">
      <c r="A44" s="12"/>
      <c r="B44" s="25">
        <v>339</v>
      </c>
      <c r="C44" s="20" t="s">
        <v>42</v>
      </c>
      <c r="D44" s="46">
        <v>60599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60599</v>
      </c>
      <c r="O44" s="47">
        <f t="shared" si="8"/>
        <v>1.202623588481613</v>
      </c>
      <c r="P44" s="9"/>
    </row>
    <row r="45" spans="1:16" ht="15.75">
      <c r="A45" s="29" t="s">
        <v>47</v>
      </c>
      <c r="B45" s="30"/>
      <c r="C45" s="31"/>
      <c r="D45" s="32">
        <f t="shared" ref="D45:M45" si="9">SUM(D46:D58)</f>
        <v>1316052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27629037</v>
      </c>
      <c r="J45" s="32">
        <f t="shared" si="9"/>
        <v>7161484</v>
      </c>
      <c r="K45" s="32">
        <f t="shared" si="9"/>
        <v>0</v>
      </c>
      <c r="L45" s="32">
        <f t="shared" si="9"/>
        <v>0</v>
      </c>
      <c r="M45" s="32">
        <f t="shared" si="9"/>
        <v>177515</v>
      </c>
      <c r="N45" s="32">
        <f>SUM(D45:M45)</f>
        <v>36284088</v>
      </c>
      <c r="O45" s="45">
        <f t="shared" si="8"/>
        <v>720.07954116969972</v>
      </c>
      <c r="P45" s="10"/>
    </row>
    <row r="46" spans="1:16">
      <c r="A46" s="12"/>
      <c r="B46" s="25">
        <v>341.1</v>
      </c>
      <c r="C46" s="20" t="s">
        <v>92</v>
      </c>
      <c r="D46" s="46">
        <v>130387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130387</v>
      </c>
      <c r="O46" s="47">
        <f t="shared" si="8"/>
        <v>2.587608406596678</v>
      </c>
      <c r="P46" s="9"/>
    </row>
    <row r="47" spans="1:16">
      <c r="A47" s="12"/>
      <c r="B47" s="25">
        <v>342.1</v>
      </c>
      <c r="C47" s="20" t="s">
        <v>52</v>
      </c>
      <c r="D47" s="46">
        <v>154426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10">SUM(D47:M47)</f>
        <v>154426</v>
      </c>
      <c r="O47" s="47">
        <f t="shared" si="8"/>
        <v>3.0646768143840917</v>
      </c>
      <c r="P47" s="9"/>
    </row>
    <row r="48" spans="1:16">
      <c r="A48" s="12"/>
      <c r="B48" s="25">
        <v>342.2</v>
      </c>
      <c r="C48" s="20" t="s">
        <v>119</v>
      </c>
      <c r="D48" s="46">
        <v>3590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3590</v>
      </c>
      <c r="O48" s="47">
        <f t="shared" si="8"/>
        <v>7.1245708388735632E-2</v>
      </c>
      <c r="P48" s="9"/>
    </row>
    <row r="49" spans="1:16">
      <c r="A49" s="12"/>
      <c r="B49" s="25">
        <v>343.3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8518644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8518644</v>
      </c>
      <c r="O49" s="47">
        <f t="shared" si="8"/>
        <v>169.05761178034888</v>
      </c>
      <c r="P49" s="9"/>
    </row>
    <row r="50" spans="1:16">
      <c r="A50" s="12"/>
      <c r="B50" s="25">
        <v>343.4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6959622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6959622</v>
      </c>
      <c r="O50" s="47">
        <f t="shared" si="8"/>
        <v>138.11788287126157</v>
      </c>
      <c r="P50" s="9"/>
    </row>
    <row r="51" spans="1:16">
      <c r="A51" s="12"/>
      <c r="B51" s="25">
        <v>343.5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8975556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8975556</v>
      </c>
      <c r="O51" s="47">
        <f t="shared" si="8"/>
        <v>178.1253051261188</v>
      </c>
      <c r="P51" s="9"/>
    </row>
    <row r="52" spans="1:16">
      <c r="A52" s="12"/>
      <c r="B52" s="25">
        <v>343.6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1917165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1917165</v>
      </c>
      <c r="O52" s="47">
        <f t="shared" si="8"/>
        <v>38.047292067713194</v>
      </c>
      <c r="P52" s="9"/>
    </row>
    <row r="53" spans="1:16">
      <c r="A53" s="12"/>
      <c r="B53" s="25">
        <v>343.9</v>
      </c>
      <c r="C53" s="20" t="s">
        <v>120</v>
      </c>
      <c r="D53" s="46">
        <v>574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574</v>
      </c>
      <c r="O53" s="47">
        <f t="shared" si="8"/>
        <v>1.1391375101708706E-2</v>
      </c>
      <c r="P53" s="9"/>
    </row>
    <row r="54" spans="1:16">
      <c r="A54" s="12"/>
      <c r="B54" s="25">
        <v>344.5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98338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98338</v>
      </c>
      <c r="O54" s="47">
        <f t="shared" si="8"/>
        <v>1.9515767330171268</v>
      </c>
      <c r="P54" s="9"/>
    </row>
    <row r="55" spans="1:16">
      <c r="A55" s="12"/>
      <c r="B55" s="25">
        <v>344.9</v>
      </c>
      <c r="C55" s="20" t="s">
        <v>60</v>
      </c>
      <c r="D55" s="46">
        <v>139555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139555</v>
      </c>
      <c r="O55" s="47">
        <f t="shared" si="8"/>
        <v>2.7695528786044572</v>
      </c>
      <c r="P55" s="9"/>
    </row>
    <row r="56" spans="1:16">
      <c r="A56" s="12"/>
      <c r="B56" s="25">
        <v>347.2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1159712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1159712</v>
      </c>
      <c r="O56" s="47">
        <f t="shared" si="8"/>
        <v>23.015181884935203</v>
      </c>
      <c r="P56" s="9"/>
    </row>
    <row r="57" spans="1:16">
      <c r="A57" s="12"/>
      <c r="B57" s="25">
        <v>347.5</v>
      </c>
      <c r="C57" s="20" t="s">
        <v>62</v>
      </c>
      <c r="D57" s="46">
        <v>87246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87246</v>
      </c>
      <c r="O57" s="47">
        <f t="shared" si="8"/>
        <v>1.7314493242572784</v>
      </c>
      <c r="P57" s="9"/>
    </row>
    <row r="58" spans="1:16">
      <c r="A58" s="12"/>
      <c r="B58" s="25">
        <v>349</v>
      </c>
      <c r="C58" s="20" t="s">
        <v>1</v>
      </c>
      <c r="D58" s="46">
        <v>800274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7161484</v>
      </c>
      <c r="K58" s="46">
        <v>0</v>
      </c>
      <c r="L58" s="46">
        <v>0</v>
      </c>
      <c r="M58" s="46">
        <v>177515</v>
      </c>
      <c r="N58" s="46">
        <f t="shared" si="10"/>
        <v>8139273</v>
      </c>
      <c r="O58" s="47">
        <f t="shared" si="8"/>
        <v>161.52876619897199</v>
      </c>
      <c r="P58" s="9"/>
    </row>
    <row r="59" spans="1:16" ht="15.75">
      <c r="A59" s="29" t="s">
        <v>48</v>
      </c>
      <c r="B59" s="30"/>
      <c r="C59" s="31"/>
      <c r="D59" s="32">
        <f t="shared" ref="D59:M59" si="11">SUM(D60:D63)</f>
        <v>412666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93986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506652</v>
      </c>
      <c r="O59" s="45">
        <f t="shared" si="8"/>
        <v>10.054813550576515</v>
      </c>
      <c r="P59" s="10"/>
    </row>
    <row r="60" spans="1:16">
      <c r="A60" s="13"/>
      <c r="B60" s="39">
        <v>351.2</v>
      </c>
      <c r="C60" s="21" t="s">
        <v>66</v>
      </c>
      <c r="D60" s="46">
        <v>602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602</v>
      </c>
      <c r="O60" s="47">
        <f t="shared" si="8"/>
        <v>1.19470519359384E-2</v>
      </c>
      <c r="P60" s="9"/>
    </row>
    <row r="61" spans="1:16">
      <c r="A61" s="13"/>
      <c r="B61" s="39">
        <v>351.3</v>
      </c>
      <c r="C61" s="21" t="s">
        <v>67</v>
      </c>
      <c r="D61" s="46">
        <v>8238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8238</v>
      </c>
      <c r="O61" s="47">
        <f t="shared" si="8"/>
        <v>0.16348806287086468</v>
      </c>
      <c r="P61" s="9"/>
    </row>
    <row r="62" spans="1:16">
      <c r="A62" s="13"/>
      <c r="B62" s="39">
        <v>351.5</v>
      </c>
      <c r="C62" s="21" t="s">
        <v>121</v>
      </c>
      <c r="D62" s="46">
        <v>403826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403826</v>
      </c>
      <c r="O62" s="47">
        <f t="shared" si="8"/>
        <v>8.0141697592728569</v>
      </c>
      <c r="P62" s="9"/>
    </row>
    <row r="63" spans="1:16">
      <c r="A63" s="13"/>
      <c r="B63" s="39">
        <v>354</v>
      </c>
      <c r="C63" s="21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93986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93986</v>
      </c>
      <c r="O63" s="47">
        <f t="shared" si="8"/>
        <v>1.8652086764968545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SUM(D65:D73)</f>
        <v>2417901</v>
      </c>
      <c r="E64" s="32">
        <f t="shared" si="13"/>
        <v>38103</v>
      </c>
      <c r="F64" s="32">
        <f t="shared" si="13"/>
        <v>17758</v>
      </c>
      <c r="G64" s="32">
        <f t="shared" si="13"/>
        <v>16181</v>
      </c>
      <c r="H64" s="32">
        <f t="shared" si="13"/>
        <v>0</v>
      </c>
      <c r="I64" s="32">
        <f t="shared" si="13"/>
        <v>1577217</v>
      </c>
      <c r="J64" s="32">
        <f t="shared" si="13"/>
        <v>892335</v>
      </c>
      <c r="K64" s="32">
        <f t="shared" si="13"/>
        <v>18465157</v>
      </c>
      <c r="L64" s="32">
        <f t="shared" si="13"/>
        <v>0</v>
      </c>
      <c r="M64" s="32">
        <f t="shared" si="13"/>
        <v>74933</v>
      </c>
      <c r="N64" s="32">
        <f t="shared" si="12"/>
        <v>23499585</v>
      </c>
      <c r="O64" s="45">
        <f t="shared" si="8"/>
        <v>466.36339280398499</v>
      </c>
      <c r="P64" s="10"/>
    </row>
    <row r="65" spans="1:119">
      <c r="A65" s="12"/>
      <c r="B65" s="25">
        <v>361.1</v>
      </c>
      <c r="C65" s="20" t="s">
        <v>71</v>
      </c>
      <c r="D65" s="46">
        <v>1313207</v>
      </c>
      <c r="E65" s="46">
        <v>38103</v>
      </c>
      <c r="F65" s="46">
        <v>17758</v>
      </c>
      <c r="G65" s="46">
        <v>16181</v>
      </c>
      <c r="H65" s="46">
        <v>0</v>
      </c>
      <c r="I65" s="46">
        <v>687081</v>
      </c>
      <c r="J65" s="46">
        <v>169340</v>
      </c>
      <c r="K65" s="46">
        <v>1195707</v>
      </c>
      <c r="L65" s="46">
        <v>0</v>
      </c>
      <c r="M65" s="46">
        <v>0</v>
      </c>
      <c r="N65" s="46">
        <f t="shared" si="12"/>
        <v>3437377</v>
      </c>
      <c r="O65" s="47">
        <f t="shared" si="8"/>
        <v>68.216813193355691</v>
      </c>
      <c r="P65" s="9"/>
    </row>
    <row r="66" spans="1:119">
      <c r="A66" s="12"/>
      <c r="B66" s="25">
        <v>361.2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801066</v>
      </c>
      <c r="L66" s="46">
        <v>0</v>
      </c>
      <c r="M66" s="46">
        <v>0</v>
      </c>
      <c r="N66" s="46">
        <f t="shared" ref="N66:N73" si="14">SUM(D66:M66)</f>
        <v>801066</v>
      </c>
      <c r="O66" s="47">
        <f t="shared" si="8"/>
        <v>15.897636388894401</v>
      </c>
      <c r="P66" s="9"/>
    </row>
    <row r="67" spans="1:119">
      <c r="A67" s="12"/>
      <c r="B67" s="25">
        <v>361.3</v>
      </c>
      <c r="C67" s="20" t="s">
        <v>103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11740987</v>
      </c>
      <c r="L67" s="46">
        <v>0</v>
      </c>
      <c r="M67" s="46">
        <v>0</v>
      </c>
      <c r="N67" s="46">
        <f t="shared" si="14"/>
        <v>11740987</v>
      </c>
      <c r="O67" s="47">
        <f t="shared" si="8"/>
        <v>233.00694596042788</v>
      </c>
      <c r="P67" s="9"/>
    </row>
    <row r="68" spans="1:119">
      <c r="A68" s="12"/>
      <c r="B68" s="25">
        <v>362</v>
      </c>
      <c r="C68" s="20" t="s">
        <v>73</v>
      </c>
      <c r="D68" s="46">
        <v>600244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600244</v>
      </c>
      <c r="O68" s="47">
        <f t="shared" si="8"/>
        <v>11.912203060191709</v>
      </c>
      <c r="P68" s="9"/>
    </row>
    <row r="69" spans="1:119">
      <c r="A69" s="12"/>
      <c r="B69" s="25">
        <v>364</v>
      </c>
      <c r="C69" s="20" t="s">
        <v>74</v>
      </c>
      <c r="D69" s="46">
        <v>15320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220560</v>
      </c>
      <c r="K69" s="46">
        <v>0</v>
      </c>
      <c r="L69" s="46">
        <v>0</v>
      </c>
      <c r="M69" s="46">
        <v>0</v>
      </c>
      <c r="N69" s="46">
        <f t="shared" si="14"/>
        <v>235880</v>
      </c>
      <c r="O69" s="47">
        <f t="shared" ref="O69:O78" si="15">(N69/O$80)</f>
        <v>4.6811804163607134</v>
      </c>
      <c r="P69" s="9"/>
    </row>
    <row r="70" spans="1:119">
      <c r="A70" s="12"/>
      <c r="B70" s="25">
        <v>365</v>
      </c>
      <c r="C70" s="20" t="s">
        <v>75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96682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96682</v>
      </c>
      <c r="O70" s="47">
        <f t="shared" si="15"/>
        <v>1.9187124173926848</v>
      </c>
      <c r="P70" s="9"/>
    </row>
    <row r="71" spans="1:119">
      <c r="A71" s="12"/>
      <c r="B71" s="25">
        <v>368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4287855</v>
      </c>
      <c r="L71" s="46">
        <v>0</v>
      </c>
      <c r="M71" s="46">
        <v>0</v>
      </c>
      <c r="N71" s="46">
        <f t="shared" si="14"/>
        <v>4287855</v>
      </c>
      <c r="O71" s="47">
        <f t="shared" si="15"/>
        <v>85.095060429855721</v>
      </c>
      <c r="P71" s="9"/>
    </row>
    <row r="72" spans="1:119">
      <c r="A72" s="12"/>
      <c r="B72" s="25">
        <v>369.3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308756</v>
      </c>
      <c r="K72" s="46">
        <v>0</v>
      </c>
      <c r="L72" s="46">
        <v>0</v>
      </c>
      <c r="M72" s="46">
        <v>22641</v>
      </c>
      <c r="N72" s="46">
        <f t="shared" si="14"/>
        <v>331397</v>
      </c>
      <c r="O72" s="47">
        <f t="shared" si="15"/>
        <v>6.5767727083291989</v>
      </c>
      <c r="P72" s="9"/>
    </row>
    <row r="73" spans="1:119">
      <c r="A73" s="12"/>
      <c r="B73" s="25">
        <v>369.9</v>
      </c>
      <c r="C73" s="20" t="s">
        <v>80</v>
      </c>
      <c r="D73" s="46">
        <v>489130</v>
      </c>
      <c r="E73" s="46">
        <v>0</v>
      </c>
      <c r="F73" s="46">
        <v>0</v>
      </c>
      <c r="G73" s="46">
        <v>0</v>
      </c>
      <c r="H73" s="46">
        <v>0</v>
      </c>
      <c r="I73" s="46">
        <v>793454</v>
      </c>
      <c r="J73" s="46">
        <v>193679</v>
      </c>
      <c r="K73" s="46">
        <v>439542</v>
      </c>
      <c r="L73" s="46">
        <v>0</v>
      </c>
      <c r="M73" s="46">
        <v>52292</v>
      </c>
      <c r="N73" s="46">
        <f t="shared" si="14"/>
        <v>1968097</v>
      </c>
      <c r="O73" s="47">
        <f t="shared" si="15"/>
        <v>39.058068229177003</v>
      </c>
      <c r="P73" s="9"/>
    </row>
    <row r="74" spans="1:119" ht="15.75">
      <c r="A74" s="29" t="s">
        <v>49</v>
      </c>
      <c r="B74" s="30"/>
      <c r="C74" s="31"/>
      <c r="D74" s="32">
        <f t="shared" ref="D74:M74" si="16">SUM(D75:D77)</f>
        <v>921746</v>
      </c>
      <c r="E74" s="32">
        <f t="shared" si="16"/>
        <v>0</v>
      </c>
      <c r="F74" s="32">
        <f t="shared" si="16"/>
        <v>3736587</v>
      </c>
      <c r="G74" s="32">
        <f t="shared" si="16"/>
        <v>7636503</v>
      </c>
      <c r="H74" s="32">
        <f t="shared" si="16"/>
        <v>0</v>
      </c>
      <c r="I74" s="32">
        <f t="shared" si="16"/>
        <v>639081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499610</v>
      </c>
      <c r="N74" s="32">
        <f>SUM(D74:M74)</f>
        <v>13433527</v>
      </c>
      <c r="O74" s="45">
        <f t="shared" si="15"/>
        <v>266.59641985353949</v>
      </c>
      <c r="P74" s="9"/>
    </row>
    <row r="75" spans="1:119">
      <c r="A75" s="12"/>
      <c r="B75" s="25">
        <v>381</v>
      </c>
      <c r="C75" s="20" t="s">
        <v>81</v>
      </c>
      <c r="D75" s="46">
        <v>921746</v>
      </c>
      <c r="E75" s="46">
        <v>0</v>
      </c>
      <c r="F75" s="46">
        <v>1766587</v>
      </c>
      <c r="G75" s="46">
        <v>136503</v>
      </c>
      <c r="H75" s="46">
        <v>0</v>
      </c>
      <c r="I75" s="46">
        <v>51853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2876689</v>
      </c>
      <c r="O75" s="47">
        <f t="shared" si="15"/>
        <v>57.089622735120763</v>
      </c>
      <c r="P75" s="9"/>
    </row>
    <row r="76" spans="1:119">
      <c r="A76" s="12"/>
      <c r="B76" s="25">
        <v>384</v>
      </c>
      <c r="C76" s="20" t="s">
        <v>104</v>
      </c>
      <c r="D76" s="46">
        <v>0</v>
      </c>
      <c r="E76" s="46">
        <v>0</v>
      </c>
      <c r="F76" s="46">
        <v>1970000</v>
      </c>
      <c r="G76" s="46">
        <v>7500000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9470000</v>
      </c>
      <c r="O76" s="47">
        <f t="shared" si="15"/>
        <v>187.93784357697118</v>
      </c>
      <c r="P76" s="9"/>
    </row>
    <row r="77" spans="1:119" ht="15.75" thickBot="1">
      <c r="A77" s="12"/>
      <c r="B77" s="25">
        <v>389.7</v>
      </c>
      <c r="C77" s="20" t="s">
        <v>122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587228</v>
      </c>
      <c r="J77" s="46">
        <v>0</v>
      </c>
      <c r="K77" s="46">
        <v>0</v>
      </c>
      <c r="L77" s="46">
        <v>0</v>
      </c>
      <c r="M77" s="46">
        <v>499610</v>
      </c>
      <c r="N77" s="46">
        <f>SUM(D77:M77)</f>
        <v>1086838</v>
      </c>
      <c r="O77" s="47">
        <f t="shared" si="15"/>
        <v>21.568953541447538</v>
      </c>
      <c r="P77" s="9"/>
    </row>
    <row r="78" spans="1:119" ht="16.5" thickBot="1">
      <c r="A78" s="14" t="s">
        <v>63</v>
      </c>
      <c r="B78" s="23"/>
      <c r="C78" s="22"/>
      <c r="D78" s="15">
        <f t="shared" ref="D78:M78" si="17">SUM(D5,D16,D26,D45,D59,D64,D74)</f>
        <v>35724145</v>
      </c>
      <c r="E78" s="15">
        <f t="shared" si="17"/>
        <v>1458855</v>
      </c>
      <c r="F78" s="15">
        <f t="shared" si="17"/>
        <v>4254349</v>
      </c>
      <c r="G78" s="15">
        <f t="shared" si="17"/>
        <v>7806302</v>
      </c>
      <c r="H78" s="15">
        <f t="shared" si="17"/>
        <v>0</v>
      </c>
      <c r="I78" s="15">
        <f t="shared" si="17"/>
        <v>30469022</v>
      </c>
      <c r="J78" s="15">
        <f t="shared" si="17"/>
        <v>8053819</v>
      </c>
      <c r="K78" s="15">
        <f t="shared" si="17"/>
        <v>19337026</v>
      </c>
      <c r="L78" s="15">
        <f t="shared" si="17"/>
        <v>0</v>
      </c>
      <c r="M78" s="15">
        <f t="shared" si="17"/>
        <v>4610774</v>
      </c>
      <c r="N78" s="15">
        <f>SUM(D78:M78)</f>
        <v>111714292</v>
      </c>
      <c r="O78" s="38">
        <f t="shared" si="15"/>
        <v>2217.0372898846972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123</v>
      </c>
      <c r="M80" s="118"/>
      <c r="N80" s="118"/>
      <c r="O80" s="43">
        <v>50389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19772670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884192</v>
      </c>
      <c r="L5" s="27">
        <f t="shared" si="0"/>
        <v>0</v>
      </c>
      <c r="M5" s="27">
        <f t="shared" si="0"/>
        <v>3725981</v>
      </c>
      <c r="N5" s="28">
        <f>SUM(D5:M5)</f>
        <v>24382843</v>
      </c>
      <c r="O5" s="33">
        <f t="shared" ref="O5:O36" si="1">(N5/O$80)</f>
        <v>490.3636674442925</v>
      </c>
      <c r="P5" s="6"/>
    </row>
    <row r="6" spans="1:133">
      <c r="A6" s="12"/>
      <c r="B6" s="25">
        <v>311</v>
      </c>
      <c r="C6" s="20" t="s">
        <v>3</v>
      </c>
      <c r="D6" s="46">
        <v>12853772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3725981</v>
      </c>
      <c r="N6" s="46">
        <f>SUM(D6:M6)</f>
        <v>16579753</v>
      </c>
      <c r="O6" s="47">
        <f t="shared" si="1"/>
        <v>333.43562464805728</v>
      </c>
      <c r="P6" s="9"/>
    </row>
    <row r="7" spans="1:133">
      <c r="A7" s="12"/>
      <c r="B7" s="25">
        <v>312.51</v>
      </c>
      <c r="C7" s="20" t="s">
        <v>96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431991</v>
      </c>
      <c r="L7" s="46">
        <v>0</v>
      </c>
      <c r="M7" s="46">
        <v>0</v>
      </c>
      <c r="N7" s="46">
        <f>SUM(D7:M7)</f>
        <v>431991</v>
      </c>
      <c r="O7" s="47">
        <f t="shared" si="1"/>
        <v>8.6877765264258713</v>
      </c>
      <c r="P7" s="9"/>
    </row>
    <row r="8" spans="1:133">
      <c r="A8" s="12"/>
      <c r="B8" s="25">
        <v>312.52</v>
      </c>
      <c r="C8" s="20" t="s">
        <v>91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452201</v>
      </c>
      <c r="L8" s="46">
        <v>0</v>
      </c>
      <c r="M8" s="46">
        <v>0</v>
      </c>
      <c r="N8" s="46">
        <f>SUM(D8:M8)</f>
        <v>452201</v>
      </c>
      <c r="O8" s="47">
        <f t="shared" si="1"/>
        <v>9.0942200949239798</v>
      </c>
      <c r="P8" s="9"/>
    </row>
    <row r="9" spans="1:133">
      <c r="A9" s="12"/>
      <c r="B9" s="25">
        <v>314.10000000000002</v>
      </c>
      <c r="C9" s="20" t="s">
        <v>11</v>
      </c>
      <c r="D9" s="46">
        <v>3129561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5" si="2">SUM(D9:M9)</f>
        <v>3129561</v>
      </c>
      <c r="O9" s="47">
        <f t="shared" si="1"/>
        <v>62.938641299975863</v>
      </c>
      <c r="P9" s="9"/>
    </row>
    <row r="10" spans="1:133">
      <c r="A10" s="12"/>
      <c r="B10" s="25">
        <v>314.3</v>
      </c>
      <c r="C10" s="20" t="s">
        <v>12</v>
      </c>
      <c r="D10" s="46">
        <v>714734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714734</v>
      </c>
      <c r="O10" s="47">
        <f t="shared" si="1"/>
        <v>14.374024615879655</v>
      </c>
      <c r="P10" s="9"/>
    </row>
    <row r="11" spans="1:133">
      <c r="A11" s="12"/>
      <c r="B11" s="25">
        <v>314.7</v>
      </c>
      <c r="C11" s="20" t="s">
        <v>13</v>
      </c>
      <c r="D11" s="46">
        <v>53724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53724</v>
      </c>
      <c r="O11" s="47">
        <f t="shared" si="1"/>
        <v>1.0804440511624165</v>
      </c>
      <c r="P11" s="9"/>
    </row>
    <row r="12" spans="1:133">
      <c r="A12" s="12"/>
      <c r="B12" s="25">
        <v>314.8</v>
      </c>
      <c r="C12" s="20" t="s">
        <v>14</v>
      </c>
      <c r="D12" s="46">
        <v>28733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28733</v>
      </c>
      <c r="O12" s="47">
        <f t="shared" si="1"/>
        <v>0.57784973051242861</v>
      </c>
      <c r="P12" s="9"/>
    </row>
    <row r="13" spans="1:133">
      <c r="A13" s="12"/>
      <c r="B13" s="25">
        <v>315</v>
      </c>
      <c r="C13" s="20" t="s">
        <v>15</v>
      </c>
      <c r="D13" s="46">
        <v>2472542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2472542</v>
      </c>
      <c r="O13" s="47">
        <f t="shared" si="1"/>
        <v>49.725323787305932</v>
      </c>
      <c r="P13" s="9"/>
    </row>
    <row r="14" spans="1:133">
      <c r="A14" s="12"/>
      <c r="B14" s="25">
        <v>316</v>
      </c>
      <c r="C14" s="20" t="s">
        <v>16</v>
      </c>
      <c r="D14" s="46">
        <v>230367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230367</v>
      </c>
      <c r="O14" s="47">
        <f t="shared" si="1"/>
        <v>4.6329136835331024</v>
      </c>
      <c r="P14" s="9"/>
    </row>
    <row r="15" spans="1:133">
      <c r="A15" s="12"/>
      <c r="B15" s="25">
        <v>319</v>
      </c>
      <c r="C15" s="20" t="s">
        <v>17</v>
      </c>
      <c r="D15" s="46">
        <v>289237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289237</v>
      </c>
      <c r="O15" s="47">
        <f t="shared" si="1"/>
        <v>5.8168490065159677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667523</v>
      </c>
      <c r="E16" s="32">
        <f t="shared" si="3"/>
        <v>3145773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237251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4050547</v>
      </c>
      <c r="O16" s="45">
        <f t="shared" si="1"/>
        <v>81.460602525943202</v>
      </c>
      <c r="P16" s="10"/>
    </row>
    <row r="17" spans="1:16">
      <c r="A17" s="12"/>
      <c r="B17" s="25">
        <v>322</v>
      </c>
      <c r="C17" s="20" t="s">
        <v>0</v>
      </c>
      <c r="D17" s="46">
        <v>653183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653183</v>
      </c>
      <c r="O17" s="47">
        <f t="shared" si="1"/>
        <v>13.136171667605181</v>
      </c>
      <c r="P17" s="9"/>
    </row>
    <row r="18" spans="1:16">
      <c r="A18" s="12"/>
      <c r="B18" s="25">
        <v>323.10000000000002</v>
      </c>
      <c r="C18" s="20" t="s">
        <v>19</v>
      </c>
      <c r="D18" s="46">
        <v>0</v>
      </c>
      <c r="E18" s="46">
        <v>2963536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2963536</v>
      </c>
      <c r="O18" s="47">
        <f t="shared" si="1"/>
        <v>59.599710401415813</v>
      </c>
      <c r="P18" s="9"/>
    </row>
    <row r="19" spans="1:16">
      <c r="A19" s="12"/>
      <c r="B19" s="25">
        <v>323.39999999999998</v>
      </c>
      <c r="C19" s="20" t="s">
        <v>108</v>
      </c>
      <c r="D19" s="46">
        <v>0</v>
      </c>
      <c r="E19" s="46">
        <v>112394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112394</v>
      </c>
      <c r="O19" s="47">
        <f t="shared" si="1"/>
        <v>2.2603571715871613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21325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21325</v>
      </c>
      <c r="O20" s="47">
        <f t="shared" si="1"/>
        <v>0.4288673477596332</v>
      </c>
      <c r="P20" s="9"/>
    </row>
    <row r="21" spans="1:16">
      <c r="A21" s="12"/>
      <c r="B21" s="25">
        <v>323.89999999999998</v>
      </c>
      <c r="C21" s="20" t="s">
        <v>109</v>
      </c>
      <c r="D21" s="46">
        <v>0</v>
      </c>
      <c r="E21" s="46">
        <v>1662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1662</v>
      </c>
      <c r="O21" s="47">
        <f t="shared" si="1"/>
        <v>3.3424503257984073E-2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170658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170658</v>
      </c>
      <c r="O22" s="47">
        <f t="shared" si="1"/>
        <v>3.4321052208189204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66593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66593</v>
      </c>
      <c r="O23" s="47">
        <f t="shared" si="1"/>
        <v>1.3392526747647011</v>
      </c>
      <c r="P23" s="9"/>
    </row>
    <row r="24" spans="1:16">
      <c r="A24" s="12"/>
      <c r="B24" s="25">
        <v>325.2</v>
      </c>
      <c r="C24" s="20" t="s">
        <v>26</v>
      </c>
      <c r="D24" s="46">
        <v>10807</v>
      </c>
      <c r="E24" s="46">
        <v>46856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57663</v>
      </c>
      <c r="O24" s="47">
        <f t="shared" si="1"/>
        <v>1.1596613305446062</v>
      </c>
      <c r="P24" s="9"/>
    </row>
    <row r="25" spans="1:16">
      <c r="A25" s="12"/>
      <c r="B25" s="25">
        <v>329</v>
      </c>
      <c r="C25" s="20" t="s">
        <v>27</v>
      </c>
      <c r="D25" s="46">
        <v>3533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3533</v>
      </c>
      <c r="O25" s="47">
        <f t="shared" si="1"/>
        <v>7.1052208189204408E-2</v>
      </c>
      <c r="P25" s="9"/>
    </row>
    <row r="26" spans="1:16" ht="15.75">
      <c r="A26" s="29" t="s">
        <v>29</v>
      </c>
      <c r="B26" s="30"/>
      <c r="C26" s="31"/>
      <c r="D26" s="32">
        <f t="shared" ref="D26:M26" si="5">SUM(D27:D41)</f>
        <v>7008772</v>
      </c>
      <c r="E26" s="32">
        <f t="shared" si="5"/>
        <v>1457197</v>
      </c>
      <c r="F26" s="32">
        <f t="shared" si="5"/>
        <v>500004</v>
      </c>
      <c r="G26" s="32">
        <f t="shared" si="5"/>
        <v>305828</v>
      </c>
      <c r="H26" s="32">
        <f t="shared" si="5"/>
        <v>0</v>
      </c>
      <c r="I26" s="32">
        <f t="shared" si="5"/>
        <v>2546058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213313</v>
      </c>
      <c r="N26" s="44">
        <f>SUM(D26:M26)</f>
        <v>12031172</v>
      </c>
      <c r="O26" s="45">
        <f t="shared" si="1"/>
        <v>241.95905397795832</v>
      </c>
      <c r="P26" s="10"/>
    </row>
    <row r="27" spans="1:16">
      <c r="A27" s="12"/>
      <c r="B27" s="25">
        <v>331.2</v>
      </c>
      <c r="C27" s="20" t="s">
        <v>28</v>
      </c>
      <c r="D27" s="46">
        <v>387664</v>
      </c>
      <c r="E27" s="46">
        <v>1385839</v>
      </c>
      <c r="F27" s="46">
        <v>0</v>
      </c>
      <c r="G27" s="46">
        <v>305828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2079331</v>
      </c>
      <c r="O27" s="47">
        <f t="shared" si="1"/>
        <v>41.817452336899684</v>
      </c>
      <c r="P27" s="9"/>
    </row>
    <row r="28" spans="1:16">
      <c r="A28" s="12"/>
      <c r="B28" s="25">
        <v>331.7</v>
      </c>
      <c r="C28" s="20" t="s">
        <v>31</v>
      </c>
      <c r="D28" s="46">
        <v>0</v>
      </c>
      <c r="E28" s="46">
        <v>0</v>
      </c>
      <c r="F28" s="46">
        <v>500004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213313</v>
      </c>
      <c r="N28" s="46">
        <f>SUM(D28:M28)</f>
        <v>713317</v>
      </c>
      <c r="O28" s="47">
        <f t="shared" si="1"/>
        <v>14.34552731075537</v>
      </c>
      <c r="P28" s="9"/>
    </row>
    <row r="29" spans="1:16">
      <c r="A29" s="12"/>
      <c r="B29" s="25">
        <v>334.36</v>
      </c>
      <c r="C29" s="20" t="s">
        <v>110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1805846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1805846</v>
      </c>
      <c r="O29" s="47">
        <f t="shared" si="1"/>
        <v>36.317392003861315</v>
      </c>
      <c r="P29" s="9"/>
    </row>
    <row r="30" spans="1:16">
      <c r="A30" s="12"/>
      <c r="B30" s="25">
        <v>334.39</v>
      </c>
      <c r="C30" s="20" t="s">
        <v>32</v>
      </c>
      <c r="D30" s="46">
        <v>82560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82560</v>
      </c>
      <c r="O30" s="47">
        <f t="shared" si="1"/>
        <v>1.6603652159922773</v>
      </c>
      <c r="P30" s="9"/>
    </row>
    <row r="31" spans="1:16">
      <c r="A31" s="12"/>
      <c r="B31" s="25">
        <v>334.9</v>
      </c>
      <c r="C31" s="20" t="s">
        <v>34</v>
      </c>
      <c r="D31" s="46">
        <v>0</v>
      </c>
      <c r="E31" s="46">
        <v>71358</v>
      </c>
      <c r="F31" s="46">
        <v>0</v>
      </c>
      <c r="G31" s="46">
        <v>0</v>
      </c>
      <c r="H31" s="46">
        <v>0</v>
      </c>
      <c r="I31" s="46">
        <v>115212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186570</v>
      </c>
      <c r="O31" s="47">
        <f t="shared" si="1"/>
        <v>3.7521116563430135</v>
      </c>
      <c r="P31" s="9"/>
    </row>
    <row r="32" spans="1:16">
      <c r="A32" s="12"/>
      <c r="B32" s="25">
        <v>335.12</v>
      </c>
      <c r="C32" s="20" t="s">
        <v>35</v>
      </c>
      <c r="D32" s="46">
        <v>1560696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1560696</v>
      </c>
      <c r="O32" s="47">
        <f t="shared" si="1"/>
        <v>31.387177218244712</v>
      </c>
      <c r="P32" s="9"/>
    </row>
    <row r="33" spans="1:16">
      <c r="A33" s="12"/>
      <c r="B33" s="25">
        <v>335.14</v>
      </c>
      <c r="C33" s="20" t="s">
        <v>36</v>
      </c>
      <c r="D33" s="46">
        <v>33259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33259</v>
      </c>
      <c r="O33" s="47">
        <f t="shared" si="1"/>
        <v>0.66887217440270297</v>
      </c>
      <c r="P33" s="9"/>
    </row>
    <row r="34" spans="1:16">
      <c r="A34" s="12"/>
      <c r="B34" s="25">
        <v>335.15</v>
      </c>
      <c r="C34" s="20" t="s">
        <v>37</v>
      </c>
      <c r="D34" s="46">
        <v>25341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25341</v>
      </c>
      <c r="O34" s="47">
        <f t="shared" si="1"/>
        <v>0.50963317512669937</v>
      </c>
      <c r="P34" s="9"/>
    </row>
    <row r="35" spans="1:16">
      <c r="A35" s="12"/>
      <c r="B35" s="25">
        <v>335.18</v>
      </c>
      <c r="C35" s="20" t="s">
        <v>38</v>
      </c>
      <c r="D35" s="46">
        <v>3245371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3245371</v>
      </c>
      <c r="O35" s="47">
        <f t="shared" si="1"/>
        <v>65.267697691255734</v>
      </c>
      <c r="P35" s="9"/>
    </row>
    <row r="36" spans="1:16">
      <c r="A36" s="12"/>
      <c r="B36" s="25">
        <v>335.19</v>
      </c>
      <c r="C36" s="20" t="s">
        <v>50</v>
      </c>
      <c r="D36" s="46">
        <v>7338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7338</v>
      </c>
      <c r="O36" s="47">
        <f t="shared" si="1"/>
        <v>0.14757461185745313</v>
      </c>
      <c r="P36" s="9"/>
    </row>
    <row r="37" spans="1:16">
      <c r="A37" s="12"/>
      <c r="B37" s="25">
        <v>335.21</v>
      </c>
      <c r="C37" s="20" t="s">
        <v>101</v>
      </c>
      <c r="D37" s="46">
        <v>15553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15553</v>
      </c>
      <c r="O37" s="47">
        <f t="shared" ref="O37:O68" si="7">(N37/O$80)</f>
        <v>0.31278658193226611</v>
      </c>
      <c r="P37" s="9"/>
    </row>
    <row r="38" spans="1:16">
      <c r="A38" s="12"/>
      <c r="B38" s="25">
        <v>337.4</v>
      </c>
      <c r="C38" s="20" t="s">
        <v>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625000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8">SUM(D38:M38)</f>
        <v>625000</v>
      </c>
      <c r="O38" s="47">
        <f t="shared" si="7"/>
        <v>12.569382994127585</v>
      </c>
      <c r="P38" s="9"/>
    </row>
    <row r="39" spans="1:16">
      <c r="A39" s="12"/>
      <c r="B39" s="25">
        <v>337.9</v>
      </c>
      <c r="C39" s="20" t="s">
        <v>40</v>
      </c>
      <c r="D39" s="46">
        <v>69829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69829</v>
      </c>
      <c r="O39" s="47">
        <f t="shared" si="7"/>
        <v>1.4043319121550961</v>
      </c>
      <c r="P39" s="9"/>
    </row>
    <row r="40" spans="1:16">
      <c r="A40" s="12"/>
      <c r="B40" s="25">
        <v>338</v>
      </c>
      <c r="C40" s="20" t="s">
        <v>41</v>
      </c>
      <c r="D40" s="46">
        <v>1548422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1548422</v>
      </c>
      <c r="O40" s="47">
        <f t="shared" si="7"/>
        <v>31.140334647252836</v>
      </c>
      <c r="P40" s="9"/>
    </row>
    <row r="41" spans="1:16">
      <c r="A41" s="12"/>
      <c r="B41" s="25">
        <v>339</v>
      </c>
      <c r="C41" s="20" t="s">
        <v>42</v>
      </c>
      <c r="D41" s="46">
        <v>32739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32739</v>
      </c>
      <c r="O41" s="47">
        <f t="shared" si="7"/>
        <v>0.65841444775158875</v>
      </c>
      <c r="P41" s="9"/>
    </row>
    <row r="42" spans="1:16" ht="15.75">
      <c r="A42" s="29" t="s">
        <v>47</v>
      </c>
      <c r="B42" s="30"/>
      <c r="C42" s="31"/>
      <c r="D42" s="32">
        <f t="shared" ref="D42:M42" si="9">SUM(D43:D54)</f>
        <v>1327866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25006967</v>
      </c>
      <c r="J42" s="32">
        <f t="shared" si="9"/>
        <v>7308229</v>
      </c>
      <c r="K42" s="32">
        <f t="shared" si="9"/>
        <v>0</v>
      </c>
      <c r="L42" s="32">
        <f t="shared" si="9"/>
        <v>0</v>
      </c>
      <c r="M42" s="32">
        <f t="shared" si="9"/>
        <v>538265</v>
      </c>
      <c r="N42" s="32">
        <f t="shared" si="8"/>
        <v>34181327</v>
      </c>
      <c r="O42" s="45">
        <f t="shared" si="7"/>
        <v>687.42110449682241</v>
      </c>
      <c r="P42" s="10"/>
    </row>
    <row r="43" spans="1:16">
      <c r="A43" s="12"/>
      <c r="B43" s="25">
        <v>341.1</v>
      </c>
      <c r="C43" s="20" t="s">
        <v>92</v>
      </c>
      <c r="D43" s="46">
        <v>85600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85600</v>
      </c>
      <c r="O43" s="47">
        <f t="shared" si="7"/>
        <v>1.7215026948757139</v>
      </c>
      <c r="P43" s="9"/>
    </row>
    <row r="44" spans="1:16">
      <c r="A44" s="12"/>
      <c r="B44" s="25">
        <v>341.3</v>
      </c>
      <c r="C44" s="20" t="s">
        <v>51</v>
      </c>
      <c r="D44" s="46">
        <v>15085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0">SUM(D44:M44)</f>
        <v>15085</v>
      </c>
      <c r="O44" s="47">
        <f t="shared" si="7"/>
        <v>0.30337462794626335</v>
      </c>
      <c r="P44" s="9"/>
    </row>
    <row r="45" spans="1:16">
      <c r="A45" s="12"/>
      <c r="B45" s="25">
        <v>342.1</v>
      </c>
      <c r="C45" s="20" t="s">
        <v>52</v>
      </c>
      <c r="D45" s="46">
        <v>160548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160548</v>
      </c>
      <c r="O45" s="47">
        <f t="shared" si="7"/>
        <v>3.2287828815059125</v>
      </c>
      <c r="P45" s="9"/>
    </row>
    <row r="46" spans="1:16">
      <c r="A46" s="12"/>
      <c r="B46" s="25">
        <v>342.5</v>
      </c>
      <c r="C46" s="20" t="s">
        <v>53</v>
      </c>
      <c r="D46" s="46">
        <v>2030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2030</v>
      </c>
      <c r="O46" s="47">
        <f t="shared" si="7"/>
        <v>4.0825355964926396E-2</v>
      </c>
      <c r="P46" s="9"/>
    </row>
    <row r="47" spans="1:16">
      <c r="A47" s="12"/>
      <c r="B47" s="25">
        <v>343.3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8229942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8229942</v>
      </c>
      <c r="O47" s="47">
        <f t="shared" si="7"/>
        <v>165.51246882793018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6814325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6814325</v>
      </c>
      <c r="O48" s="47">
        <f t="shared" si="7"/>
        <v>137.04297723433353</v>
      </c>
      <c r="P48" s="9"/>
    </row>
    <row r="49" spans="1:16">
      <c r="A49" s="12"/>
      <c r="B49" s="25">
        <v>343.5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8613582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8613582</v>
      </c>
      <c r="O49" s="47">
        <f t="shared" si="7"/>
        <v>173.22785777491754</v>
      </c>
      <c r="P49" s="9"/>
    </row>
    <row r="50" spans="1:16">
      <c r="A50" s="12"/>
      <c r="B50" s="25">
        <v>343.6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73930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73930</v>
      </c>
      <c r="O50" s="47">
        <f t="shared" si="7"/>
        <v>1.4868071756093637</v>
      </c>
      <c r="P50" s="9"/>
    </row>
    <row r="51" spans="1:16">
      <c r="A51" s="12"/>
      <c r="B51" s="25">
        <v>344.2</v>
      </c>
      <c r="C51" s="20" t="s">
        <v>58</v>
      </c>
      <c r="D51" s="46">
        <v>80809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80809</v>
      </c>
      <c r="O51" s="47">
        <f t="shared" si="7"/>
        <v>1.6251508325959296</v>
      </c>
      <c r="P51" s="9"/>
    </row>
    <row r="52" spans="1:16">
      <c r="A52" s="12"/>
      <c r="B52" s="25">
        <v>344.9</v>
      </c>
      <c r="C52" s="20" t="s">
        <v>60</v>
      </c>
      <c r="D52" s="46">
        <v>139441</v>
      </c>
      <c r="E52" s="46">
        <v>0</v>
      </c>
      <c r="F52" s="46">
        <v>0</v>
      </c>
      <c r="G52" s="46">
        <v>0</v>
      </c>
      <c r="H52" s="46">
        <v>0</v>
      </c>
      <c r="I52" s="46">
        <v>1275188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1414629</v>
      </c>
      <c r="O52" s="47">
        <f t="shared" si="7"/>
        <v>28.449621912959536</v>
      </c>
      <c r="P52" s="9"/>
    </row>
    <row r="53" spans="1:16">
      <c r="A53" s="12"/>
      <c r="B53" s="25">
        <v>347.5</v>
      </c>
      <c r="C53" s="20" t="s">
        <v>62</v>
      </c>
      <c r="D53" s="46">
        <v>105379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105379</v>
      </c>
      <c r="O53" s="47">
        <f t="shared" si="7"/>
        <v>2.1192784168610732</v>
      </c>
      <c r="P53" s="9"/>
    </row>
    <row r="54" spans="1:16">
      <c r="A54" s="12"/>
      <c r="B54" s="25">
        <v>349</v>
      </c>
      <c r="C54" s="20" t="s">
        <v>1</v>
      </c>
      <c r="D54" s="46">
        <v>738974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7308229</v>
      </c>
      <c r="K54" s="46">
        <v>0</v>
      </c>
      <c r="L54" s="46">
        <v>0</v>
      </c>
      <c r="M54" s="46">
        <v>538265</v>
      </c>
      <c r="N54" s="46">
        <f t="shared" si="10"/>
        <v>8585468</v>
      </c>
      <c r="O54" s="47">
        <f t="shared" si="7"/>
        <v>172.66245676132249</v>
      </c>
      <c r="P54" s="9"/>
    </row>
    <row r="55" spans="1:16" ht="15.75">
      <c r="A55" s="29" t="s">
        <v>48</v>
      </c>
      <c r="B55" s="30"/>
      <c r="C55" s="31"/>
      <c r="D55" s="32">
        <f t="shared" ref="D55:M55" si="11">SUM(D56:D61)</f>
        <v>187524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155851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3" si="12">SUM(D55:M55)</f>
        <v>343375</v>
      </c>
      <c r="O55" s="45">
        <f t="shared" si="7"/>
        <v>6.9056190169736951</v>
      </c>
      <c r="P55" s="10"/>
    </row>
    <row r="56" spans="1:16">
      <c r="A56" s="13"/>
      <c r="B56" s="39">
        <v>351.1</v>
      </c>
      <c r="C56" s="21" t="s">
        <v>65</v>
      </c>
      <c r="D56" s="46">
        <v>387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387</v>
      </c>
      <c r="O56" s="47">
        <f t="shared" si="7"/>
        <v>7.7829619499638E-3</v>
      </c>
      <c r="P56" s="9"/>
    </row>
    <row r="57" spans="1:16">
      <c r="A57" s="13"/>
      <c r="B57" s="39">
        <v>351.2</v>
      </c>
      <c r="C57" s="21" t="s">
        <v>66</v>
      </c>
      <c r="D57" s="46">
        <v>73913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73913</v>
      </c>
      <c r="O57" s="47">
        <f t="shared" si="7"/>
        <v>1.4864652883919234</v>
      </c>
      <c r="P57" s="9"/>
    </row>
    <row r="58" spans="1:16">
      <c r="A58" s="13"/>
      <c r="B58" s="39">
        <v>351.3</v>
      </c>
      <c r="C58" s="21" t="s">
        <v>67</v>
      </c>
      <c r="D58" s="46">
        <v>102180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102180</v>
      </c>
      <c r="O58" s="47">
        <f t="shared" si="7"/>
        <v>2.0549432869439306</v>
      </c>
      <c r="P58" s="9"/>
    </row>
    <row r="59" spans="1:16">
      <c r="A59" s="13"/>
      <c r="B59" s="39">
        <v>351.4</v>
      </c>
      <c r="C59" s="21" t="s">
        <v>68</v>
      </c>
      <c r="D59" s="46">
        <v>8564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8564</v>
      </c>
      <c r="O59" s="47">
        <f t="shared" si="7"/>
        <v>0.17223071353873382</v>
      </c>
      <c r="P59" s="9"/>
    </row>
    <row r="60" spans="1:16">
      <c r="A60" s="13"/>
      <c r="B60" s="39">
        <v>354</v>
      </c>
      <c r="C60" s="21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155851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155851</v>
      </c>
      <c r="O60" s="47">
        <f t="shared" si="7"/>
        <v>3.134321454428445</v>
      </c>
      <c r="P60" s="9"/>
    </row>
    <row r="61" spans="1:16">
      <c r="A61" s="13"/>
      <c r="B61" s="39">
        <v>359</v>
      </c>
      <c r="C61" s="21" t="s">
        <v>70</v>
      </c>
      <c r="D61" s="46">
        <v>2480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2480</v>
      </c>
      <c r="O61" s="47">
        <f t="shared" si="7"/>
        <v>4.9875311720698257E-2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SUM(D63:D73)</f>
        <v>1726798</v>
      </c>
      <c r="E62" s="32">
        <f t="shared" si="13"/>
        <v>267169</v>
      </c>
      <c r="F62" s="32">
        <f t="shared" si="13"/>
        <v>41436</v>
      </c>
      <c r="G62" s="32">
        <f t="shared" si="13"/>
        <v>77400</v>
      </c>
      <c r="H62" s="32">
        <f t="shared" si="13"/>
        <v>0</v>
      </c>
      <c r="I62" s="32">
        <f t="shared" si="13"/>
        <v>610876</v>
      </c>
      <c r="J62" s="32">
        <f t="shared" si="13"/>
        <v>683432</v>
      </c>
      <c r="K62" s="32">
        <f t="shared" si="13"/>
        <v>3922839</v>
      </c>
      <c r="L62" s="32">
        <f t="shared" si="13"/>
        <v>0</v>
      </c>
      <c r="M62" s="32">
        <f t="shared" si="13"/>
        <v>80688</v>
      </c>
      <c r="N62" s="32">
        <f t="shared" si="12"/>
        <v>7410638</v>
      </c>
      <c r="O62" s="45">
        <f t="shared" si="7"/>
        <v>149.03543560453704</v>
      </c>
      <c r="P62" s="10"/>
    </row>
    <row r="63" spans="1:16">
      <c r="A63" s="12"/>
      <c r="B63" s="25">
        <v>361.1</v>
      </c>
      <c r="C63" s="20" t="s">
        <v>71</v>
      </c>
      <c r="D63" s="46">
        <v>702623</v>
      </c>
      <c r="E63" s="46">
        <v>267169</v>
      </c>
      <c r="F63" s="46">
        <v>41436</v>
      </c>
      <c r="G63" s="46">
        <v>8963</v>
      </c>
      <c r="H63" s="46">
        <v>0</v>
      </c>
      <c r="I63" s="46">
        <v>459776</v>
      </c>
      <c r="J63" s="46">
        <v>88782</v>
      </c>
      <c r="K63" s="46">
        <v>991641</v>
      </c>
      <c r="L63" s="46">
        <v>0</v>
      </c>
      <c r="M63" s="46">
        <v>31755</v>
      </c>
      <c r="N63" s="46">
        <f t="shared" si="12"/>
        <v>2592145</v>
      </c>
      <c r="O63" s="47">
        <f t="shared" si="7"/>
        <v>52.130661250100552</v>
      </c>
      <c r="P63" s="9"/>
    </row>
    <row r="64" spans="1:16">
      <c r="A64" s="12"/>
      <c r="B64" s="25">
        <v>361.2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888954</v>
      </c>
      <c r="L64" s="46">
        <v>0</v>
      </c>
      <c r="M64" s="46">
        <v>0</v>
      </c>
      <c r="N64" s="46">
        <f t="shared" ref="N64:N73" si="14">SUM(D64:M64)</f>
        <v>888954</v>
      </c>
      <c r="O64" s="47">
        <f t="shared" si="7"/>
        <v>17.877765264258709</v>
      </c>
      <c r="P64" s="9"/>
    </row>
    <row r="65" spans="1:119">
      <c r="A65" s="12"/>
      <c r="B65" s="25">
        <v>361.3</v>
      </c>
      <c r="C65" s="20" t="s">
        <v>103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-1641863</v>
      </c>
      <c r="L65" s="46">
        <v>0</v>
      </c>
      <c r="M65" s="46">
        <v>0</v>
      </c>
      <c r="N65" s="46">
        <f t="shared" si="14"/>
        <v>-1641863</v>
      </c>
      <c r="O65" s="47">
        <f t="shared" si="7"/>
        <v>-33.019527793419677</v>
      </c>
      <c r="P65" s="9"/>
    </row>
    <row r="66" spans="1:119">
      <c r="A66" s="12"/>
      <c r="B66" s="25">
        <v>362</v>
      </c>
      <c r="C66" s="20" t="s">
        <v>73</v>
      </c>
      <c r="D66" s="46">
        <v>512039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512039</v>
      </c>
      <c r="O66" s="47">
        <f t="shared" si="7"/>
        <v>10.29762287828815</v>
      </c>
      <c r="P66" s="9"/>
    </row>
    <row r="67" spans="1:119">
      <c r="A67" s="12"/>
      <c r="B67" s="25">
        <v>364</v>
      </c>
      <c r="C67" s="20" t="s">
        <v>74</v>
      </c>
      <c r="D67" s="46">
        <v>13760</v>
      </c>
      <c r="E67" s="46">
        <v>0</v>
      </c>
      <c r="F67" s="46">
        <v>0</v>
      </c>
      <c r="G67" s="46">
        <v>0</v>
      </c>
      <c r="H67" s="46">
        <v>0</v>
      </c>
      <c r="I67" s="46">
        <v>-86180</v>
      </c>
      <c r="J67" s="46">
        <v>28017</v>
      </c>
      <c r="K67" s="46">
        <v>0</v>
      </c>
      <c r="L67" s="46">
        <v>0</v>
      </c>
      <c r="M67" s="46">
        <v>0</v>
      </c>
      <c r="N67" s="46">
        <f t="shared" si="14"/>
        <v>-44403</v>
      </c>
      <c r="O67" s="47">
        <f t="shared" si="7"/>
        <v>-0.89298930094119544</v>
      </c>
      <c r="P67" s="9"/>
    </row>
    <row r="68" spans="1:119">
      <c r="A68" s="12"/>
      <c r="B68" s="25">
        <v>365</v>
      </c>
      <c r="C68" s="20" t="s">
        <v>75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141420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141420</v>
      </c>
      <c r="O68" s="47">
        <f t="shared" si="7"/>
        <v>2.8440994288472368</v>
      </c>
      <c r="P68" s="9"/>
    </row>
    <row r="69" spans="1:119">
      <c r="A69" s="12"/>
      <c r="B69" s="25">
        <v>366</v>
      </c>
      <c r="C69" s="20" t="s">
        <v>76</v>
      </c>
      <c r="D69" s="46">
        <v>0</v>
      </c>
      <c r="E69" s="46">
        <v>0</v>
      </c>
      <c r="F69" s="46">
        <v>0</v>
      </c>
      <c r="G69" s="46">
        <v>1787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1787</v>
      </c>
      <c r="O69" s="47">
        <f t="shared" ref="O69:O78" si="15">(N69/O$80)</f>
        <v>3.5938379856809588E-2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3549791</v>
      </c>
      <c r="L70" s="46">
        <v>0</v>
      </c>
      <c r="M70" s="46">
        <v>0</v>
      </c>
      <c r="N70" s="46">
        <f t="shared" si="14"/>
        <v>3549791</v>
      </c>
      <c r="O70" s="47">
        <f t="shared" si="15"/>
        <v>71.389892204971446</v>
      </c>
      <c r="P70" s="9"/>
    </row>
    <row r="71" spans="1:119">
      <c r="A71" s="12"/>
      <c r="B71" s="25">
        <v>369.3</v>
      </c>
      <c r="C71" s="20" t="s">
        <v>78</v>
      </c>
      <c r="D71" s="46">
        <v>0</v>
      </c>
      <c r="E71" s="46">
        <v>0</v>
      </c>
      <c r="F71" s="46">
        <v>0</v>
      </c>
      <c r="G71" s="46">
        <v>66650</v>
      </c>
      <c r="H71" s="46">
        <v>0</v>
      </c>
      <c r="I71" s="46">
        <v>1801</v>
      </c>
      <c r="J71" s="46">
        <v>553172</v>
      </c>
      <c r="K71" s="46">
        <v>0</v>
      </c>
      <c r="L71" s="46">
        <v>0</v>
      </c>
      <c r="M71" s="46">
        <v>0</v>
      </c>
      <c r="N71" s="46">
        <f t="shared" si="14"/>
        <v>621623</v>
      </c>
      <c r="O71" s="47">
        <f t="shared" si="15"/>
        <v>12.501468103933714</v>
      </c>
      <c r="P71" s="9"/>
    </row>
    <row r="72" spans="1:119">
      <c r="A72" s="12"/>
      <c r="B72" s="25">
        <v>369.7</v>
      </c>
      <c r="C72" s="20" t="s">
        <v>79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1008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1008</v>
      </c>
      <c r="O72" s="47">
        <f t="shared" si="15"/>
        <v>2.0271900892928969E-2</v>
      </c>
      <c r="P72" s="9"/>
    </row>
    <row r="73" spans="1:119">
      <c r="A73" s="12"/>
      <c r="B73" s="25">
        <v>369.9</v>
      </c>
      <c r="C73" s="20" t="s">
        <v>80</v>
      </c>
      <c r="D73" s="46">
        <v>498376</v>
      </c>
      <c r="E73" s="46">
        <v>0</v>
      </c>
      <c r="F73" s="46">
        <v>0</v>
      </c>
      <c r="G73" s="46">
        <v>0</v>
      </c>
      <c r="H73" s="46">
        <v>0</v>
      </c>
      <c r="I73" s="46">
        <v>93051</v>
      </c>
      <c r="J73" s="46">
        <v>13461</v>
      </c>
      <c r="K73" s="46">
        <v>134316</v>
      </c>
      <c r="L73" s="46">
        <v>0</v>
      </c>
      <c r="M73" s="46">
        <v>48933</v>
      </c>
      <c r="N73" s="46">
        <f t="shared" si="14"/>
        <v>788137</v>
      </c>
      <c r="O73" s="47">
        <f t="shared" si="15"/>
        <v>15.85023328774837</v>
      </c>
      <c r="P73" s="9"/>
    </row>
    <row r="74" spans="1:119" ht="15.75">
      <c r="A74" s="29" t="s">
        <v>49</v>
      </c>
      <c r="B74" s="30"/>
      <c r="C74" s="31"/>
      <c r="D74" s="32">
        <f t="shared" ref="D74:M74" si="16">SUM(D75:D77)</f>
        <v>3181945</v>
      </c>
      <c r="E74" s="32">
        <f t="shared" si="16"/>
        <v>0</v>
      </c>
      <c r="F74" s="32">
        <f t="shared" si="16"/>
        <v>1393646</v>
      </c>
      <c r="G74" s="32">
        <f t="shared" si="16"/>
        <v>630625</v>
      </c>
      <c r="H74" s="32">
        <f t="shared" si="16"/>
        <v>0</v>
      </c>
      <c r="I74" s="32">
        <f t="shared" si="16"/>
        <v>692074</v>
      </c>
      <c r="J74" s="32">
        <f t="shared" si="16"/>
        <v>400000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6298290</v>
      </c>
      <c r="O74" s="45">
        <f t="shared" si="15"/>
        <v>126.66499074893412</v>
      </c>
      <c r="P74" s="9"/>
    </row>
    <row r="75" spans="1:119">
      <c r="A75" s="12"/>
      <c r="B75" s="25">
        <v>381</v>
      </c>
      <c r="C75" s="20" t="s">
        <v>81</v>
      </c>
      <c r="D75" s="46">
        <v>3115274</v>
      </c>
      <c r="E75" s="46">
        <v>0</v>
      </c>
      <c r="F75" s="46">
        <v>1393646</v>
      </c>
      <c r="G75" s="46">
        <v>630625</v>
      </c>
      <c r="H75" s="46">
        <v>0</v>
      </c>
      <c r="I75" s="46">
        <v>21325</v>
      </c>
      <c r="J75" s="46">
        <v>400000</v>
      </c>
      <c r="K75" s="46">
        <v>0</v>
      </c>
      <c r="L75" s="46">
        <v>0</v>
      </c>
      <c r="M75" s="46">
        <v>0</v>
      </c>
      <c r="N75" s="46">
        <f>SUM(D75:M75)</f>
        <v>5560870</v>
      </c>
      <c r="O75" s="47">
        <f t="shared" si="15"/>
        <v>111.83472769688682</v>
      </c>
      <c r="P75" s="9"/>
    </row>
    <row r="76" spans="1:119">
      <c r="A76" s="12"/>
      <c r="B76" s="25">
        <v>384</v>
      </c>
      <c r="C76" s="20" t="s">
        <v>104</v>
      </c>
      <c r="D76" s="46">
        <v>66671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66671</v>
      </c>
      <c r="O76" s="47">
        <f t="shared" si="15"/>
        <v>1.3408213337623682</v>
      </c>
      <c r="P76" s="9"/>
    </row>
    <row r="77" spans="1:119" ht="15.75" thickBot="1">
      <c r="A77" s="12"/>
      <c r="B77" s="25">
        <v>389.4</v>
      </c>
      <c r="C77" s="20" t="s">
        <v>82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670749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670749</v>
      </c>
      <c r="O77" s="47">
        <f t="shared" si="15"/>
        <v>13.489441718284933</v>
      </c>
      <c r="P77" s="9"/>
    </row>
    <row r="78" spans="1:119" ht="16.5" thickBot="1">
      <c r="A78" s="14" t="s">
        <v>63</v>
      </c>
      <c r="B78" s="23"/>
      <c r="C78" s="22"/>
      <c r="D78" s="15">
        <f t="shared" ref="D78:M78" si="17">SUM(D5,D16,D26,D42,D55,D62,D74)</f>
        <v>33873098</v>
      </c>
      <c r="E78" s="15">
        <f t="shared" si="17"/>
        <v>4870139</v>
      </c>
      <c r="F78" s="15">
        <f t="shared" si="17"/>
        <v>1935086</v>
      </c>
      <c r="G78" s="15">
        <f t="shared" si="17"/>
        <v>1013853</v>
      </c>
      <c r="H78" s="15">
        <f t="shared" si="17"/>
        <v>0</v>
      </c>
      <c r="I78" s="15">
        <f t="shared" si="17"/>
        <v>29249077</v>
      </c>
      <c r="J78" s="15">
        <f t="shared" si="17"/>
        <v>8391661</v>
      </c>
      <c r="K78" s="15">
        <f t="shared" si="17"/>
        <v>4807031</v>
      </c>
      <c r="L78" s="15">
        <f t="shared" si="17"/>
        <v>0</v>
      </c>
      <c r="M78" s="15">
        <f t="shared" si="17"/>
        <v>4558247</v>
      </c>
      <c r="N78" s="15">
        <f>SUM(D78:M78)</f>
        <v>88698192</v>
      </c>
      <c r="O78" s="38">
        <f t="shared" si="15"/>
        <v>1783.8104738154614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111</v>
      </c>
      <c r="M80" s="118"/>
      <c r="N80" s="118"/>
      <c r="O80" s="43">
        <v>49724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verticalDpi="0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13220135</v>
      </c>
      <c r="E5" s="27">
        <f t="shared" si="0"/>
        <v>6393924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879590</v>
      </c>
      <c r="L5" s="27">
        <f t="shared" si="0"/>
        <v>0</v>
      </c>
      <c r="M5" s="27">
        <f t="shared" si="0"/>
        <v>4164926</v>
      </c>
      <c r="N5" s="28">
        <f>SUM(D5:M5)</f>
        <v>24658575</v>
      </c>
      <c r="O5" s="33">
        <f t="shared" ref="O5:O36" si="1">(N5/O$80)</f>
        <v>497.69053001251365</v>
      </c>
      <c r="P5" s="6"/>
    </row>
    <row r="6" spans="1:133">
      <c r="A6" s="12"/>
      <c r="B6" s="25">
        <v>311</v>
      </c>
      <c r="C6" s="20" t="s">
        <v>3</v>
      </c>
      <c r="D6" s="46">
        <v>12722890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4164926</v>
      </c>
      <c r="N6" s="46">
        <f>SUM(D6:M6)</f>
        <v>16887816</v>
      </c>
      <c r="O6" s="47">
        <f t="shared" si="1"/>
        <v>340.85124934404394</v>
      </c>
      <c r="P6" s="9"/>
    </row>
    <row r="7" spans="1:133">
      <c r="A7" s="12"/>
      <c r="B7" s="25">
        <v>312.10000000000002</v>
      </c>
      <c r="C7" s="20" t="s">
        <v>95</v>
      </c>
      <c r="D7" s="46">
        <v>227884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227884</v>
      </c>
      <c r="O7" s="47">
        <f t="shared" si="1"/>
        <v>4.5994429419125664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435934</v>
      </c>
      <c r="L8" s="46">
        <v>0</v>
      </c>
      <c r="M8" s="46">
        <v>0</v>
      </c>
      <c r="N8" s="46">
        <f>SUM(D8:M8)</f>
        <v>435934</v>
      </c>
      <c r="O8" s="47">
        <f t="shared" si="1"/>
        <v>8.7985710249061473</v>
      </c>
      <c r="P8" s="9"/>
    </row>
    <row r="9" spans="1:133">
      <c r="A9" s="12"/>
      <c r="B9" s="25">
        <v>312.52</v>
      </c>
      <c r="C9" s="20" t="s">
        <v>91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443656</v>
      </c>
      <c r="L9" s="46">
        <v>0</v>
      </c>
      <c r="M9" s="46">
        <v>0</v>
      </c>
      <c r="N9" s="46">
        <f>SUM(D9:M9)</f>
        <v>443656</v>
      </c>
      <c r="O9" s="47">
        <f t="shared" si="1"/>
        <v>8.9544261898034154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3115903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3115903</v>
      </c>
      <c r="O10" s="47">
        <f t="shared" si="1"/>
        <v>62.889092964114155</v>
      </c>
      <c r="P10" s="9"/>
    </row>
    <row r="11" spans="1:133">
      <c r="A11" s="12"/>
      <c r="B11" s="25">
        <v>314.3</v>
      </c>
      <c r="C11" s="20" t="s">
        <v>12</v>
      </c>
      <c r="D11" s="46">
        <v>0</v>
      </c>
      <c r="E11" s="46">
        <v>662264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662264</v>
      </c>
      <c r="O11" s="47">
        <f t="shared" si="1"/>
        <v>13.3666491745045</v>
      </c>
      <c r="P11" s="9"/>
    </row>
    <row r="12" spans="1:133">
      <c r="A12" s="12"/>
      <c r="B12" s="25">
        <v>314.7</v>
      </c>
      <c r="C12" s="20" t="s">
        <v>13</v>
      </c>
      <c r="D12" s="46">
        <v>0</v>
      </c>
      <c r="E12" s="46">
        <v>57380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57380</v>
      </c>
      <c r="O12" s="47">
        <f t="shared" si="1"/>
        <v>1.1581156904694627</v>
      </c>
      <c r="P12" s="9"/>
    </row>
    <row r="13" spans="1:133">
      <c r="A13" s="12"/>
      <c r="B13" s="25">
        <v>314.8</v>
      </c>
      <c r="C13" s="20" t="s">
        <v>14</v>
      </c>
      <c r="D13" s="46">
        <v>0</v>
      </c>
      <c r="E13" s="46">
        <v>29175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29175</v>
      </c>
      <c r="O13" s="47">
        <f t="shared" si="1"/>
        <v>0.58884672829289952</v>
      </c>
      <c r="P13" s="9"/>
    </row>
    <row r="14" spans="1:133">
      <c r="A14" s="12"/>
      <c r="B14" s="25">
        <v>315</v>
      </c>
      <c r="C14" s="20" t="s">
        <v>15</v>
      </c>
      <c r="D14" s="46">
        <v>0</v>
      </c>
      <c r="E14" s="46">
        <v>2529202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2529202</v>
      </c>
      <c r="O14" s="47">
        <f t="shared" si="1"/>
        <v>51.047551770072253</v>
      </c>
      <c r="P14" s="9"/>
    </row>
    <row r="15" spans="1:133">
      <c r="A15" s="12"/>
      <c r="B15" s="25">
        <v>319</v>
      </c>
      <c r="C15" s="20" t="s">
        <v>17</v>
      </c>
      <c r="D15" s="46">
        <v>269361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269361</v>
      </c>
      <c r="O15" s="47">
        <f t="shared" si="1"/>
        <v>5.4365841843943006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SUM(D17:D29)</f>
        <v>413555</v>
      </c>
      <c r="E16" s="32">
        <f t="shared" si="3"/>
        <v>3157105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347258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3917918</v>
      </c>
      <c r="O16" s="45">
        <f t="shared" si="1"/>
        <v>79.076373471117748</v>
      </c>
      <c r="P16" s="10"/>
    </row>
    <row r="17" spans="1:16">
      <c r="A17" s="12"/>
      <c r="B17" s="25">
        <v>322</v>
      </c>
      <c r="C17" s="20" t="s">
        <v>0</v>
      </c>
      <c r="D17" s="46">
        <v>399308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399308</v>
      </c>
      <c r="O17" s="47">
        <f t="shared" si="1"/>
        <v>8.0593387962701328</v>
      </c>
      <c r="P17" s="9"/>
    </row>
    <row r="18" spans="1:16">
      <c r="A18" s="12"/>
      <c r="B18" s="25">
        <v>323.10000000000002</v>
      </c>
      <c r="C18" s="20" t="s">
        <v>19</v>
      </c>
      <c r="D18" s="46">
        <v>0</v>
      </c>
      <c r="E18" s="46">
        <v>2970333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4">SUM(D18:M18)</f>
        <v>2970333</v>
      </c>
      <c r="O18" s="47">
        <f t="shared" si="1"/>
        <v>59.951015218181084</v>
      </c>
      <c r="P18" s="9"/>
    </row>
    <row r="19" spans="1:16">
      <c r="A19" s="12"/>
      <c r="B19" s="25">
        <v>323.3</v>
      </c>
      <c r="C19" s="20" t="s">
        <v>20</v>
      </c>
      <c r="D19" s="46">
        <v>0</v>
      </c>
      <c r="E19" s="46">
        <v>120066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120066</v>
      </c>
      <c r="O19" s="47">
        <f t="shared" si="1"/>
        <v>2.4233237799216889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19153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19153</v>
      </c>
      <c r="O20" s="47">
        <f t="shared" si="1"/>
        <v>0.38657005610947404</v>
      </c>
      <c r="P20" s="9"/>
    </row>
    <row r="21" spans="1:16">
      <c r="A21" s="12"/>
      <c r="B21" s="25">
        <v>324.11</v>
      </c>
      <c r="C21" s="20" t="s">
        <v>97</v>
      </c>
      <c r="D21" s="46">
        <v>0</v>
      </c>
      <c r="E21" s="46">
        <v>4204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4204</v>
      </c>
      <c r="O21" s="47">
        <f t="shared" si="1"/>
        <v>8.4850442013482422E-2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9245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9245</v>
      </c>
      <c r="O22" s="47">
        <f t="shared" si="1"/>
        <v>0.18659427602631898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271054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271054</v>
      </c>
      <c r="O23" s="47">
        <f t="shared" si="1"/>
        <v>5.4707544504097205</v>
      </c>
      <c r="P23" s="9"/>
    </row>
    <row r="24" spans="1:16">
      <c r="A24" s="12"/>
      <c r="B24" s="25">
        <v>324.22000000000003</v>
      </c>
      <c r="C24" s="20" t="s">
        <v>98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76204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76204</v>
      </c>
      <c r="O24" s="47">
        <f t="shared" si="1"/>
        <v>1.5380454527106124</v>
      </c>
      <c r="P24" s="9"/>
    </row>
    <row r="25" spans="1:16">
      <c r="A25" s="12"/>
      <c r="B25" s="25">
        <v>324.31</v>
      </c>
      <c r="C25" s="20" t="s">
        <v>24</v>
      </c>
      <c r="D25" s="46">
        <v>0</v>
      </c>
      <c r="E25" s="46">
        <v>2073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2073</v>
      </c>
      <c r="O25" s="47">
        <f t="shared" si="1"/>
        <v>4.1839906349654864E-2</v>
      </c>
      <c r="P25" s="9"/>
    </row>
    <row r="26" spans="1:16">
      <c r="A26" s="12"/>
      <c r="B26" s="25">
        <v>324.32</v>
      </c>
      <c r="C26" s="20" t="s">
        <v>99</v>
      </c>
      <c r="D26" s="46">
        <v>0</v>
      </c>
      <c r="E26" s="46">
        <v>16414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16414</v>
      </c>
      <c r="O26" s="47">
        <f t="shared" si="1"/>
        <v>0.33128809591087072</v>
      </c>
      <c r="P26" s="9"/>
    </row>
    <row r="27" spans="1:16">
      <c r="A27" s="12"/>
      <c r="B27" s="25">
        <v>324.61</v>
      </c>
      <c r="C27" s="20" t="s">
        <v>100</v>
      </c>
      <c r="D27" s="46">
        <v>0</v>
      </c>
      <c r="E27" s="46">
        <v>2997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2997</v>
      </c>
      <c r="O27" s="47">
        <f t="shared" si="1"/>
        <v>6.0489242320268033E-2</v>
      </c>
      <c r="P27" s="9"/>
    </row>
    <row r="28" spans="1:16">
      <c r="A28" s="12"/>
      <c r="B28" s="25">
        <v>325.2</v>
      </c>
      <c r="C28" s="20" t="s">
        <v>26</v>
      </c>
      <c r="D28" s="46">
        <v>8000</v>
      </c>
      <c r="E28" s="46">
        <v>12620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20620</v>
      </c>
      <c r="O28" s="47">
        <f t="shared" si="1"/>
        <v>0.41617890445242806</v>
      </c>
      <c r="P28" s="9"/>
    </row>
    <row r="29" spans="1:16">
      <c r="A29" s="12"/>
      <c r="B29" s="25">
        <v>329</v>
      </c>
      <c r="C29" s="20" t="s">
        <v>27</v>
      </c>
      <c r="D29" s="46">
        <v>6247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6247</v>
      </c>
      <c r="O29" s="47">
        <f t="shared" si="1"/>
        <v>0.12608485044201348</v>
      </c>
      <c r="P29" s="9"/>
    </row>
    <row r="30" spans="1:16" ht="15.75">
      <c r="A30" s="29" t="s">
        <v>29</v>
      </c>
      <c r="B30" s="30"/>
      <c r="C30" s="31"/>
      <c r="D30" s="32">
        <f t="shared" ref="D30:M30" si="5">SUM(D31:D43)</f>
        <v>4204208</v>
      </c>
      <c r="E30" s="32">
        <f t="shared" si="5"/>
        <v>5592067</v>
      </c>
      <c r="F30" s="32">
        <f t="shared" si="5"/>
        <v>500004</v>
      </c>
      <c r="G30" s="32">
        <f t="shared" si="5"/>
        <v>147821</v>
      </c>
      <c r="H30" s="32">
        <f t="shared" si="5"/>
        <v>0</v>
      </c>
      <c r="I30" s="32">
        <f t="shared" si="5"/>
        <v>1037570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209856</v>
      </c>
      <c r="N30" s="44">
        <f>SUM(D30:M30)</f>
        <v>11691526</v>
      </c>
      <c r="O30" s="45">
        <f t="shared" si="1"/>
        <v>235.97315625883019</v>
      </c>
      <c r="P30" s="10"/>
    </row>
    <row r="31" spans="1:16">
      <c r="A31" s="12"/>
      <c r="B31" s="25">
        <v>331.2</v>
      </c>
      <c r="C31" s="20" t="s">
        <v>28</v>
      </c>
      <c r="D31" s="46">
        <v>688626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688626</v>
      </c>
      <c r="O31" s="47">
        <f t="shared" si="1"/>
        <v>13.898720381060025</v>
      </c>
      <c r="P31" s="9"/>
    </row>
    <row r="32" spans="1:16">
      <c r="A32" s="12"/>
      <c r="B32" s="25">
        <v>331.5</v>
      </c>
      <c r="C32" s="20" t="s">
        <v>30</v>
      </c>
      <c r="D32" s="46">
        <v>222805</v>
      </c>
      <c r="E32" s="46">
        <v>2518817</v>
      </c>
      <c r="F32" s="46">
        <v>500004</v>
      </c>
      <c r="G32" s="46">
        <v>147821</v>
      </c>
      <c r="H32" s="46">
        <v>0</v>
      </c>
      <c r="I32" s="46">
        <v>625000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4014447</v>
      </c>
      <c r="O32" s="47">
        <f t="shared" si="1"/>
        <v>81.02464376538974</v>
      </c>
      <c r="P32" s="9"/>
    </row>
    <row r="33" spans="1:16">
      <c r="A33" s="12"/>
      <c r="B33" s="25">
        <v>334.5</v>
      </c>
      <c r="C33" s="20" t="s">
        <v>33</v>
      </c>
      <c r="D33" s="46">
        <v>0</v>
      </c>
      <c r="E33" s="46">
        <v>29124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6">SUM(D33:M33)</f>
        <v>29124</v>
      </c>
      <c r="O33" s="47">
        <f t="shared" si="1"/>
        <v>0.58781738182698906</v>
      </c>
      <c r="P33" s="9"/>
    </row>
    <row r="34" spans="1:16">
      <c r="A34" s="12"/>
      <c r="B34" s="25">
        <v>334.9</v>
      </c>
      <c r="C34" s="20" t="s">
        <v>34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412570</v>
      </c>
      <c r="J34" s="46">
        <v>0</v>
      </c>
      <c r="K34" s="46">
        <v>0</v>
      </c>
      <c r="L34" s="46">
        <v>0</v>
      </c>
      <c r="M34" s="46">
        <v>209856</v>
      </c>
      <c r="N34" s="46">
        <f t="shared" si="6"/>
        <v>622426</v>
      </c>
      <c r="O34" s="47">
        <f t="shared" si="1"/>
        <v>12.562588301780163</v>
      </c>
      <c r="P34" s="9"/>
    </row>
    <row r="35" spans="1:16">
      <c r="A35" s="12"/>
      <c r="B35" s="25">
        <v>335.12</v>
      </c>
      <c r="C35" s="20" t="s">
        <v>35</v>
      </c>
      <c r="D35" s="46">
        <v>1552214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1552214</v>
      </c>
      <c r="O35" s="47">
        <f t="shared" si="1"/>
        <v>31.328745004642151</v>
      </c>
      <c r="P35" s="9"/>
    </row>
    <row r="36" spans="1:16">
      <c r="A36" s="12"/>
      <c r="B36" s="25">
        <v>335.14</v>
      </c>
      <c r="C36" s="20" t="s">
        <v>36</v>
      </c>
      <c r="D36" s="46">
        <v>40001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40001</v>
      </c>
      <c r="O36" s="47">
        <f t="shared" si="1"/>
        <v>0.80735074476244295</v>
      </c>
      <c r="P36" s="9"/>
    </row>
    <row r="37" spans="1:16">
      <c r="A37" s="12"/>
      <c r="B37" s="25">
        <v>335.15</v>
      </c>
      <c r="C37" s="20" t="s">
        <v>37</v>
      </c>
      <c r="D37" s="46">
        <v>24265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24265</v>
      </c>
      <c r="O37" s="47">
        <f t="shared" ref="O37:O68" si="7">(N37/O$80)</f>
        <v>0.48974690186897024</v>
      </c>
      <c r="P37" s="9"/>
    </row>
    <row r="38" spans="1:16">
      <c r="A38" s="12"/>
      <c r="B38" s="25">
        <v>335.18</v>
      </c>
      <c r="C38" s="20" t="s">
        <v>38</v>
      </c>
      <c r="D38" s="46">
        <v>0</v>
      </c>
      <c r="E38" s="46">
        <v>3034041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3034041</v>
      </c>
      <c r="O38" s="47">
        <f t="shared" si="7"/>
        <v>61.236850603479596</v>
      </c>
      <c r="P38" s="9"/>
    </row>
    <row r="39" spans="1:16">
      <c r="A39" s="12"/>
      <c r="B39" s="25">
        <v>335.19</v>
      </c>
      <c r="C39" s="20" t="s">
        <v>50</v>
      </c>
      <c r="D39" s="46">
        <v>46273</v>
      </c>
      <c r="E39" s="46">
        <v>10085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56358</v>
      </c>
      <c r="O39" s="47">
        <f t="shared" si="7"/>
        <v>1.1374883946231784</v>
      </c>
      <c r="P39" s="9"/>
    </row>
    <row r="40" spans="1:16">
      <c r="A40" s="12"/>
      <c r="B40" s="25">
        <v>335.21</v>
      </c>
      <c r="C40" s="20" t="s">
        <v>101</v>
      </c>
      <c r="D40" s="46">
        <v>16608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16608</v>
      </c>
      <c r="O40" s="47">
        <f t="shared" si="7"/>
        <v>0.33520364913413797</v>
      </c>
      <c r="P40" s="9"/>
    </row>
    <row r="41" spans="1:16">
      <c r="A41" s="12"/>
      <c r="B41" s="25">
        <v>337.9</v>
      </c>
      <c r="C41" s="20" t="s">
        <v>40</v>
      </c>
      <c r="D41" s="46">
        <v>27594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27594</v>
      </c>
      <c r="O41" s="47">
        <f t="shared" si="7"/>
        <v>0.55693698784967505</v>
      </c>
      <c r="P41" s="9"/>
    </row>
    <row r="42" spans="1:16">
      <c r="A42" s="12"/>
      <c r="B42" s="25">
        <v>338</v>
      </c>
      <c r="C42" s="20" t="s">
        <v>41</v>
      </c>
      <c r="D42" s="46">
        <v>1553687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1553687</v>
      </c>
      <c r="O42" s="47">
        <f t="shared" si="7"/>
        <v>31.358474952569331</v>
      </c>
      <c r="P42" s="9"/>
    </row>
    <row r="43" spans="1:16">
      <c r="A43" s="12"/>
      <c r="B43" s="25">
        <v>339</v>
      </c>
      <c r="C43" s="20" t="s">
        <v>42</v>
      </c>
      <c r="D43" s="46">
        <v>32135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32135</v>
      </c>
      <c r="O43" s="47">
        <f t="shared" si="7"/>
        <v>0.64858918984378156</v>
      </c>
      <c r="P43" s="9"/>
    </row>
    <row r="44" spans="1:16" ht="15.75">
      <c r="A44" s="29" t="s">
        <v>47</v>
      </c>
      <c r="B44" s="30"/>
      <c r="C44" s="31"/>
      <c r="D44" s="32">
        <f t="shared" ref="D44:M44" si="8">SUM(D45:D57)</f>
        <v>1359781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25109354</v>
      </c>
      <c r="J44" s="32">
        <f t="shared" si="8"/>
        <v>7480816</v>
      </c>
      <c r="K44" s="32">
        <f t="shared" si="8"/>
        <v>0</v>
      </c>
      <c r="L44" s="32">
        <f t="shared" si="8"/>
        <v>0</v>
      </c>
      <c r="M44" s="32">
        <f t="shared" si="8"/>
        <v>286498</v>
      </c>
      <c r="N44" s="32">
        <f>SUM(D44:M44)</f>
        <v>34236449</v>
      </c>
      <c r="O44" s="45">
        <f t="shared" si="7"/>
        <v>691.00328987203807</v>
      </c>
      <c r="P44" s="10"/>
    </row>
    <row r="45" spans="1:16">
      <c r="A45" s="12"/>
      <c r="B45" s="25">
        <v>341.1</v>
      </c>
      <c r="C45" s="20" t="s">
        <v>92</v>
      </c>
      <c r="D45" s="46">
        <v>71858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71858</v>
      </c>
      <c r="O45" s="47">
        <f t="shared" si="7"/>
        <v>1.4503289872038105</v>
      </c>
      <c r="P45" s="9"/>
    </row>
    <row r="46" spans="1:16">
      <c r="A46" s="12"/>
      <c r="B46" s="25">
        <v>341.9</v>
      </c>
      <c r="C46" s="20" t="s">
        <v>102</v>
      </c>
      <c r="D46" s="46">
        <v>9000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9">SUM(D46:M46)</f>
        <v>9000</v>
      </c>
      <c r="O46" s="47">
        <f t="shared" si="7"/>
        <v>0.18164937633714123</v>
      </c>
      <c r="P46" s="9"/>
    </row>
    <row r="47" spans="1:16">
      <c r="A47" s="12"/>
      <c r="B47" s="25">
        <v>342.1</v>
      </c>
      <c r="C47" s="20" t="s">
        <v>52</v>
      </c>
      <c r="D47" s="46">
        <v>161373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161373</v>
      </c>
      <c r="O47" s="47">
        <f t="shared" si="7"/>
        <v>3.2570338675170549</v>
      </c>
      <c r="P47" s="9"/>
    </row>
    <row r="48" spans="1:16">
      <c r="A48" s="12"/>
      <c r="B48" s="25">
        <v>342.5</v>
      </c>
      <c r="C48" s="20" t="s">
        <v>53</v>
      </c>
      <c r="D48" s="46">
        <v>3200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3200</v>
      </c>
      <c r="O48" s="47">
        <f t="shared" si="7"/>
        <v>6.4586444919872435E-2</v>
      </c>
      <c r="P48" s="9"/>
    </row>
    <row r="49" spans="1:16">
      <c r="A49" s="12"/>
      <c r="B49" s="25">
        <v>343.3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7627938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7627938</v>
      </c>
      <c r="O49" s="47">
        <f t="shared" si="7"/>
        <v>153.95668671537561</v>
      </c>
      <c r="P49" s="9"/>
    </row>
    <row r="50" spans="1:16">
      <c r="A50" s="12"/>
      <c r="B50" s="25">
        <v>343.4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6618604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6618604</v>
      </c>
      <c r="O50" s="47">
        <f t="shared" si="7"/>
        <v>133.58503209138982</v>
      </c>
      <c r="P50" s="9"/>
    </row>
    <row r="51" spans="1:16">
      <c r="A51" s="12"/>
      <c r="B51" s="25">
        <v>343.5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8228715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8228715</v>
      </c>
      <c r="O51" s="47">
        <f t="shared" si="7"/>
        <v>166.08232753400881</v>
      </c>
      <c r="P51" s="9"/>
    </row>
    <row r="52" spans="1:16">
      <c r="A52" s="12"/>
      <c r="B52" s="25">
        <v>344.2</v>
      </c>
      <c r="C52" s="20" t="s">
        <v>58</v>
      </c>
      <c r="D52" s="46">
        <v>75321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75321</v>
      </c>
      <c r="O52" s="47">
        <f t="shared" si="7"/>
        <v>1.520223630565535</v>
      </c>
      <c r="P52" s="9"/>
    </row>
    <row r="53" spans="1:16">
      <c r="A53" s="12"/>
      <c r="B53" s="25">
        <v>344.5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127420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127420</v>
      </c>
      <c r="O53" s="47">
        <f t="shared" si="7"/>
        <v>2.5717515036531706</v>
      </c>
      <c r="P53" s="9"/>
    </row>
    <row r="54" spans="1:16">
      <c r="A54" s="12"/>
      <c r="B54" s="25">
        <v>344.9</v>
      </c>
      <c r="C54" s="20" t="s">
        <v>60</v>
      </c>
      <c r="D54" s="46">
        <v>158007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158007</v>
      </c>
      <c r="O54" s="47">
        <f t="shared" si="7"/>
        <v>3.1890970007669641</v>
      </c>
      <c r="P54" s="9"/>
    </row>
    <row r="55" spans="1:16">
      <c r="A55" s="12"/>
      <c r="B55" s="25">
        <v>347.2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1165167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1165167</v>
      </c>
      <c r="O55" s="47">
        <f t="shared" si="7"/>
        <v>23.516873208735316</v>
      </c>
      <c r="P55" s="9"/>
    </row>
    <row r="56" spans="1:16">
      <c r="A56" s="12"/>
      <c r="B56" s="25">
        <v>347.5</v>
      </c>
      <c r="C56" s="20" t="s">
        <v>62</v>
      </c>
      <c r="D56" s="46">
        <v>109986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109986</v>
      </c>
      <c r="O56" s="47">
        <f t="shared" si="7"/>
        <v>2.2198764784240907</v>
      </c>
      <c r="P56" s="9"/>
    </row>
    <row r="57" spans="1:16">
      <c r="A57" s="12"/>
      <c r="B57" s="25">
        <v>349</v>
      </c>
      <c r="C57" s="20" t="s">
        <v>1</v>
      </c>
      <c r="D57" s="46">
        <v>771036</v>
      </c>
      <c r="E57" s="46">
        <v>0</v>
      </c>
      <c r="F57" s="46">
        <v>0</v>
      </c>
      <c r="G57" s="46">
        <v>0</v>
      </c>
      <c r="H57" s="46">
        <v>0</v>
      </c>
      <c r="I57" s="46">
        <v>1341510</v>
      </c>
      <c r="J57" s="46">
        <v>7480816</v>
      </c>
      <c r="K57" s="46">
        <v>0</v>
      </c>
      <c r="L57" s="46">
        <v>0</v>
      </c>
      <c r="M57" s="46">
        <v>286498</v>
      </c>
      <c r="N57" s="46">
        <f t="shared" si="9"/>
        <v>9879860</v>
      </c>
      <c r="O57" s="47">
        <f t="shared" si="7"/>
        <v>199.40782303314091</v>
      </c>
      <c r="P57" s="9"/>
    </row>
    <row r="58" spans="1:16" ht="15.75">
      <c r="A58" s="29" t="s">
        <v>48</v>
      </c>
      <c r="B58" s="30"/>
      <c r="C58" s="31"/>
      <c r="D58" s="32">
        <f t="shared" ref="D58:M58" si="10">SUM(D59:D63)</f>
        <v>361759</v>
      </c>
      <c r="E58" s="32">
        <f t="shared" si="10"/>
        <v>0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148641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65" si="11">SUM(D58:M58)</f>
        <v>510400</v>
      </c>
      <c r="O58" s="45">
        <f t="shared" si="7"/>
        <v>10.301537964719655</v>
      </c>
      <c r="P58" s="10"/>
    </row>
    <row r="59" spans="1:16">
      <c r="A59" s="13"/>
      <c r="B59" s="39">
        <v>351.1</v>
      </c>
      <c r="C59" s="21" t="s">
        <v>65</v>
      </c>
      <c r="D59" s="46">
        <v>1694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1694</v>
      </c>
      <c r="O59" s="47">
        <f t="shared" si="7"/>
        <v>3.4190449279457476E-2</v>
      </c>
      <c r="P59" s="9"/>
    </row>
    <row r="60" spans="1:16">
      <c r="A60" s="13"/>
      <c r="B60" s="39">
        <v>351.2</v>
      </c>
      <c r="C60" s="21" t="s">
        <v>66</v>
      </c>
      <c r="D60" s="46">
        <v>229649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229649</v>
      </c>
      <c r="O60" s="47">
        <f t="shared" si="7"/>
        <v>4.6350664029386834</v>
      </c>
      <c r="P60" s="9"/>
    </row>
    <row r="61" spans="1:16">
      <c r="A61" s="13"/>
      <c r="B61" s="39">
        <v>351.3</v>
      </c>
      <c r="C61" s="21" t="s">
        <v>67</v>
      </c>
      <c r="D61" s="46">
        <v>127149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127149</v>
      </c>
      <c r="O61" s="47">
        <f t="shared" si="7"/>
        <v>2.5662818390990192</v>
      </c>
      <c r="P61" s="9"/>
    </row>
    <row r="62" spans="1:16">
      <c r="A62" s="13"/>
      <c r="B62" s="39">
        <v>354</v>
      </c>
      <c r="C62" s="21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148641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148641</v>
      </c>
      <c r="O62" s="47">
        <f t="shared" si="7"/>
        <v>3.0000605497921122</v>
      </c>
      <c r="P62" s="9"/>
    </row>
    <row r="63" spans="1:16">
      <c r="A63" s="13"/>
      <c r="B63" s="39">
        <v>359</v>
      </c>
      <c r="C63" s="21" t="s">
        <v>70</v>
      </c>
      <c r="D63" s="46">
        <v>3267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3267</v>
      </c>
      <c r="O63" s="47">
        <f t="shared" si="7"/>
        <v>6.5938723610382277E-2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SUM(D65:D74)</f>
        <v>2239430</v>
      </c>
      <c r="E64" s="32">
        <f t="shared" si="12"/>
        <v>1072955</v>
      </c>
      <c r="F64" s="32">
        <f t="shared" si="12"/>
        <v>48204</v>
      </c>
      <c r="G64" s="32">
        <f t="shared" si="12"/>
        <v>407596</v>
      </c>
      <c r="H64" s="32">
        <f t="shared" si="12"/>
        <v>0</v>
      </c>
      <c r="I64" s="32">
        <f t="shared" si="12"/>
        <v>874114</v>
      </c>
      <c r="J64" s="32">
        <f t="shared" si="12"/>
        <v>439123</v>
      </c>
      <c r="K64" s="32">
        <f t="shared" si="12"/>
        <v>10517151</v>
      </c>
      <c r="L64" s="32">
        <f t="shared" si="12"/>
        <v>0</v>
      </c>
      <c r="M64" s="32">
        <f t="shared" si="12"/>
        <v>112174</v>
      </c>
      <c r="N64" s="32">
        <f t="shared" si="11"/>
        <v>15710747</v>
      </c>
      <c r="O64" s="45">
        <f t="shared" si="7"/>
        <v>317.09415492673475</v>
      </c>
      <c r="P64" s="10"/>
    </row>
    <row r="65" spans="1:119">
      <c r="A65" s="12"/>
      <c r="B65" s="25">
        <v>361.1</v>
      </c>
      <c r="C65" s="20" t="s">
        <v>71</v>
      </c>
      <c r="D65" s="46">
        <v>1031041</v>
      </c>
      <c r="E65" s="46">
        <v>933644</v>
      </c>
      <c r="F65" s="46">
        <v>48204</v>
      </c>
      <c r="G65" s="46">
        <v>4140</v>
      </c>
      <c r="H65" s="46">
        <v>0</v>
      </c>
      <c r="I65" s="46">
        <v>618877</v>
      </c>
      <c r="J65" s="46">
        <v>191847</v>
      </c>
      <c r="K65" s="46">
        <v>1260621</v>
      </c>
      <c r="L65" s="46">
        <v>0</v>
      </c>
      <c r="M65" s="46">
        <v>73617</v>
      </c>
      <c r="N65" s="46">
        <f t="shared" si="11"/>
        <v>4161991</v>
      </c>
      <c r="O65" s="47">
        <f t="shared" si="7"/>
        <v>84.002563274532761</v>
      </c>
      <c r="P65" s="9"/>
    </row>
    <row r="66" spans="1:119">
      <c r="A66" s="12"/>
      <c r="B66" s="25">
        <v>361.2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601266</v>
      </c>
      <c r="L66" s="46">
        <v>0</v>
      </c>
      <c r="M66" s="46">
        <v>0</v>
      </c>
      <c r="N66" s="46">
        <f t="shared" ref="N66:N74" si="13">SUM(D66:M66)</f>
        <v>601266</v>
      </c>
      <c r="O66" s="47">
        <f t="shared" si="7"/>
        <v>12.135510434747507</v>
      </c>
      <c r="P66" s="9"/>
    </row>
    <row r="67" spans="1:119">
      <c r="A67" s="12"/>
      <c r="B67" s="25">
        <v>361.3</v>
      </c>
      <c r="C67" s="20" t="s">
        <v>103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5396809</v>
      </c>
      <c r="L67" s="46">
        <v>0</v>
      </c>
      <c r="M67" s="46">
        <v>0</v>
      </c>
      <c r="N67" s="46">
        <f t="shared" si="13"/>
        <v>5396809</v>
      </c>
      <c r="O67" s="47">
        <f t="shared" si="7"/>
        <v>108.92522100674121</v>
      </c>
      <c r="P67" s="9"/>
    </row>
    <row r="68" spans="1:119">
      <c r="A68" s="12"/>
      <c r="B68" s="25">
        <v>362</v>
      </c>
      <c r="C68" s="20" t="s">
        <v>73</v>
      </c>
      <c r="D68" s="46">
        <v>373054</v>
      </c>
      <c r="E68" s="46">
        <v>93293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466347</v>
      </c>
      <c r="O68" s="47">
        <f t="shared" si="7"/>
        <v>9.4124046340774221</v>
      </c>
      <c r="P68" s="9"/>
    </row>
    <row r="69" spans="1:119">
      <c r="A69" s="12"/>
      <c r="B69" s="25">
        <v>364</v>
      </c>
      <c r="C69" s="20" t="s">
        <v>74</v>
      </c>
      <c r="D69" s="46">
        <v>31394</v>
      </c>
      <c r="E69" s="46">
        <v>0</v>
      </c>
      <c r="F69" s="46">
        <v>0</v>
      </c>
      <c r="G69" s="46">
        <v>0</v>
      </c>
      <c r="H69" s="46">
        <v>0</v>
      </c>
      <c r="I69" s="46">
        <v>9718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41112</v>
      </c>
      <c r="O69" s="47">
        <f t="shared" ref="O69:O78" si="14">(N69/O$80)</f>
        <v>0.82977435110806119</v>
      </c>
      <c r="P69" s="9"/>
    </row>
    <row r="70" spans="1:119">
      <c r="A70" s="12"/>
      <c r="B70" s="25">
        <v>365</v>
      </c>
      <c r="C70" s="20" t="s">
        <v>75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78109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78109</v>
      </c>
      <c r="O70" s="47">
        <f t="shared" si="14"/>
        <v>1.576494570701974</v>
      </c>
      <c r="P70" s="9"/>
    </row>
    <row r="71" spans="1:119">
      <c r="A71" s="12"/>
      <c r="B71" s="25">
        <v>366</v>
      </c>
      <c r="C71" s="20" t="s">
        <v>76</v>
      </c>
      <c r="D71" s="46">
        <v>8617</v>
      </c>
      <c r="E71" s="46">
        <v>0</v>
      </c>
      <c r="F71" s="46">
        <v>0</v>
      </c>
      <c r="G71" s="46">
        <v>402000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410617</v>
      </c>
      <c r="O71" s="47">
        <f t="shared" si="14"/>
        <v>8.2875913292697696</v>
      </c>
      <c r="P71" s="9"/>
    </row>
    <row r="72" spans="1:119">
      <c r="A72" s="12"/>
      <c r="B72" s="25">
        <v>368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3251782</v>
      </c>
      <c r="L72" s="46">
        <v>0</v>
      </c>
      <c r="M72" s="46">
        <v>0</v>
      </c>
      <c r="N72" s="46">
        <f t="shared" si="13"/>
        <v>3251782</v>
      </c>
      <c r="O72" s="47">
        <f t="shared" si="14"/>
        <v>65.631574698260209</v>
      </c>
      <c r="P72" s="9"/>
    </row>
    <row r="73" spans="1:119">
      <c r="A73" s="12"/>
      <c r="B73" s="25">
        <v>369.3</v>
      </c>
      <c r="C73" s="20" t="s">
        <v>78</v>
      </c>
      <c r="D73" s="46">
        <v>361687</v>
      </c>
      <c r="E73" s="46">
        <v>20703</v>
      </c>
      <c r="F73" s="46">
        <v>0</v>
      </c>
      <c r="G73" s="46">
        <v>0</v>
      </c>
      <c r="H73" s="46">
        <v>0</v>
      </c>
      <c r="I73" s="46">
        <v>36725</v>
      </c>
      <c r="J73" s="46">
        <v>238514</v>
      </c>
      <c r="K73" s="46">
        <v>0</v>
      </c>
      <c r="L73" s="46">
        <v>0</v>
      </c>
      <c r="M73" s="46">
        <v>38557</v>
      </c>
      <c r="N73" s="46">
        <f t="shared" si="13"/>
        <v>696186</v>
      </c>
      <c r="O73" s="47">
        <f t="shared" si="14"/>
        <v>14.051305857183223</v>
      </c>
      <c r="P73" s="9"/>
    </row>
    <row r="74" spans="1:119">
      <c r="A74" s="12"/>
      <c r="B74" s="25">
        <v>369.9</v>
      </c>
      <c r="C74" s="20" t="s">
        <v>80</v>
      </c>
      <c r="D74" s="46">
        <v>433637</v>
      </c>
      <c r="E74" s="46">
        <v>25315</v>
      </c>
      <c r="F74" s="46">
        <v>0</v>
      </c>
      <c r="G74" s="46">
        <v>1456</v>
      </c>
      <c r="H74" s="46">
        <v>0</v>
      </c>
      <c r="I74" s="46">
        <v>130685</v>
      </c>
      <c r="J74" s="46">
        <v>8762</v>
      </c>
      <c r="K74" s="46">
        <v>6673</v>
      </c>
      <c r="L74" s="46">
        <v>0</v>
      </c>
      <c r="M74" s="46">
        <v>0</v>
      </c>
      <c r="N74" s="46">
        <f t="shared" si="13"/>
        <v>606528</v>
      </c>
      <c r="O74" s="47">
        <f t="shared" si="14"/>
        <v>12.241714770112623</v>
      </c>
      <c r="P74" s="9"/>
    </row>
    <row r="75" spans="1:119" ht="15.75">
      <c r="A75" s="29" t="s">
        <v>49</v>
      </c>
      <c r="B75" s="30"/>
      <c r="C75" s="31"/>
      <c r="D75" s="32">
        <f t="shared" ref="D75:M75" si="15">SUM(D76:D77)</f>
        <v>12447654</v>
      </c>
      <c r="E75" s="32">
        <f t="shared" si="15"/>
        <v>43238</v>
      </c>
      <c r="F75" s="32">
        <f t="shared" si="15"/>
        <v>1546189</v>
      </c>
      <c r="G75" s="32">
        <f t="shared" si="15"/>
        <v>296897</v>
      </c>
      <c r="H75" s="32">
        <f t="shared" si="15"/>
        <v>0</v>
      </c>
      <c r="I75" s="32">
        <f t="shared" si="15"/>
        <v>19154</v>
      </c>
      <c r="J75" s="32">
        <f t="shared" si="15"/>
        <v>600000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14953132</v>
      </c>
      <c r="O75" s="45">
        <f t="shared" si="14"/>
        <v>301.80301134299441</v>
      </c>
      <c r="P75" s="9"/>
    </row>
    <row r="76" spans="1:119">
      <c r="A76" s="12"/>
      <c r="B76" s="25">
        <v>381</v>
      </c>
      <c r="C76" s="20" t="s">
        <v>81</v>
      </c>
      <c r="D76" s="46">
        <v>12414319</v>
      </c>
      <c r="E76" s="46">
        <v>43238</v>
      </c>
      <c r="F76" s="46">
        <v>1546189</v>
      </c>
      <c r="G76" s="46">
        <v>296897</v>
      </c>
      <c r="H76" s="46">
        <v>0</v>
      </c>
      <c r="I76" s="46">
        <v>19154</v>
      </c>
      <c r="J76" s="46">
        <v>600000</v>
      </c>
      <c r="K76" s="46">
        <v>0</v>
      </c>
      <c r="L76" s="46">
        <v>0</v>
      </c>
      <c r="M76" s="46">
        <v>0</v>
      </c>
      <c r="N76" s="46">
        <f>SUM(D76:M76)</f>
        <v>14919797</v>
      </c>
      <c r="O76" s="47">
        <f t="shared" si="14"/>
        <v>301.13020223630565</v>
      </c>
      <c r="P76" s="9"/>
    </row>
    <row r="77" spans="1:119" ht="15.75" thickBot="1">
      <c r="A77" s="12"/>
      <c r="B77" s="25">
        <v>384</v>
      </c>
      <c r="C77" s="20" t="s">
        <v>104</v>
      </c>
      <c r="D77" s="46">
        <v>33335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33335</v>
      </c>
      <c r="O77" s="47">
        <f t="shared" si="14"/>
        <v>0.67280910668873373</v>
      </c>
      <c r="P77" s="9"/>
    </row>
    <row r="78" spans="1:119" ht="16.5" thickBot="1">
      <c r="A78" s="14" t="s">
        <v>63</v>
      </c>
      <c r="B78" s="23"/>
      <c r="C78" s="22"/>
      <c r="D78" s="15">
        <f t="shared" ref="D78:M78" si="16">SUM(D5,D16,D30,D44,D58,D64,D75)</f>
        <v>34246522</v>
      </c>
      <c r="E78" s="15">
        <f t="shared" si="16"/>
        <v>16259289</v>
      </c>
      <c r="F78" s="15">
        <f t="shared" si="16"/>
        <v>2094397</v>
      </c>
      <c r="G78" s="15">
        <f t="shared" si="16"/>
        <v>852314</v>
      </c>
      <c r="H78" s="15">
        <f t="shared" si="16"/>
        <v>0</v>
      </c>
      <c r="I78" s="15">
        <f t="shared" si="16"/>
        <v>27536091</v>
      </c>
      <c r="J78" s="15">
        <f t="shared" si="16"/>
        <v>8519939</v>
      </c>
      <c r="K78" s="15">
        <f t="shared" si="16"/>
        <v>11396741</v>
      </c>
      <c r="L78" s="15">
        <f t="shared" si="16"/>
        <v>0</v>
      </c>
      <c r="M78" s="15">
        <f t="shared" si="16"/>
        <v>4773454</v>
      </c>
      <c r="N78" s="15">
        <f>SUM(D78:M78)</f>
        <v>105678747</v>
      </c>
      <c r="O78" s="38">
        <f t="shared" si="14"/>
        <v>2132.9420538489485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105</v>
      </c>
      <c r="M80" s="118"/>
      <c r="N80" s="118"/>
      <c r="O80" s="43">
        <v>49546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SUM(D6:D15)</f>
        <v>14672347</v>
      </c>
      <c r="E5" s="27">
        <f t="shared" ref="E5:M5" si="0">SUM(E6:E15)</f>
        <v>6309691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951152</v>
      </c>
      <c r="L5" s="27">
        <f t="shared" si="0"/>
        <v>0</v>
      </c>
      <c r="M5" s="27">
        <f t="shared" si="0"/>
        <v>4459363</v>
      </c>
      <c r="N5" s="28">
        <f>SUM(D5:M5)</f>
        <v>26392553</v>
      </c>
      <c r="O5" s="33">
        <f t="shared" ref="O5:O36" si="1">(N5/O$81)</f>
        <v>488.28981887476641</v>
      </c>
      <c r="P5" s="6"/>
    </row>
    <row r="6" spans="1:133">
      <c r="A6" s="12"/>
      <c r="B6" s="25">
        <v>311</v>
      </c>
      <c r="C6" s="20" t="s">
        <v>3</v>
      </c>
      <c r="D6" s="46">
        <v>14182819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4459363</v>
      </c>
      <c r="N6" s="46">
        <f>SUM(D6:M6)</f>
        <v>18642182</v>
      </c>
      <c r="O6" s="47">
        <f t="shared" si="1"/>
        <v>344.89985384174207</v>
      </c>
      <c r="P6" s="9"/>
    </row>
    <row r="7" spans="1:133">
      <c r="A7" s="12"/>
      <c r="B7" s="25">
        <v>312.51</v>
      </c>
      <c r="C7" s="20" t="s">
        <v>90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476301</v>
      </c>
      <c r="L7" s="46">
        <v>0</v>
      </c>
      <c r="M7" s="46">
        <v>0</v>
      </c>
      <c r="N7" s="46">
        <f>SUM(D7:M7)</f>
        <v>476301</v>
      </c>
      <c r="O7" s="47">
        <f t="shared" si="1"/>
        <v>8.8120663817505687</v>
      </c>
      <c r="P7" s="9"/>
    </row>
    <row r="8" spans="1:133">
      <c r="A8" s="12"/>
      <c r="B8" s="25">
        <v>312.52</v>
      </c>
      <c r="C8" s="20" t="s">
        <v>91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474851</v>
      </c>
      <c r="L8" s="46">
        <v>0</v>
      </c>
      <c r="M8" s="46">
        <v>0</v>
      </c>
      <c r="N8" s="46">
        <f>SUM(D8:M8)</f>
        <v>474851</v>
      </c>
      <c r="O8" s="47">
        <f t="shared" si="1"/>
        <v>8.7852398660524322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2910649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5" si="2">SUM(D9:M9)</f>
        <v>2910649</v>
      </c>
      <c r="O9" s="47">
        <f t="shared" si="1"/>
        <v>53.850049027770069</v>
      </c>
      <c r="P9" s="9"/>
    </row>
    <row r="10" spans="1:133">
      <c r="A10" s="12"/>
      <c r="B10" s="25">
        <v>314.3</v>
      </c>
      <c r="C10" s="20" t="s">
        <v>12</v>
      </c>
      <c r="D10" s="46">
        <v>0</v>
      </c>
      <c r="E10" s="46">
        <v>682398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682398</v>
      </c>
      <c r="O10" s="47">
        <f t="shared" si="1"/>
        <v>12.625076316811899</v>
      </c>
      <c r="P10" s="9"/>
    </row>
    <row r="11" spans="1:133">
      <c r="A11" s="12"/>
      <c r="B11" s="25">
        <v>314.7</v>
      </c>
      <c r="C11" s="20" t="s">
        <v>13</v>
      </c>
      <c r="D11" s="46">
        <v>0</v>
      </c>
      <c r="E11" s="46">
        <v>55324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55324</v>
      </c>
      <c r="O11" s="47">
        <f t="shared" si="1"/>
        <v>1.0235518306784332</v>
      </c>
      <c r="P11" s="9"/>
    </row>
    <row r="12" spans="1:133">
      <c r="A12" s="12"/>
      <c r="B12" s="25">
        <v>314.8</v>
      </c>
      <c r="C12" s="20" t="s">
        <v>14</v>
      </c>
      <c r="D12" s="46">
        <v>0</v>
      </c>
      <c r="E12" s="46">
        <v>26588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26588</v>
      </c>
      <c r="O12" s="47">
        <f t="shared" si="1"/>
        <v>0.49190579267728629</v>
      </c>
      <c r="P12" s="9"/>
    </row>
    <row r="13" spans="1:133">
      <c r="A13" s="12"/>
      <c r="B13" s="25">
        <v>315</v>
      </c>
      <c r="C13" s="20" t="s">
        <v>15</v>
      </c>
      <c r="D13" s="46">
        <v>0</v>
      </c>
      <c r="E13" s="46">
        <v>2634732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2634732</v>
      </c>
      <c r="O13" s="47">
        <f t="shared" si="1"/>
        <v>48.745296109230175</v>
      </c>
      <c r="P13" s="9"/>
    </row>
    <row r="14" spans="1:133">
      <c r="A14" s="12"/>
      <c r="B14" s="25">
        <v>316</v>
      </c>
      <c r="C14" s="20" t="s">
        <v>16</v>
      </c>
      <c r="D14" s="46">
        <v>233997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233997</v>
      </c>
      <c r="O14" s="47">
        <f t="shared" si="1"/>
        <v>4.329189099184104</v>
      </c>
      <c r="P14" s="9"/>
    </row>
    <row r="15" spans="1:133">
      <c r="A15" s="12"/>
      <c r="B15" s="25">
        <v>319</v>
      </c>
      <c r="C15" s="20" t="s">
        <v>17</v>
      </c>
      <c r="D15" s="46">
        <v>255531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255531</v>
      </c>
      <c r="O15" s="47">
        <f t="shared" si="1"/>
        <v>4.7275906088694013</v>
      </c>
      <c r="P15" s="9"/>
    </row>
    <row r="16" spans="1:133" ht="15.75">
      <c r="A16" s="29" t="s">
        <v>18</v>
      </c>
      <c r="B16" s="30"/>
      <c r="C16" s="31"/>
      <c r="D16" s="32">
        <f>SUM(D17:D26)</f>
        <v>388091</v>
      </c>
      <c r="E16" s="32">
        <f t="shared" ref="E16:M16" si="3">SUM(E17:E26)</f>
        <v>3871806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611865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4871762</v>
      </c>
      <c r="O16" s="45">
        <f t="shared" si="1"/>
        <v>90.132689496956573</v>
      </c>
      <c r="P16" s="10"/>
    </row>
    <row r="17" spans="1:16">
      <c r="A17" s="12"/>
      <c r="B17" s="25">
        <v>322</v>
      </c>
      <c r="C17" s="20" t="s">
        <v>0</v>
      </c>
      <c r="D17" s="46">
        <v>370971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370971</v>
      </c>
      <c r="O17" s="47">
        <f t="shared" si="1"/>
        <v>6.8633512793472828</v>
      </c>
      <c r="P17" s="9"/>
    </row>
    <row r="18" spans="1:16">
      <c r="A18" s="12"/>
      <c r="B18" s="25">
        <v>323.10000000000002</v>
      </c>
      <c r="C18" s="20" t="s">
        <v>19</v>
      </c>
      <c r="D18" s="46">
        <v>0</v>
      </c>
      <c r="E18" s="46">
        <v>3304933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3304933</v>
      </c>
      <c r="O18" s="47">
        <f t="shared" si="1"/>
        <v>61.144715176407466</v>
      </c>
      <c r="P18" s="9"/>
    </row>
    <row r="19" spans="1:16">
      <c r="A19" s="12"/>
      <c r="B19" s="25">
        <v>323.3</v>
      </c>
      <c r="C19" s="20" t="s">
        <v>20</v>
      </c>
      <c r="D19" s="46">
        <v>0</v>
      </c>
      <c r="E19" s="46">
        <v>128177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128177</v>
      </c>
      <c r="O19" s="47">
        <f t="shared" si="1"/>
        <v>2.3714084845793786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24951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24951</v>
      </c>
      <c r="O20" s="47">
        <f t="shared" si="1"/>
        <v>0.46161958150635513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104332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104332</v>
      </c>
      <c r="O21" s="47">
        <f t="shared" si="1"/>
        <v>1.9302510591848439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611865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611865</v>
      </c>
      <c r="O22" s="47">
        <f t="shared" si="1"/>
        <v>11.320142088027973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233241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233241</v>
      </c>
      <c r="O23" s="47">
        <f t="shared" si="1"/>
        <v>4.3152023089304548</v>
      </c>
      <c r="P23" s="9"/>
    </row>
    <row r="24" spans="1:16">
      <c r="A24" s="12"/>
      <c r="B24" s="25">
        <v>324.62</v>
      </c>
      <c r="C24" s="20" t="s">
        <v>25</v>
      </c>
      <c r="D24" s="46">
        <v>0</v>
      </c>
      <c r="E24" s="46">
        <v>62887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62887</v>
      </c>
      <c r="O24" s="47">
        <f t="shared" si="1"/>
        <v>1.1634752363508538</v>
      </c>
      <c r="P24" s="9"/>
    </row>
    <row r="25" spans="1:16">
      <c r="A25" s="12"/>
      <c r="B25" s="25">
        <v>325.2</v>
      </c>
      <c r="C25" s="20" t="s">
        <v>26</v>
      </c>
      <c r="D25" s="46">
        <v>13415</v>
      </c>
      <c r="E25" s="46">
        <v>13285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26700</v>
      </c>
      <c r="O25" s="47">
        <f t="shared" si="1"/>
        <v>0.49397790975190098</v>
      </c>
      <c r="P25" s="9"/>
    </row>
    <row r="26" spans="1:16">
      <c r="A26" s="12"/>
      <c r="B26" s="25">
        <v>329</v>
      </c>
      <c r="C26" s="20" t="s">
        <v>27</v>
      </c>
      <c r="D26" s="46">
        <v>3705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3705</v>
      </c>
      <c r="O26" s="47">
        <f t="shared" si="1"/>
        <v>6.8546372870067165E-2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SUM(D28:D42)</f>
        <v>3901688</v>
      </c>
      <c r="E27" s="32">
        <f t="shared" si="5"/>
        <v>7539858</v>
      </c>
      <c r="F27" s="32">
        <f t="shared" si="5"/>
        <v>500004</v>
      </c>
      <c r="G27" s="32">
        <f t="shared" si="5"/>
        <v>0</v>
      </c>
      <c r="H27" s="32">
        <f t="shared" si="5"/>
        <v>0</v>
      </c>
      <c r="I27" s="32">
        <f t="shared" si="5"/>
        <v>624640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355100</v>
      </c>
      <c r="N27" s="44">
        <f>SUM(D27:M27)</f>
        <v>12921290</v>
      </c>
      <c r="O27" s="45">
        <f t="shared" si="1"/>
        <v>239.0573717415034</v>
      </c>
      <c r="P27" s="10"/>
    </row>
    <row r="28" spans="1:16">
      <c r="A28" s="12"/>
      <c r="B28" s="25">
        <v>331.2</v>
      </c>
      <c r="C28" s="20" t="s">
        <v>28</v>
      </c>
      <c r="D28" s="46">
        <v>62531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8" si="6">SUM(D28:M28)</f>
        <v>62531</v>
      </c>
      <c r="O28" s="47">
        <f t="shared" si="1"/>
        <v>1.1568888642208284</v>
      </c>
      <c r="P28" s="9"/>
    </row>
    <row r="29" spans="1:16">
      <c r="A29" s="12"/>
      <c r="B29" s="25">
        <v>331.5</v>
      </c>
      <c r="C29" s="20" t="s">
        <v>30</v>
      </c>
      <c r="D29" s="46">
        <v>0</v>
      </c>
      <c r="E29" s="46">
        <v>4028148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4028148</v>
      </c>
      <c r="O29" s="47">
        <f t="shared" si="1"/>
        <v>74.524948659599261</v>
      </c>
      <c r="P29" s="9"/>
    </row>
    <row r="30" spans="1:16">
      <c r="A30" s="12"/>
      <c r="B30" s="25">
        <v>331.7</v>
      </c>
      <c r="C30" s="20" t="s">
        <v>31</v>
      </c>
      <c r="D30" s="46">
        <v>0</v>
      </c>
      <c r="E30" s="46">
        <v>0</v>
      </c>
      <c r="F30" s="46">
        <v>500004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355100</v>
      </c>
      <c r="N30" s="46">
        <f t="shared" si="6"/>
        <v>855104</v>
      </c>
      <c r="O30" s="47">
        <f t="shared" si="1"/>
        <v>15.82031784795841</v>
      </c>
      <c r="P30" s="9"/>
    </row>
    <row r="31" spans="1:16">
      <c r="A31" s="12"/>
      <c r="B31" s="25">
        <v>334.39</v>
      </c>
      <c r="C31" s="20" t="s">
        <v>32</v>
      </c>
      <c r="D31" s="46">
        <v>623539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623539</v>
      </c>
      <c r="O31" s="47">
        <f t="shared" si="1"/>
        <v>11.536123290965939</v>
      </c>
      <c r="P31" s="9"/>
    </row>
    <row r="32" spans="1:16">
      <c r="A32" s="12"/>
      <c r="B32" s="25">
        <v>334.5</v>
      </c>
      <c r="C32" s="20" t="s">
        <v>33</v>
      </c>
      <c r="D32" s="46">
        <v>0</v>
      </c>
      <c r="E32" s="46">
        <v>42874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42874</v>
      </c>
      <c r="O32" s="47">
        <f t="shared" si="1"/>
        <v>0.79321381658063683</v>
      </c>
      <c r="P32" s="9"/>
    </row>
    <row r="33" spans="1:16">
      <c r="A33" s="12"/>
      <c r="B33" s="25">
        <v>334.9</v>
      </c>
      <c r="C33" s="20" t="s">
        <v>34</v>
      </c>
      <c r="D33" s="46">
        <v>0</v>
      </c>
      <c r="E33" s="46">
        <v>403459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403459</v>
      </c>
      <c r="O33" s="47">
        <f t="shared" si="1"/>
        <v>7.4644132393480236</v>
      </c>
      <c r="P33" s="9"/>
    </row>
    <row r="34" spans="1:16">
      <c r="A34" s="12"/>
      <c r="B34" s="25">
        <v>335.12</v>
      </c>
      <c r="C34" s="20" t="s">
        <v>35</v>
      </c>
      <c r="D34" s="46">
        <v>1551322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1551322</v>
      </c>
      <c r="O34" s="47">
        <f t="shared" si="1"/>
        <v>28.701078610941519</v>
      </c>
      <c r="P34" s="9"/>
    </row>
    <row r="35" spans="1:16">
      <c r="A35" s="12"/>
      <c r="B35" s="25">
        <v>335.14</v>
      </c>
      <c r="C35" s="20" t="s">
        <v>36</v>
      </c>
      <c r="D35" s="46">
        <v>38862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38862</v>
      </c>
      <c r="O35" s="47">
        <f t="shared" si="1"/>
        <v>0.71898762280068829</v>
      </c>
      <c r="P35" s="9"/>
    </row>
    <row r="36" spans="1:16">
      <c r="A36" s="12"/>
      <c r="B36" s="25">
        <v>335.15</v>
      </c>
      <c r="C36" s="20" t="s">
        <v>37</v>
      </c>
      <c r="D36" s="46">
        <v>46714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46714</v>
      </c>
      <c r="O36" s="47">
        <f t="shared" si="1"/>
        <v>0.86425783056742711</v>
      </c>
      <c r="P36" s="9"/>
    </row>
    <row r="37" spans="1:16">
      <c r="A37" s="12"/>
      <c r="B37" s="25">
        <v>335.18</v>
      </c>
      <c r="C37" s="20" t="s">
        <v>38</v>
      </c>
      <c r="D37" s="46">
        <v>0</v>
      </c>
      <c r="E37" s="46">
        <v>3065377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3065377</v>
      </c>
      <c r="O37" s="47">
        <f t="shared" ref="O37:O68" si="7">(N37/O$81)</f>
        <v>56.712678766350301</v>
      </c>
      <c r="P37" s="9"/>
    </row>
    <row r="38" spans="1:16">
      <c r="A38" s="12"/>
      <c r="B38" s="25">
        <v>335.19</v>
      </c>
      <c r="C38" s="20" t="s">
        <v>50</v>
      </c>
      <c r="D38" s="46">
        <v>3323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3323</v>
      </c>
      <c r="O38" s="47">
        <f t="shared" si="7"/>
        <v>6.1478973562006253E-2</v>
      </c>
      <c r="P38" s="9"/>
    </row>
    <row r="39" spans="1:16">
      <c r="A39" s="12"/>
      <c r="B39" s="25">
        <v>337.4</v>
      </c>
      <c r="C39" s="20" t="s">
        <v>39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624640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8">SUM(D39:M39)</f>
        <v>624640</v>
      </c>
      <c r="O39" s="47">
        <f t="shared" si="7"/>
        <v>11.556492941851214</v>
      </c>
      <c r="P39" s="9"/>
    </row>
    <row r="40" spans="1:16">
      <c r="A40" s="12"/>
      <c r="B40" s="25">
        <v>337.9</v>
      </c>
      <c r="C40" s="20" t="s">
        <v>40</v>
      </c>
      <c r="D40" s="46">
        <v>27860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27860</v>
      </c>
      <c r="O40" s="47">
        <f t="shared" si="7"/>
        <v>0.51543912231041056</v>
      </c>
      <c r="P40" s="9"/>
    </row>
    <row r="41" spans="1:16">
      <c r="A41" s="12"/>
      <c r="B41" s="25">
        <v>338</v>
      </c>
      <c r="C41" s="20" t="s">
        <v>41</v>
      </c>
      <c r="D41" s="46">
        <v>1524007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1524007</v>
      </c>
      <c r="O41" s="47">
        <f t="shared" si="7"/>
        <v>28.195722558324544</v>
      </c>
      <c r="P41" s="9"/>
    </row>
    <row r="42" spans="1:16">
      <c r="A42" s="12"/>
      <c r="B42" s="25">
        <v>339</v>
      </c>
      <c r="C42" s="20" t="s">
        <v>42</v>
      </c>
      <c r="D42" s="46">
        <v>23530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23530</v>
      </c>
      <c r="O42" s="47">
        <f t="shared" si="7"/>
        <v>0.43532959612218092</v>
      </c>
      <c r="P42" s="9"/>
    </row>
    <row r="43" spans="1:16" ht="15.75">
      <c r="A43" s="29" t="s">
        <v>47</v>
      </c>
      <c r="B43" s="30"/>
      <c r="C43" s="31"/>
      <c r="D43" s="32">
        <f t="shared" ref="D43:M43" si="9">SUM(D44:D57)</f>
        <v>1261747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25615405</v>
      </c>
      <c r="J43" s="32">
        <f t="shared" si="9"/>
        <v>8352669</v>
      </c>
      <c r="K43" s="32">
        <f t="shared" si="9"/>
        <v>0</v>
      </c>
      <c r="L43" s="32">
        <f t="shared" si="9"/>
        <v>0</v>
      </c>
      <c r="M43" s="32">
        <f t="shared" si="9"/>
        <v>139961</v>
      </c>
      <c r="N43" s="32">
        <f t="shared" si="8"/>
        <v>35369782</v>
      </c>
      <c r="O43" s="45">
        <f t="shared" si="7"/>
        <v>654.37793935357342</v>
      </c>
      <c r="P43" s="10"/>
    </row>
    <row r="44" spans="1:16">
      <c r="A44" s="12"/>
      <c r="B44" s="25">
        <v>341.1</v>
      </c>
      <c r="C44" s="20" t="s">
        <v>92</v>
      </c>
      <c r="D44" s="46">
        <v>63711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63711</v>
      </c>
      <c r="O44" s="47">
        <f t="shared" si="7"/>
        <v>1.1787200976855192</v>
      </c>
      <c r="P44" s="9"/>
    </row>
    <row r="45" spans="1:16">
      <c r="A45" s="12"/>
      <c r="B45" s="25">
        <v>341.3</v>
      </c>
      <c r="C45" s="20" t="s">
        <v>51</v>
      </c>
      <c r="D45" s="46">
        <v>20742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6" si="10">SUM(D45:M45)</f>
        <v>20742</v>
      </c>
      <c r="O45" s="47">
        <f t="shared" si="7"/>
        <v>0.38374868180052174</v>
      </c>
      <c r="P45" s="9"/>
    </row>
    <row r="46" spans="1:16">
      <c r="A46" s="12"/>
      <c r="B46" s="25">
        <v>342.1</v>
      </c>
      <c r="C46" s="20" t="s">
        <v>52</v>
      </c>
      <c r="D46" s="46">
        <v>175415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175415</v>
      </c>
      <c r="O46" s="47">
        <f t="shared" si="7"/>
        <v>3.2453608628887531</v>
      </c>
      <c r="P46" s="9"/>
    </row>
    <row r="47" spans="1:16">
      <c r="A47" s="12"/>
      <c r="B47" s="25">
        <v>342.5</v>
      </c>
      <c r="C47" s="20" t="s">
        <v>53</v>
      </c>
      <c r="D47" s="46">
        <v>15141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15141</v>
      </c>
      <c r="O47" s="47">
        <f t="shared" si="7"/>
        <v>0.28012432702447687</v>
      </c>
      <c r="P47" s="9"/>
    </row>
    <row r="48" spans="1:16">
      <c r="A48" s="12"/>
      <c r="B48" s="25">
        <v>343.3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9124577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9124577</v>
      </c>
      <c r="O48" s="47">
        <f t="shared" si="7"/>
        <v>168.81421250300642</v>
      </c>
      <c r="P48" s="9"/>
    </row>
    <row r="49" spans="1:16">
      <c r="A49" s="12"/>
      <c r="B49" s="25">
        <v>343.4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6734116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6734116</v>
      </c>
      <c r="O49" s="47">
        <f t="shared" si="7"/>
        <v>124.58818523246563</v>
      </c>
      <c r="P49" s="9"/>
    </row>
    <row r="50" spans="1:16">
      <c r="A50" s="12"/>
      <c r="B50" s="25">
        <v>343.5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154250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154250</v>
      </c>
      <c r="O50" s="47">
        <f t="shared" si="7"/>
        <v>2.8537862389224991</v>
      </c>
      <c r="P50" s="9"/>
    </row>
    <row r="51" spans="1:16">
      <c r="A51" s="12"/>
      <c r="B51" s="25">
        <v>343.6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8176532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8176532</v>
      </c>
      <c r="O51" s="47">
        <f t="shared" si="7"/>
        <v>151.27438900297867</v>
      </c>
      <c r="P51" s="9"/>
    </row>
    <row r="52" spans="1:16">
      <c r="A52" s="12"/>
      <c r="B52" s="25">
        <v>344.2</v>
      </c>
      <c r="C52" s="20" t="s">
        <v>58</v>
      </c>
      <c r="D52" s="46">
        <v>98270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98270</v>
      </c>
      <c r="O52" s="47">
        <f t="shared" si="7"/>
        <v>1.8180977225213224</v>
      </c>
      <c r="P52" s="9"/>
    </row>
    <row r="53" spans="1:16">
      <c r="A53" s="12"/>
      <c r="B53" s="25">
        <v>344.5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111591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111591</v>
      </c>
      <c r="O53" s="47">
        <f t="shared" si="7"/>
        <v>2.0645501470833101</v>
      </c>
      <c r="P53" s="9"/>
    </row>
    <row r="54" spans="1:16">
      <c r="A54" s="12"/>
      <c r="B54" s="25">
        <v>344.9</v>
      </c>
      <c r="C54" s="20" t="s">
        <v>60</v>
      </c>
      <c r="D54" s="46">
        <v>159133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159133</v>
      </c>
      <c r="O54" s="47">
        <f t="shared" si="7"/>
        <v>2.944126843166639</v>
      </c>
      <c r="P54" s="9"/>
    </row>
    <row r="55" spans="1:16">
      <c r="A55" s="12"/>
      <c r="B55" s="25">
        <v>347.2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1253488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1253488</v>
      </c>
      <c r="O55" s="47">
        <f t="shared" si="7"/>
        <v>23.190838282362954</v>
      </c>
      <c r="P55" s="9"/>
    </row>
    <row r="56" spans="1:16">
      <c r="A56" s="12"/>
      <c r="B56" s="25">
        <v>347.5</v>
      </c>
      <c r="C56" s="20" t="s">
        <v>62</v>
      </c>
      <c r="D56" s="46">
        <v>106867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106867</v>
      </c>
      <c r="O56" s="47">
        <f t="shared" si="7"/>
        <v>1.977151209043311</v>
      </c>
      <c r="P56" s="9"/>
    </row>
    <row r="57" spans="1:16">
      <c r="A57" s="12"/>
      <c r="B57" s="25">
        <v>349</v>
      </c>
      <c r="C57" s="20" t="s">
        <v>1</v>
      </c>
      <c r="D57" s="46">
        <v>622468</v>
      </c>
      <c r="E57" s="46">
        <v>0</v>
      </c>
      <c r="F57" s="46">
        <v>0</v>
      </c>
      <c r="G57" s="46">
        <v>0</v>
      </c>
      <c r="H57" s="46">
        <v>0</v>
      </c>
      <c r="I57" s="46">
        <v>60851</v>
      </c>
      <c r="J57" s="46">
        <v>8352669</v>
      </c>
      <c r="K57" s="46">
        <v>0</v>
      </c>
      <c r="L57" s="46">
        <v>0</v>
      </c>
      <c r="M57" s="46">
        <v>139961</v>
      </c>
      <c r="N57" s="46">
        <f t="shared" ref="N57:N66" si="11">SUM(D57:M57)</f>
        <v>9175949</v>
      </c>
      <c r="O57" s="47">
        <f t="shared" si="7"/>
        <v>169.76464820262345</v>
      </c>
      <c r="P57" s="9"/>
    </row>
    <row r="58" spans="1:16" ht="15.75">
      <c r="A58" s="29" t="s">
        <v>48</v>
      </c>
      <c r="B58" s="30"/>
      <c r="C58" s="31"/>
      <c r="D58" s="32">
        <f t="shared" ref="D58:M58" si="12">SUM(D59:D64)</f>
        <v>213620</v>
      </c>
      <c r="E58" s="32">
        <f t="shared" si="12"/>
        <v>0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171234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1"/>
        <v>384854</v>
      </c>
      <c r="O58" s="45">
        <f t="shared" si="7"/>
        <v>7.1202012913729629</v>
      </c>
      <c r="P58" s="10"/>
    </row>
    <row r="59" spans="1:16">
      <c r="A59" s="13"/>
      <c r="B59" s="39">
        <v>351.1</v>
      </c>
      <c r="C59" s="21" t="s">
        <v>65</v>
      </c>
      <c r="D59" s="46">
        <v>699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699</v>
      </c>
      <c r="O59" s="47">
        <f t="shared" si="7"/>
        <v>1.2932230671032913E-2</v>
      </c>
      <c r="P59" s="9"/>
    </row>
    <row r="60" spans="1:16">
      <c r="A60" s="13"/>
      <c r="B60" s="39">
        <v>351.2</v>
      </c>
      <c r="C60" s="21" t="s">
        <v>66</v>
      </c>
      <c r="D60" s="46">
        <v>8894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8894</v>
      </c>
      <c r="O60" s="47">
        <f t="shared" si="7"/>
        <v>0.16454829697877929</v>
      </c>
      <c r="P60" s="9"/>
    </row>
    <row r="61" spans="1:16">
      <c r="A61" s="13"/>
      <c r="B61" s="39">
        <v>351.3</v>
      </c>
      <c r="C61" s="21" t="s">
        <v>67</v>
      </c>
      <c r="D61" s="46">
        <v>186613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186613</v>
      </c>
      <c r="O61" s="47">
        <f t="shared" si="7"/>
        <v>3.4525355682596066</v>
      </c>
      <c r="P61" s="9"/>
    </row>
    <row r="62" spans="1:16">
      <c r="A62" s="13"/>
      <c r="B62" s="39">
        <v>351.4</v>
      </c>
      <c r="C62" s="21" t="s">
        <v>68</v>
      </c>
      <c r="D62" s="46">
        <v>14172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14172</v>
      </c>
      <c r="O62" s="47">
        <f t="shared" si="7"/>
        <v>0.26219681411999779</v>
      </c>
      <c r="P62" s="9"/>
    </row>
    <row r="63" spans="1:16">
      <c r="A63" s="13"/>
      <c r="B63" s="39">
        <v>354</v>
      </c>
      <c r="C63" s="21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171234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171234</v>
      </c>
      <c r="O63" s="47">
        <f t="shared" si="7"/>
        <v>3.1680079924515736</v>
      </c>
      <c r="P63" s="9"/>
    </row>
    <row r="64" spans="1:16">
      <c r="A64" s="13"/>
      <c r="B64" s="39">
        <v>359</v>
      </c>
      <c r="C64" s="21" t="s">
        <v>70</v>
      </c>
      <c r="D64" s="46">
        <v>3242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3242</v>
      </c>
      <c r="O64" s="47">
        <f t="shared" si="7"/>
        <v>5.9980388891972394E-2</v>
      </c>
      <c r="P64" s="9"/>
    </row>
    <row r="65" spans="1:119" ht="15.75">
      <c r="A65" s="29" t="s">
        <v>4</v>
      </c>
      <c r="B65" s="30"/>
      <c r="C65" s="31"/>
      <c r="D65" s="32">
        <f>SUM(D66:D75)</f>
        <v>2713696</v>
      </c>
      <c r="E65" s="32">
        <f t="shared" ref="E65:M65" si="13">SUM(E66:E75)</f>
        <v>1737937</v>
      </c>
      <c r="F65" s="32">
        <f t="shared" si="13"/>
        <v>60843</v>
      </c>
      <c r="G65" s="32">
        <f t="shared" si="13"/>
        <v>371113</v>
      </c>
      <c r="H65" s="32">
        <f t="shared" si="13"/>
        <v>0</v>
      </c>
      <c r="I65" s="32">
        <f t="shared" si="13"/>
        <v>1332965</v>
      </c>
      <c r="J65" s="32">
        <f t="shared" si="13"/>
        <v>308233</v>
      </c>
      <c r="K65" s="32">
        <f t="shared" si="13"/>
        <v>4769580</v>
      </c>
      <c r="L65" s="32">
        <f t="shared" si="13"/>
        <v>0</v>
      </c>
      <c r="M65" s="32">
        <f t="shared" si="13"/>
        <v>1204562</v>
      </c>
      <c r="N65" s="32">
        <f t="shared" si="11"/>
        <v>12498929</v>
      </c>
      <c r="O65" s="45">
        <f t="shared" si="7"/>
        <v>231.24325174372353</v>
      </c>
      <c r="P65" s="10"/>
    </row>
    <row r="66" spans="1:119">
      <c r="A66" s="12"/>
      <c r="B66" s="25">
        <v>361.1</v>
      </c>
      <c r="C66" s="20" t="s">
        <v>71</v>
      </c>
      <c r="D66" s="46">
        <v>1607449</v>
      </c>
      <c r="E66" s="46">
        <v>1530654</v>
      </c>
      <c r="F66" s="46">
        <v>60843</v>
      </c>
      <c r="G66" s="46">
        <v>33083</v>
      </c>
      <c r="H66" s="46">
        <v>0</v>
      </c>
      <c r="I66" s="46">
        <v>818055</v>
      </c>
      <c r="J66" s="46">
        <v>308233</v>
      </c>
      <c r="K66" s="46">
        <v>1356499</v>
      </c>
      <c r="L66" s="46">
        <v>0</v>
      </c>
      <c r="M66" s="46">
        <v>123751</v>
      </c>
      <c r="N66" s="46">
        <f t="shared" si="11"/>
        <v>5838567</v>
      </c>
      <c r="O66" s="47">
        <f t="shared" si="7"/>
        <v>108.0195926069823</v>
      </c>
      <c r="P66" s="9"/>
    </row>
    <row r="67" spans="1:119">
      <c r="A67" s="12"/>
      <c r="B67" s="25">
        <v>361.2</v>
      </c>
      <c r="C67" s="20" t="s">
        <v>72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504443</v>
      </c>
      <c r="L67" s="46">
        <v>0</v>
      </c>
      <c r="M67" s="46">
        <v>0</v>
      </c>
      <c r="N67" s="46">
        <f t="shared" ref="N67:N75" si="14">SUM(D67:M67)</f>
        <v>504443</v>
      </c>
      <c r="O67" s="47">
        <f t="shared" si="7"/>
        <v>9.3327227988381338</v>
      </c>
      <c r="P67" s="9"/>
    </row>
    <row r="68" spans="1:119">
      <c r="A68" s="12"/>
      <c r="B68" s="25">
        <v>362</v>
      </c>
      <c r="C68" s="20" t="s">
        <v>73</v>
      </c>
      <c r="D68" s="46">
        <v>364493</v>
      </c>
      <c r="E68" s="46">
        <v>105666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470159</v>
      </c>
      <c r="O68" s="47">
        <f t="shared" si="7"/>
        <v>8.6984329614623235</v>
      </c>
      <c r="P68" s="9"/>
    </row>
    <row r="69" spans="1:119">
      <c r="A69" s="12"/>
      <c r="B69" s="25">
        <v>364</v>
      </c>
      <c r="C69" s="20" t="s">
        <v>74</v>
      </c>
      <c r="D69" s="46">
        <v>464669</v>
      </c>
      <c r="E69" s="46">
        <v>0</v>
      </c>
      <c r="F69" s="46">
        <v>0</v>
      </c>
      <c r="G69" s="46">
        <v>0</v>
      </c>
      <c r="H69" s="46">
        <v>0</v>
      </c>
      <c r="I69" s="46">
        <v>3521</v>
      </c>
      <c r="J69" s="46">
        <v>0</v>
      </c>
      <c r="K69" s="46">
        <v>0</v>
      </c>
      <c r="L69" s="46">
        <v>0</v>
      </c>
      <c r="M69" s="46">
        <v>1064089</v>
      </c>
      <c r="N69" s="46">
        <f t="shared" si="14"/>
        <v>1532279</v>
      </c>
      <c r="O69" s="47">
        <f t="shared" ref="O69:O79" si="15">(N69/O$81)</f>
        <v>28.348763205121088</v>
      </c>
      <c r="P69" s="9"/>
    </row>
    <row r="70" spans="1:119">
      <c r="A70" s="12"/>
      <c r="B70" s="25">
        <v>365</v>
      </c>
      <c r="C70" s="20" t="s">
        <v>75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33572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33572</v>
      </c>
      <c r="O70" s="47">
        <f t="shared" si="15"/>
        <v>0.62111709311576102</v>
      </c>
      <c r="P70" s="9"/>
    </row>
    <row r="71" spans="1:119">
      <c r="A71" s="12"/>
      <c r="B71" s="25">
        <v>366</v>
      </c>
      <c r="C71" s="20" t="s">
        <v>76</v>
      </c>
      <c r="D71" s="46">
        <v>6429</v>
      </c>
      <c r="E71" s="46">
        <v>0</v>
      </c>
      <c r="F71" s="46">
        <v>0</v>
      </c>
      <c r="G71" s="46">
        <v>302653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309082</v>
      </c>
      <c r="O71" s="47">
        <f t="shared" si="15"/>
        <v>5.7183400862148712</v>
      </c>
      <c r="P71" s="9"/>
    </row>
    <row r="72" spans="1:119">
      <c r="A72" s="12"/>
      <c r="B72" s="25">
        <v>368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2906216</v>
      </c>
      <c r="L72" s="46">
        <v>0</v>
      </c>
      <c r="M72" s="46">
        <v>0</v>
      </c>
      <c r="N72" s="46">
        <f t="shared" si="14"/>
        <v>2906216</v>
      </c>
      <c r="O72" s="47">
        <f t="shared" si="15"/>
        <v>53.768033893915003</v>
      </c>
      <c r="P72" s="9"/>
    </row>
    <row r="73" spans="1:119">
      <c r="A73" s="12"/>
      <c r="B73" s="25">
        <v>369.3</v>
      </c>
      <c r="C73" s="20" t="s">
        <v>78</v>
      </c>
      <c r="D73" s="46">
        <v>165690</v>
      </c>
      <c r="E73" s="46">
        <v>0</v>
      </c>
      <c r="F73" s="46">
        <v>0</v>
      </c>
      <c r="G73" s="46">
        <v>35377</v>
      </c>
      <c r="H73" s="46">
        <v>0</v>
      </c>
      <c r="I73" s="46">
        <v>423068</v>
      </c>
      <c r="J73" s="46">
        <v>0</v>
      </c>
      <c r="K73" s="46">
        <v>0</v>
      </c>
      <c r="L73" s="46">
        <v>0</v>
      </c>
      <c r="M73" s="46">
        <v>16722</v>
      </c>
      <c r="N73" s="46">
        <f t="shared" si="14"/>
        <v>640857</v>
      </c>
      <c r="O73" s="47">
        <f t="shared" si="15"/>
        <v>11.85652439362824</v>
      </c>
      <c r="P73" s="9"/>
    </row>
    <row r="74" spans="1:119">
      <c r="A74" s="12"/>
      <c r="B74" s="25">
        <v>369.7</v>
      </c>
      <c r="C74" s="20" t="s">
        <v>79</v>
      </c>
      <c r="D74" s="46">
        <v>57569</v>
      </c>
      <c r="E74" s="46">
        <v>0</v>
      </c>
      <c r="F74" s="46">
        <v>0</v>
      </c>
      <c r="G74" s="46">
        <v>0</v>
      </c>
      <c r="H74" s="46">
        <v>0</v>
      </c>
      <c r="I74" s="46">
        <v>1472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59041</v>
      </c>
      <c r="O74" s="47">
        <f t="shared" si="15"/>
        <v>1.0923202160922092</v>
      </c>
      <c r="P74" s="9"/>
    </row>
    <row r="75" spans="1:119">
      <c r="A75" s="12"/>
      <c r="B75" s="25">
        <v>369.9</v>
      </c>
      <c r="C75" s="20" t="s">
        <v>80</v>
      </c>
      <c r="D75" s="46">
        <v>47397</v>
      </c>
      <c r="E75" s="46">
        <v>101617</v>
      </c>
      <c r="F75" s="46">
        <v>0</v>
      </c>
      <c r="G75" s="46">
        <v>0</v>
      </c>
      <c r="H75" s="46">
        <v>0</v>
      </c>
      <c r="I75" s="46">
        <v>53277</v>
      </c>
      <c r="J75" s="46">
        <v>0</v>
      </c>
      <c r="K75" s="46">
        <v>2422</v>
      </c>
      <c r="L75" s="46">
        <v>0</v>
      </c>
      <c r="M75" s="46">
        <v>0</v>
      </c>
      <c r="N75" s="46">
        <f t="shared" si="14"/>
        <v>204713</v>
      </c>
      <c r="O75" s="47">
        <f t="shared" si="15"/>
        <v>3.7874044883535918</v>
      </c>
      <c r="P75" s="9"/>
    </row>
    <row r="76" spans="1:119" ht="15.75">
      <c r="A76" s="29" t="s">
        <v>49</v>
      </c>
      <c r="B76" s="30"/>
      <c r="C76" s="31"/>
      <c r="D76" s="32">
        <f t="shared" ref="D76:M76" si="16">SUM(D77:D78)</f>
        <v>14007494</v>
      </c>
      <c r="E76" s="32">
        <f t="shared" si="16"/>
        <v>356869</v>
      </c>
      <c r="F76" s="32">
        <f t="shared" si="16"/>
        <v>1420976</v>
      </c>
      <c r="G76" s="32">
        <f t="shared" si="16"/>
        <v>862000</v>
      </c>
      <c r="H76" s="32">
        <f t="shared" si="16"/>
        <v>0</v>
      </c>
      <c r="I76" s="32">
        <f t="shared" si="16"/>
        <v>222403</v>
      </c>
      <c r="J76" s="32">
        <f t="shared" si="16"/>
        <v>330703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17200445</v>
      </c>
      <c r="O76" s="45">
        <f t="shared" si="15"/>
        <v>318.22621228099388</v>
      </c>
      <c r="P76" s="9"/>
    </row>
    <row r="77" spans="1:119">
      <c r="A77" s="12"/>
      <c r="B77" s="25">
        <v>381</v>
      </c>
      <c r="C77" s="20" t="s">
        <v>81</v>
      </c>
      <c r="D77" s="46">
        <v>14007494</v>
      </c>
      <c r="E77" s="46">
        <v>356869</v>
      </c>
      <c r="F77" s="46">
        <v>1420976</v>
      </c>
      <c r="G77" s="46">
        <v>862000</v>
      </c>
      <c r="H77" s="46">
        <v>0</v>
      </c>
      <c r="I77" s="46">
        <v>100000</v>
      </c>
      <c r="J77" s="46">
        <v>330703</v>
      </c>
      <c r="K77" s="46">
        <v>0</v>
      </c>
      <c r="L77" s="46">
        <v>0</v>
      </c>
      <c r="M77" s="46">
        <v>0</v>
      </c>
      <c r="N77" s="46">
        <f>SUM(D77:M77)</f>
        <v>17078042</v>
      </c>
      <c r="O77" s="47">
        <f t="shared" si="15"/>
        <v>315.96162883202902</v>
      </c>
      <c r="P77" s="9"/>
    </row>
    <row r="78" spans="1:119" ht="15.75" thickBot="1">
      <c r="A78" s="12"/>
      <c r="B78" s="25">
        <v>389.4</v>
      </c>
      <c r="C78" s="20" t="s">
        <v>82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122403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122403</v>
      </c>
      <c r="O78" s="47">
        <f t="shared" si="15"/>
        <v>2.2645834489648666</v>
      </c>
      <c r="P78" s="9"/>
    </row>
    <row r="79" spans="1:119" ht="16.5" thickBot="1">
      <c r="A79" s="14" t="s">
        <v>63</v>
      </c>
      <c r="B79" s="23"/>
      <c r="C79" s="22"/>
      <c r="D79" s="15">
        <f t="shared" ref="D79:M79" si="17">SUM(D5,D16,D27,D43,D58,D65,D76)</f>
        <v>37158683</v>
      </c>
      <c r="E79" s="15">
        <f t="shared" si="17"/>
        <v>19816161</v>
      </c>
      <c r="F79" s="15">
        <f t="shared" si="17"/>
        <v>1981823</v>
      </c>
      <c r="G79" s="15">
        <f t="shared" si="17"/>
        <v>1233113</v>
      </c>
      <c r="H79" s="15">
        <f t="shared" si="17"/>
        <v>0</v>
      </c>
      <c r="I79" s="15">
        <f t="shared" si="17"/>
        <v>28578512</v>
      </c>
      <c r="J79" s="15">
        <f t="shared" si="17"/>
        <v>8991605</v>
      </c>
      <c r="K79" s="15">
        <f t="shared" si="17"/>
        <v>5720732</v>
      </c>
      <c r="L79" s="15">
        <f t="shared" si="17"/>
        <v>0</v>
      </c>
      <c r="M79" s="15">
        <f t="shared" si="17"/>
        <v>6158986</v>
      </c>
      <c r="N79" s="15">
        <f>SUM(D79:M79)</f>
        <v>109639615</v>
      </c>
      <c r="O79" s="38">
        <f t="shared" si="15"/>
        <v>2028.4474847828903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89</v>
      </c>
      <c r="M81" s="118"/>
      <c r="N81" s="118"/>
      <c r="O81" s="43">
        <v>54051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106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A83:O83"/>
    <mergeCell ref="A82:O82"/>
    <mergeCell ref="L81:N8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14965463</v>
      </c>
      <c r="E5" s="27">
        <f t="shared" si="0"/>
        <v>6481223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1102818</v>
      </c>
      <c r="L5" s="27">
        <f t="shared" si="0"/>
        <v>0</v>
      </c>
      <c r="M5" s="27">
        <f t="shared" si="0"/>
        <v>4686320</v>
      </c>
      <c r="N5" s="28">
        <f>SUM(D5:M5)</f>
        <v>27235824</v>
      </c>
      <c r="O5" s="33">
        <f t="shared" ref="O5:O36" si="1">(N5/O$76)</f>
        <v>502.65436291156061</v>
      </c>
      <c r="P5" s="6"/>
    </row>
    <row r="6" spans="1:133">
      <c r="A6" s="12"/>
      <c r="B6" s="25">
        <v>311</v>
      </c>
      <c r="C6" s="20" t="s">
        <v>3</v>
      </c>
      <c r="D6" s="46">
        <v>14449476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4686320</v>
      </c>
      <c r="N6" s="46">
        <f>SUM(D6:M6)</f>
        <v>19135796</v>
      </c>
      <c r="O6" s="47">
        <f t="shared" si="1"/>
        <v>353.16322161523698</v>
      </c>
      <c r="P6" s="9"/>
    </row>
    <row r="7" spans="1:133">
      <c r="A7" s="12"/>
      <c r="B7" s="25">
        <v>312.51</v>
      </c>
      <c r="C7" s="20" t="s">
        <v>90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510832</v>
      </c>
      <c r="L7" s="46">
        <v>0</v>
      </c>
      <c r="M7" s="46">
        <v>0</v>
      </c>
      <c r="N7" s="46">
        <f>SUM(D7:M7)</f>
        <v>510832</v>
      </c>
      <c r="O7" s="47">
        <f t="shared" si="1"/>
        <v>9.4277277425070132</v>
      </c>
      <c r="P7" s="9"/>
    </row>
    <row r="8" spans="1:133">
      <c r="A8" s="12"/>
      <c r="B8" s="25">
        <v>312.52</v>
      </c>
      <c r="C8" s="20" t="s">
        <v>91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591986</v>
      </c>
      <c r="L8" s="46">
        <v>0</v>
      </c>
      <c r="M8" s="46">
        <v>0</v>
      </c>
      <c r="N8" s="46">
        <f>SUM(D8:M8)</f>
        <v>591986</v>
      </c>
      <c r="O8" s="47">
        <f t="shared" si="1"/>
        <v>10.925476155322604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2875591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2875591</v>
      </c>
      <c r="O9" s="47">
        <f t="shared" si="1"/>
        <v>53.070851173778237</v>
      </c>
      <c r="P9" s="9"/>
    </row>
    <row r="10" spans="1:133">
      <c r="A10" s="12"/>
      <c r="B10" s="25">
        <v>314.3</v>
      </c>
      <c r="C10" s="20" t="s">
        <v>12</v>
      </c>
      <c r="D10" s="46">
        <v>0</v>
      </c>
      <c r="E10" s="46">
        <v>659519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659519</v>
      </c>
      <c r="O10" s="47">
        <f t="shared" si="1"/>
        <v>12.171840395688765</v>
      </c>
      <c r="P10" s="9"/>
    </row>
    <row r="11" spans="1:133">
      <c r="A11" s="12"/>
      <c r="B11" s="25">
        <v>314.7</v>
      </c>
      <c r="C11" s="20" t="s">
        <v>13</v>
      </c>
      <c r="D11" s="46">
        <v>0</v>
      </c>
      <c r="E11" s="46">
        <v>51803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51803</v>
      </c>
      <c r="O11" s="47">
        <f t="shared" si="1"/>
        <v>0.95605713863871256</v>
      </c>
      <c r="P11" s="9"/>
    </row>
    <row r="12" spans="1:133">
      <c r="A12" s="12"/>
      <c r="B12" s="25">
        <v>314.8</v>
      </c>
      <c r="C12" s="20" t="s">
        <v>14</v>
      </c>
      <c r="D12" s="46">
        <v>0</v>
      </c>
      <c r="E12" s="46">
        <v>27418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27418</v>
      </c>
      <c r="O12" s="47">
        <f t="shared" si="1"/>
        <v>0.50601653624686249</v>
      </c>
      <c r="P12" s="9"/>
    </row>
    <row r="13" spans="1:133">
      <c r="A13" s="12"/>
      <c r="B13" s="25">
        <v>316</v>
      </c>
      <c r="C13" s="20" t="s">
        <v>16</v>
      </c>
      <c r="D13" s="46">
        <v>252376</v>
      </c>
      <c r="E13" s="46">
        <v>2866892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3119268</v>
      </c>
      <c r="O13" s="47">
        <f t="shared" si="1"/>
        <v>57.568064373246713</v>
      </c>
      <c r="P13" s="9"/>
    </row>
    <row r="14" spans="1:133">
      <c r="A14" s="12"/>
      <c r="B14" s="25">
        <v>319</v>
      </c>
      <c r="C14" s="20" t="s">
        <v>17</v>
      </c>
      <c r="D14" s="46">
        <v>263611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263611</v>
      </c>
      <c r="O14" s="47">
        <f t="shared" si="1"/>
        <v>4.8651077808947294</v>
      </c>
      <c r="P14" s="9"/>
    </row>
    <row r="15" spans="1:133" ht="15.75">
      <c r="A15" s="29" t="s">
        <v>140</v>
      </c>
      <c r="B15" s="30"/>
      <c r="C15" s="31"/>
      <c r="D15" s="32">
        <f t="shared" ref="D15:M15" si="3">SUM(D16:D20)</f>
        <v>442642</v>
      </c>
      <c r="E15" s="32">
        <f t="shared" si="3"/>
        <v>3408378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22010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3873030</v>
      </c>
      <c r="O15" s="45">
        <f t="shared" si="1"/>
        <v>71.479218957625861</v>
      </c>
      <c r="P15" s="10"/>
    </row>
    <row r="16" spans="1:133">
      <c r="A16" s="12"/>
      <c r="B16" s="25">
        <v>322</v>
      </c>
      <c r="C16" s="20" t="s">
        <v>0</v>
      </c>
      <c r="D16" s="46">
        <v>431799</v>
      </c>
      <c r="E16" s="46">
        <v>0</v>
      </c>
      <c r="F16" s="46">
        <v>0</v>
      </c>
      <c r="G16" s="46">
        <v>0</v>
      </c>
      <c r="H16" s="46">
        <v>0</v>
      </c>
      <c r="I16" s="46">
        <v>22010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453809</v>
      </c>
      <c r="O16" s="47">
        <f t="shared" si="1"/>
        <v>8.3753322013878631</v>
      </c>
      <c r="P16" s="9"/>
    </row>
    <row r="17" spans="1:16">
      <c r="A17" s="12"/>
      <c r="B17" s="25">
        <v>323.10000000000002</v>
      </c>
      <c r="C17" s="20" t="s">
        <v>19</v>
      </c>
      <c r="D17" s="46">
        <v>0</v>
      </c>
      <c r="E17" s="46">
        <v>3261363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3261363</v>
      </c>
      <c r="O17" s="47">
        <f t="shared" si="1"/>
        <v>60.190517495939758</v>
      </c>
      <c r="P17" s="9"/>
    </row>
    <row r="18" spans="1:16">
      <c r="A18" s="12"/>
      <c r="B18" s="25">
        <v>323.39999999999998</v>
      </c>
      <c r="C18" s="20" t="s">
        <v>108</v>
      </c>
      <c r="D18" s="46">
        <v>0</v>
      </c>
      <c r="E18" s="46">
        <v>126900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126900</v>
      </c>
      <c r="O18" s="47">
        <f t="shared" si="1"/>
        <v>2.3420197844382105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20115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20115</v>
      </c>
      <c r="O19" s="47">
        <f t="shared" si="1"/>
        <v>0.37123505093754616</v>
      </c>
      <c r="P19" s="9"/>
    </row>
    <row r="20" spans="1:16">
      <c r="A20" s="12"/>
      <c r="B20" s="25">
        <v>329</v>
      </c>
      <c r="C20" s="20" t="s">
        <v>141</v>
      </c>
      <c r="D20" s="46">
        <v>10843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10843</v>
      </c>
      <c r="O20" s="47">
        <f t="shared" si="1"/>
        <v>0.20011442492248635</v>
      </c>
      <c r="P20" s="9"/>
    </row>
    <row r="21" spans="1:16" ht="15.75">
      <c r="A21" s="29" t="s">
        <v>29</v>
      </c>
      <c r="B21" s="30"/>
      <c r="C21" s="31"/>
      <c r="D21" s="32">
        <f t="shared" ref="D21:M21" si="5">SUM(D22:D33)</f>
        <v>4366755</v>
      </c>
      <c r="E21" s="32">
        <f t="shared" si="5"/>
        <v>7280080</v>
      </c>
      <c r="F21" s="32">
        <f t="shared" si="5"/>
        <v>500004</v>
      </c>
      <c r="G21" s="32">
        <f t="shared" si="5"/>
        <v>624454</v>
      </c>
      <c r="H21" s="32">
        <f t="shared" si="5"/>
        <v>0</v>
      </c>
      <c r="I21" s="32">
        <f t="shared" si="5"/>
        <v>5000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12776293</v>
      </c>
      <c r="O21" s="45">
        <f t="shared" si="1"/>
        <v>235.79457035287169</v>
      </c>
      <c r="P21" s="10"/>
    </row>
    <row r="22" spans="1:16">
      <c r="A22" s="12"/>
      <c r="B22" s="25">
        <v>331.2</v>
      </c>
      <c r="C22" s="20" t="s">
        <v>28</v>
      </c>
      <c r="D22" s="46">
        <v>524169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6">SUM(D22:M22)</f>
        <v>524169</v>
      </c>
      <c r="O22" s="47">
        <f t="shared" si="1"/>
        <v>9.6738705152812638</v>
      </c>
      <c r="P22" s="9"/>
    </row>
    <row r="23" spans="1:16">
      <c r="A23" s="12"/>
      <c r="B23" s="25">
        <v>331.5</v>
      </c>
      <c r="C23" s="20" t="s">
        <v>30</v>
      </c>
      <c r="D23" s="46">
        <v>0</v>
      </c>
      <c r="E23" s="46">
        <v>3460212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3460212</v>
      </c>
      <c r="O23" s="47">
        <f t="shared" si="1"/>
        <v>63.86040159456666</v>
      </c>
      <c r="P23" s="9"/>
    </row>
    <row r="24" spans="1:16">
      <c r="A24" s="12"/>
      <c r="B24" s="25">
        <v>331.7</v>
      </c>
      <c r="C24" s="20" t="s">
        <v>31</v>
      </c>
      <c r="D24" s="46">
        <v>0</v>
      </c>
      <c r="E24" s="46">
        <v>0</v>
      </c>
      <c r="F24" s="46">
        <v>500004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500004</v>
      </c>
      <c r="O24" s="47">
        <f t="shared" si="1"/>
        <v>9.2278901520744139</v>
      </c>
      <c r="P24" s="9"/>
    </row>
    <row r="25" spans="1:16">
      <c r="A25" s="12"/>
      <c r="B25" s="25">
        <v>334.5</v>
      </c>
      <c r="C25" s="20" t="s">
        <v>33</v>
      </c>
      <c r="D25" s="46">
        <v>335656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335656</v>
      </c>
      <c r="O25" s="47">
        <f t="shared" si="1"/>
        <v>6.1947438358186915</v>
      </c>
      <c r="P25" s="9"/>
    </row>
    <row r="26" spans="1:16">
      <c r="A26" s="12"/>
      <c r="B26" s="25">
        <v>334.9</v>
      </c>
      <c r="C26" s="20" t="s">
        <v>34</v>
      </c>
      <c r="D26" s="46">
        <v>0</v>
      </c>
      <c r="E26" s="46">
        <v>366940</v>
      </c>
      <c r="F26" s="46">
        <v>0</v>
      </c>
      <c r="G26" s="46">
        <v>624454</v>
      </c>
      <c r="H26" s="46">
        <v>0</v>
      </c>
      <c r="I26" s="46">
        <v>5000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996394</v>
      </c>
      <c r="O26" s="47">
        <f t="shared" si="1"/>
        <v>18.389081647718882</v>
      </c>
      <c r="P26" s="9"/>
    </row>
    <row r="27" spans="1:16">
      <c r="A27" s="12"/>
      <c r="B27" s="25">
        <v>335.12</v>
      </c>
      <c r="C27" s="20" t="s">
        <v>35</v>
      </c>
      <c r="D27" s="46">
        <v>1777235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1777235</v>
      </c>
      <c r="O27" s="47">
        <f t="shared" si="1"/>
        <v>32.799996308873467</v>
      </c>
      <c r="P27" s="9"/>
    </row>
    <row r="28" spans="1:16">
      <c r="A28" s="12"/>
      <c r="B28" s="25">
        <v>335.14</v>
      </c>
      <c r="C28" s="20" t="s">
        <v>36</v>
      </c>
      <c r="D28" s="46">
        <v>38571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38571</v>
      </c>
      <c r="O28" s="47">
        <f t="shared" si="1"/>
        <v>0.71185220729366605</v>
      </c>
      <c r="P28" s="9"/>
    </row>
    <row r="29" spans="1:16">
      <c r="A29" s="12"/>
      <c r="B29" s="25">
        <v>335.15</v>
      </c>
      <c r="C29" s="20" t="s">
        <v>37</v>
      </c>
      <c r="D29" s="46">
        <v>36890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36890</v>
      </c>
      <c r="O29" s="47">
        <f t="shared" si="1"/>
        <v>0.6808282887937398</v>
      </c>
      <c r="P29" s="9"/>
    </row>
    <row r="30" spans="1:16">
      <c r="A30" s="12"/>
      <c r="B30" s="25">
        <v>335.18</v>
      </c>
      <c r="C30" s="20" t="s">
        <v>38</v>
      </c>
      <c r="D30" s="46">
        <v>0</v>
      </c>
      <c r="E30" s="46">
        <v>3452928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3452928</v>
      </c>
      <c r="O30" s="47">
        <f t="shared" si="1"/>
        <v>63.725970766277868</v>
      </c>
      <c r="P30" s="9"/>
    </row>
    <row r="31" spans="1:16">
      <c r="A31" s="12"/>
      <c r="B31" s="25">
        <v>335.19</v>
      </c>
      <c r="C31" s="20" t="s">
        <v>50</v>
      </c>
      <c r="D31" s="46">
        <v>12176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12176</v>
      </c>
      <c r="O31" s="47">
        <f t="shared" si="1"/>
        <v>0.22471578325705005</v>
      </c>
      <c r="P31" s="9"/>
    </row>
    <row r="32" spans="1:16">
      <c r="A32" s="12"/>
      <c r="B32" s="25">
        <v>337.9</v>
      </c>
      <c r="C32" s="20" t="s">
        <v>40</v>
      </c>
      <c r="D32" s="46">
        <v>69210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69210</v>
      </c>
      <c r="O32" s="47">
        <f t="shared" si="1"/>
        <v>1.2773143363354496</v>
      </c>
      <c r="P32" s="9"/>
    </row>
    <row r="33" spans="1:16">
      <c r="A33" s="12"/>
      <c r="B33" s="25">
        <v>338</v>
      </c>
      <c r="C33" s="20" t="s">
        <v>41</v>
      </c>
      <c r="D33" s="46">
        <v>1572848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1572848</v>
      </c>
      <c r="O33" s="47">
        <f t="shared" si="1"/>
        <v>29.027904916580539</v>
      </c>
      <c r="P33" s="9"/>
    </row>
    <row r="34" spans="1:16" ht="15.75">
      <c r="A34" s="29" t="s">
        <v>47</v>
      </c>
      <c r="B34" s="30"/>
      <c r="C34" s="31"/>
      <c r="D34" s="32">
        <f t="shared" ref="D34:M34" si="7">SUM(D35:D48)</f>
        <v>1784538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25515489</v>
      </c>
      <c r="J34" s="32">
        <f t="shared" si="7"/>
        <v>8550458</v>
      </c>
      <c r="K34" s="32">
        <f t="shared" si="7"/>
        <v>0</v>
      </c>
      <c r="L34" s="32">
        <f t="shared" si="7"/>
        <v>0</v>
      </c>
      <c r="M34" s="32">
        <f t="shared" si="7"/>
        <v>188002</v>
      </c>
      <c r="N34" s="32">
        <f>SUM(D34:M34)</f>
        <v>36038487</v>
      </c>
      <c r="O34" s="45">
        <f t="shared" si="1"/>
        <v>665.11307766130221</v>
      </c>
      <c r="P34" s="10"/>
    </row>
    <row r="35" spans="1:16">
      <c r="A35" s="12"/>
      <c r="B35" s="25">
        <v>341.1</v>
      </c>
      <c r="C35" s="20" t="s">
        <v>92</v>
      </c>
      <c r="D35" s="46">
        <v>83695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83695</v>
      </c>
      <c r="O35" s="47">
        <f t="shared" si="1"/>
        <v>1.5446441754023328</v>
      </c>
      <c r="P35" s="9"/>
    </row>
    <row r="36" spans="1:16">
      <c r="A36" s="12"/>
      <c r="B36" s="25">
        <v>341.3</v>
      </c>
      <c r="C36" s="20" t="s">
        <v>51</v>
      </c>
      <c r="D36" s="46">
        <v>25959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2" si="8">SUM(D36:M36)</f>
        <v>25959</v>
      </c>
      <c r="O36" s="47">
        <f t="shared" si="1"/>
        <v>0.4790897681972538</v>
      </c>
      <c r="P36" s="9"/>
    </row>
    <row r="37" spans="1:16">
      <c r="A37" s="12"/>
      <c r="B37" s="25">
        <v>342.1</v>
      </c>
      <c r="C37" s="20" t="s">
        <v>52</v>
      </c>
      <c r="D37" s="46">
        <v>203489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203489</v>
      </c>
      <c r="O37" s="47">
        <f t="shared" ref="O37:O68" si="9">(N37/O$76)</f>
        <v>3.7555182341650672</v>
      </c>
      <c r="P37" s="9"/>
    </row>
    <row r="38" spans="1:16">
      <c r="A38" s="12"/>
      <c r="B38" s="25">
        <v>342.5</v>
      </c>
      <c r="C38" s="20" t="s">
        <v>53</v>
      </c>
      <c r="D38" s="46">
        <v>751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751</v>
      </c>
      <c r="O38" s="47">
        <f t="shared" si="9"/>
        <v>1.3860180126974753E-2</v>
      </c>
      <c r="P38" s="9"/>
    </row>
    <row r="39" spans="1:16">
      <c r="A39" s="12"/>
      <c r="B39" s="25">
        <v>343.3</v>
      </c>
      <c r="C39" s="20" t="s">
        <v>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1525049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1525049</v>
      </c>
      <c r="O39" s="47">
        <f t="shared" si="9"/>
        <v>28.145744131108813</v>
      </c>
      <c r="P39" s="9"/>
    </row>
    <row r="40" spans="1:16">
      <c r="A40" s="12"/>
      <c r="B40" s="25">
        <v>343.4</v>
      </c>
      <c r="C40" s="20" t="s">
        <v>55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6702647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6702647</v>
      </c>
      <c r="O40" s="47">
        <f t="shared" si="9"/>
        <v>123.70159087553522</v>
      </c>
      <c r="P40" s="9"/>
    </row>
    <row r="41" spans="1:16">
      <c r="A41" s="12"/>
      <c r="B41" s="25">
        <v>343.5</v>
      </c>
      <c r="C41" s="20" t="s">
        <v>56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8066368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8066368</v>
      </c>
      <c r="O41" s="47">
        <f t="shared" si="9"/>
        <v>148.86992470101876</v>
      </c>
      <c r="P41" s="9"/>
    </row>
    <row r="42" spans="1:16">
      <c r="A42" s="12"/>
      <c r="B42" s="25">
        <v>343.6</v>
      </c>
      <c r="C42" s="20" t="s">
        <v>57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7580579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7580579</v>
      </c>
      <c r="O42" s="47">
        <f t="shared" si="9"/>
        <v>139.90438136719328</v>
      </c>
      <c r="P42" s="9"/>
    </row>
    <row r="43" spans="1:16">
      <c r="A43" s="12"/>
      <c r="B43" s="25">
        <v>344.2</v>
      </c>
      <c r="C43" s="20" t="s">
        <v>58</v>
      </c>
      <c r="D43" s="46">
        <v>113011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113011</v>
      </c>
      <c r="O43" s="47">
        <f t="shared" si="9"/>
        <v>2.0856895024361437</v>
      </c>
      <c r="P43" s="9"/>
    </row>
    <row r="44" spans="1:16">
      <c r="A44" s="12"/>
      <c r="B44" s="25">
        <v>344.5</v>
      </c>
      <c r="C44" s="20" t="s">
        <v>59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163711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163711</v>
      </c>
      <c r="O44" s="47">
        <f t="shared" si="9"/>
        <v>3.0213900782518825</v>
      </c>
      <c r="P44" s="9"/>
    </row>
    <row r="45" spans="1:16">
      <c r="A45" s="12"/>
      <c r="B45" s="25">
        <v>344.9</v>
      </c>
      <c r="C45" s="20" t="s">
        <v>60</v>
      </c>
      <c r="D45" s="46">
        <v>226579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226579</v>
      </c>
      <c r="O45" s="47">
        <f t="shared" si="9"/>
        <v>4.1816587922633985</v>
      </c>
      <c r="P45" s="9"/>
    </row>
    <row r="46" spans="1:16">
      <c r="A46" s="12"/>
      <c r="B46" s="25">
        <v>347.2</v>
      </c>
      <c r="C46" s="20" t="s">
        <v>61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1477135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1477135</v>
      </c>
      <c r="O46" s="47">
        <f t="shared" si="9"/>
        <v>27.261460947881293</v>
      </c>
      <c r="P46" s="9"/>
    </row>
    <row r="47" spans="1:16">
      <c r="A47" s="12"/>
      <c r="B47" s="25">
        <v>347.5</v>
      </c>
      <c r="C47" s="20" t="s">
        <v>62</v>
      </c>
      <c r="D47" s="46">
        <v>101706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101706</v>
      </c>
      <c r="O47" s="47">
        <f t="shared" si="9"/>
        <v>1.8770485752251587</v>
      </c>
      <c r="P47" s="9"/>
    </row>
    <row r="48" spans="1:16">
      <c r="A48" s="12"/>
      <c r="B48" s="25">
        <v>349</v>
      </c>
      <c r="C48" s="20" t="s">
        <v>1</v>
      </c>
      <c r="D48" s="46">
        <v>1029348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8550458</v>
      </c>
      <c r="K48" s="46">
        <v>0</v>
      </c>
      <c r="L48" s="46">
        <v>0</v>
      </c>
      <c r="M48" s="46">
        <v>188002</v>
      </c>
      <c r="N48" s="46">
        <f t="shared" si="8"/>
        <v>9767808</v>
      </c>
      <c r="O48" s="47">
        <f t="shared" si="9"/>
        <v>180.27107633249668</v>
      </c>
      <c r="P48" s="9"/>
    </row>
    <row r="49" spans="1:16" ht="15.75">
      <c r="A49" s="29" t="s">
        <v>48</v>
      </c>
      <c r="B49" s="30"/>
      <c r="C49" s="31"/>
      <c r="D49" s="32">
        <f t="shared" ref="D49:M49" si="10">SUM(D50:D54)</f>
        <v>291679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229521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8"/>
        <v>521200</v>
      </c>
      <c r="O49" s="45">
        <f t="shared" si="9"/>
        <v>9.6190757419164328</v>
      </c>
      <c r="P49" s="10"/>
    </row>
    <row r="50" spans="1:16">
      <c r="A50" s="13"/>
      <c r="B50" s="39">
        <v>351.1</v>
      </c>
      <c r="C50" s="21" t="s">
        <v>65</v>
      </c>
      <c r="D50" s="46">
        <v>19001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19001</v>
      </c>
      <c r="O50" s="47">
        <f t="shared" si="9"/>
        <v>0.35067547615532263</v>
      </c>
      <c r="P50" s="9"/>
    </row>
    <row r="51" spans="1:16">
      <c r="A51" s="13"/>
      <c r="B51" s="39">
        <v>351.3</v>
      </c>
      <c r="C51" s="21" t="s">
        <v>67</v>
      </c>
      <c r="D51" s="46">
        <v>251454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251454</v>
      </c>
      <c r="O51" s="47">
        <f t="shared" si="9"/>
        <v>4.6407426546582018</v>
      </c>
      <c r="P51" s="9"/>
    </row>
    <row r="52" spans="1:16">
      <c r="A52" s="13"/>
      <c r="B52" s="39">
        <v>351.4</v>
      </c>
      <c r="C52" s="21" t="s">
        <v>68</v>
      </c>
      <c r="D52" s="46">
        <v>17842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17842</v>
      </c>
      <c r="O52" s="47">
        <f t="shared" si="9"/>
        <v>0.32928539790344014</v>
      </c>
      <c r="P52" s="9"/>
    </row>
    <row r="53" spans="1:16">
      <c r="A53" s="13"/>
      <c r="B53" s="39">
        <v>354</v>
      </c>
      <c r="C53" s="21" t="s">
        <v>69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229521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229521</v>
      </c>
      <c r="O53" s="47">
        <f t="shared" si="9"/>
        <v>4.2359552635464341</v>
      </c>
      <c r="P53" s="9"/>
    </row>
    <row r="54" spans="1:16">
      <c r="A54" s="13"/>
      <c r="B54" s="39">
        <v>359</v>
      </c>
      <c r="C54" s="21" t="s">
        <v>70</v>
      </c>
      <c r="D54" s="46">
        <v>3382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3382</v>
      </c>
      <c r="O54" s="47">
        <f t="shared" si="9"/>
        <v>6.2416949653034105E-2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SUM(D56:D70)</f>
        <v>2592653</v>
      </c>
      <c r="E55" s="32">
        <f t="shared" si="11"/>
        <v>937785</v>
      </c>
      <c r="F55" s="32">
        <f t="shared" si="11"/>
        <v>94693</v>
      </c>
      <c r="G55" s="32">
        <f t="shared" si="11"/>
        <v>767776</v>
      </c>
      <c r="H55" s="32">
        <f t="shared" si="11"/>
        <v>0</v>
      </c>
      <c r="I55" s="32">
        <f t="shared" si="11"/>
        <v>1429778</v>
      </c>
      <c r="J55" s="32">
        <f t="shared" si="11"/>
        <v>88832</v>
      </c>
      <c r="K55" s="32">
        <f t="shared" si="11"/>
        <v>-8471703</v>
      </c>
      <c r="L55" s="32">
        <f t="shared" si="11"/>
        <v>0</v>
      </c>
      <c r="M55" s="32">
        <f t="shared" si="11"/>
        <v>219973</v>
      </c>
      <c r="N55" s="32">
        <f>SUM(D55:M55)</f>
        <v>-2340213</v>
      </c>
      <c r="O55" s="45">
        <f t="shared" si="9"/>
        <v>-43.190111472021258</v>
      </c>
      <c r="P55" s="10"/>
    </row>
    <row r="56" spans="1:16">
      <c r="A56" s="12"/>
      <c r="B56" s="25">
        <v>361.1</v>
      </c>
      <c r="C56" s="20" t="s">
        <v>71</v>
      </c>
      <c r="D56" s="46">
        <v>507282</v>
      </c>
      <c r="E56" s="46">
        <v>518792</v>
      </c>
      <c r="F56" s="46">
        <v>94693</v>
      </c>
      <c r="G56" s="46">
        <v>187497</v>
      </c>
      <c r="H56" s="46">
        <v>0</v>
      </c>
      <c r="I56" s="46">
        <v>609869</v>
      </c>
      <c r="J56" s="46">
        <v>88832</v>
      </c>
      <c r="K56" s="46">
        <v>1376282</v>
      </c>
      <c r="L56" s="46">
        <v>0</v>
      </c>
      <c r="M56" s="46">
        <v>219973</v>
      </c>
      <c r="N56" s="46">
        <f>SUM(D56:M56)</f>
        <v>3603220</v>
      </c>
      <c r="O56" s="47">
        <f t="shared" si="9"/>
        <v>66.499704709877449</v>
      </c>
      <c r="P56" s="9"/>
    </row>
    <row r="57" spans="1:16">
      <c r="A57" s="12"/>
      <c r="B57" s="25">
        <v>361.2</v>
      </c>
      <c r="C57" s="20" t="s">
        <v>72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518878</v>
      </c>
      <c r="L57" s="46">
        <v>0</v>
      </c>
      <c r="M57" s="46">
        <v>0</v>
      </c>
      <c r="N57" s="46">
        <f t="shared" ref="N57:N70" si="12">SUM(D57:M57)</f>
        <v>518878</v>
      </c>
      <c r="O57" s="47">
        <f t="shared" si="9"/>
        <v>9.5762217628820316</v>
      </c>
      <c r="P57" s="9"/>
    </row>
    <row r="58" spans="1:16">
      <c r="A58" s="12"/>
      <c r="B58" s="25">
        <v>361.3</v>
      </c>
      <c r="C58" s="20" t="s">
        <v>103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-13114921</v>
      </c>
      <c r="L58" s="46">
        <v>0</v>
      </c>
      <c r="M58" s="46">
        <v>0</v>
      </c>
      <c r="N58" s="46">
        <f t="shared" si="12"/>
        <v>-13114921</v>
      </c>
      <c r="O58" s="47">
        <f t="shared" si="9"/>
        <v>-242.0441643289532</v>
      </c>
      <c r="P58" s="9"/>
    </row>
    <row r="59" spans="1:16">
      <c r="A59" s="12"/>
      <c r="B59" s="25">
        <v>362</v>
      </c>
      <c r="C59" s="20" t="s">
        <v>73</v>
      </c>
      <c r="D59" s="46">
        <v>358954</v>
      </c>
      <c r="E59" s="46">
        <v>113833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472787</v>
      </c>
      <c r="O59" s="47">
        <f t="shared" si="9"/>
        <v>8.7255831979920266</v>
      </c>
      <c r="P59" s="9"/>
    </row>
    <row r="60" spans="1:16">
      <c r="A60" s="12"/>
      <c r="B60" s="25">
        <v>363.12</v>
      </c>
      <c r="C60" s="20" t="s">
        <v>26</v>
      </c>
      <c r="D60" s="46">
        <v>21701</v>
      </c>
      <c r="E60" s="46">
        <v>134369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156070</v>
      </c>
      <c r="O60" s="47">
        <f t="shared" si="9"/>
        <v>2.8803705891037943</v>
      </c>
      <c r="P60" s="9"/>
    </row>
    <row r="61" spans="1:16">
      <c r="A61" s="12"/>
      <c r="B61" s="25">
        <v>363.22</v>
      </c>
      <c r="C61" s="20" t="s">
        <v>142</v>
      </c>
      <c r="D61" s="46">
        <v>0</v>
      </c>
      <c r="E61" s="46">
        <v>82712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82712</v>
      </c>
      <c r="O61" s="47">
        <f t="shared" si="9"/>
        <v>1.5265022884984498</v>
      </c>
      <c r="P61" s="9"/>
    </row>
    <row r="62" spans="1:16">
      <c r="A62" s="12"/>
      <c r="B62" s="25">
        <v>363.23</v>
      </c>
      <c r="C62" s="20" t="s">
        <v>143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378004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378004</v>
      </c>
      <c r="O62" s="47">
        <f t="shared" si="9"/>
        <v>6.976302967665732</v>
      </c>
      <c r="P62" s="9"/>
    </row>
    <row r="63" spans="1:16">
      <c r="A63" s="12"/>
      <c r="B63" s="25">
        <v>363.24</v>
      </c>
      <c r="C63" s="20" t="s">
        <v>144</v>
      </c>
      <c r="D63" s="46">
        <v>0</v>
      </c>
      <c r="E63" s="46">
        <v>22967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22967</v>
      </c>
      <c r="O63" s="47">
        <f t="shared" si="9"/>
        <v>0.42387051528126385</v>
      </c>
      <c r="P63" s="9"/>
    </row>
    <row r="64" spans="1:16">
      <c r="A64" s="12"/>
      <c r="B64" s="25">
        <v>363.27</v>
      </c>
      <c r="C64" s="20" t="s">
        <v>145</v>
      </c>
      <c r="D64" s="46">
        <v>0</v>
      </c>
      <c r="E64" s="46">
        <v>53568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53568</v>
      </c>
      <c r="O64" s="47">
        <f t="shared" si="9"/>
        <v>0.98863133028200212</v>
      </c>
      <c r="P64" s="9"/>
    </row>
    <row r="65" spans="1:119">
      <c r="A65" s="12"/>
      <c r="B65" s="25">
        <v>364</v>
      </c>
      <c r="C65" s="20" t="s">
        <v>74</v>
      </c>
      <c r="D65" s="46">
        <v>597205</v>
      </c>
      <c r="E65" s="46">
        <v>0</v>
      </c>
      <c r="F65" s="46">
        <v>0</v>
      </c>
      <c r="G65" s="46">
        <v>0</v>
      </c>
      <c r="H65" s="46">
        <v>0</v>
      </c>
      <c r="I65" s="46">
        <v>12932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610137</v>
      </c>
      <c r="O65" s="47">
        <f t="shared" si="9"/>
        <v>11.260464343717702</v>
      </c>
      <c r="P65" s="9"/>
    </row>
    <row r="66" spans="1:119">
      <c r="A66" s="12"/>
      <c r="B66" s="25">
        <v>365</v>
      </c>
      <c r="C66" s="20" t="s">
        <v>75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176109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176109</v>
      </c>
      <c r="O66" s="47">
        <f t="shared" si="9"/>
        <v>3.25020301195925</v>
      </c>
      <c r="P66" s="9"/>
    </row>
    <row r="67" spans="1:119">
      <c r="A67" s="12"/>
      <c r="B67" s="25">
        <v>366</v>
      </c>
      <c r="C67" s="20" t="s">
        <v>76</v>
      </c>
      <c r="D67" s="46">
        <v>15336</v>
      </c>
      <c r="E67" s="46">
        <v>0</v>
      </c>
      <c r="F67" s="46">
        <v>0</v>
      </c>
      <c r="G67" s="46">
        <v>580269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595605</v>
      </c>
      <c r="O67" s="47">
        <f t="shared" si="9"/>
        <v>10.992267089915842</v>
      </c>
      <c r="P67" s="9"/>
    </row>
    <row r="68" spans="1:119">
      <c r="A68" s="12"/>
      <c r="B68" s="25">
        <v>368</v>
      </c>
      <c r="C68" s="20" t="s">
        <v>77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2624492</v>
      </c>
      <c r="L68" s="46">
        <v>0</v>
      </c>
      <c r="M68" s="46">
        <v>0</v>
      </c>
      <c r="N68" s="46">
        <f t="shared" si="12"/>
        <v>2624492</v>
      </c>
      <c r="O68" s="47">
        <f t="shared" si="9"/>
        <v>48.436660268714014</v>
      </c>
      <c r="P68" s="9"/>
    </row>
    <row r="69" spans="1:119">
      <c r="A69" s="12"/>
      <c r="B69" s="25">
        <v>369.3</v>
      </c>
      <c r="C69" s="20" t="s">
        <v>78</v>
      </c>
      <c r="D69" s="46">
        <v>249449</v>
      </c>
      <c r="E69" s="46">
        <v>0</v>
      </c>
      <c r="F69" s="46">
        <v>0</v>
      </c>
      <c r="G69" s="46">
        <v>10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249459</v>
      </c>
      <c r="O69" s="47">
        <f t="shared" ref="O69:O74" si="13">(N69/O$76)</f>
        <v>4.6039236675033219</v>
      </c>
      <c r="P69" s="9"/>
    </row>
    <row r="70" spans="1:119">
      <c r="A70" s="12"/>
      <c r="B70" s="25">
        <v>369.9</v>
      </c>
      <c r="C70" s="20" t="s">
        <v>80</v>
      </c>
      <c r="D70" s="46">
        <v>842726</v>
      </c>
      <c r="E70" s="46">
        <v>11544</v>
      </c>
      <c r="F70" s="46">
        <v>0</v>
      </c>
      <c r="G70" s="46">
        <v>0</v>
      </c>
      <c r="H70" s="46">
        <v>0</v>
      </c>
      <c r="I70" s="46">
        <v>252864</v>
      </c>
      <c r="J70" s="46">
        <v>0</v>
      </c>
      <c r="K70" s="46">
        <v>123566</v>
      </c>
      <c r="L70" s="46">
        <v>0</v>
      </c>
      <c r="M70" s="46">
        <v>0</v>
      </c>
      <c r="N70" s="46">
        <f t="shared" si="12"/>
        <v>1230700</v>
      </c>
      <c r="O70" s="47">
        <f t="shared" si="13"/>
        <v>22.713347113539051</v>
      </c>
      <c r="P70" s="9"/>
    </row>
    <row r="71" spans="1:119" ht="15.75">
      <c r="A71" s="29" t="s">
        <v>49</v>
      </c>
      <c r="B71" s="30"/>
      <c r="C71" s="31"/>
      <c r="D71" s="32">
        <f t="shared" ref="D71:M71" si="14">SUM(D72:D73)</f>
        <v>13344834</v>
      </c>
      <c r="E71" s="32">
        <f t="shared" si="14"/>
        <v>104920</v>
      </c>
      <c r="F71" s="32">
        <f t="shared" si="14"/>
        <v>1822418</v>
      </c>
      <c r="G71" s="32">
        <f t="shared" si="14"/>
        <v>805390</v>
      </c>
      <c r="H71" s="32">
        <f t="shared" si="14"/>
        <v>0</v>
      </c>
      <c r="I71" s="32">
        <f t="shared" si="14"/>
        <v>732941</v>
      </c>
      <c r="J71" s="32">
        <f t="shared" si="14"/>
        <v>296773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>SUM(D71:M71)</f>
        <v>17107276</v>
      </c>
      <c r="O71" s="45">
        <f t="shared" si="13"/>
        <v>315.72560165362466</v>
      </c>
      <c r="P71" s="9"/>
    </row>
    <row r="72" spans="1:119">
      <c r="A72" s="12"/>
      <c r="B72" s="25">
        <v>381</v>
      </c>
      <c r="C72" s="20" t="s">
        <v>81</v>
      </c>
      <c r="D72" s="46">
        <v>13344834</v>
      </c>
      <c r="E72" s="46">
        <v>104920</v>
      </c>
      <c r="F72" s="46">
        <v>1822418</v>
      </c>
      <c r="G72" s="46">
        <v>805390</v>
      </c>
      <c r="H72" s="46">
        <v>0</v>
      </c>
      <c r="I72" s="46">
        <v>15936</v>
      </c>
      <c r="J72" s="46">
        <v>296773</v>
      </c>
      <c r="K72" s="46">
        <v>0</v>
      </c>
      <c r="L72" s="46">
        <v>0</v>
      </c>
      <c r="M72" s="46">
        <v>0</v>
      </c>
      <c r="N72" s="46">
        <f>SUM(D72:M72)</f>
        <v>16390271</v>
      </c>
      <c r="O72" s="47">
        <f t="shared" si="13"/>
        <v>302.49282075889562</v>
      </c>
      <c r="P72" s="9"/>
    </row>
    <row r="73" spans="1:119" ht="15.75" thickBot="1">
      <c r="A73" s="12"/>
      <c r="B73" s="25">
        <v>389.4</v>
      </c>
      <c r="C73" s="20" t="s">
        <v>82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717005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717005</v>
      </c>
      <c r="O73" s="47">
        <f t="shared" si="13"/>
        <v>13.232780894729071</v>
      </c>
      <c r="P73" s="9"/>
    </row>
    <row r="74" spans="1:119" ht="16.5" thickBot="1">
      <c r="A74" s="14" t="s">
        <v>63</v>
      </c>
      <c r="B74" s="23"/>
      <c r="C74" s="22"/>
      <c r="D74" s="15">
        <f t="shared" ref="D74:M74" si="15">SUM(D5,D15,D21,D34,D49,D55,D71)</f>
        <v>37788564</v>
      </c>
      <c r="E74" s="15">
        <f t="shared" si="15"/>
        <v>18212386</v>
      </c>
      <c r="F74" s="15">
        <f t="shared" si="15"/>
        <v>2417115</v>
      </c>
      <c r="G74" s="15">
        <f t="shared" si="15"/>
        <v>2197620</v>
      </c>
      <c r="H74" s="15">
        <f t="shared" si="15"/>
        <v>0</v>
      </c>
      <c r="I74" s="15">
        <f t="shared" si="15"/>
        <v>27934739</v>
      </c>
      <c r="J74" s="15">
        <f t="shared" si="15"/>
        <v>8936063</v>
      </c>
      <c r="K74" s="15">
        <f t="shared" si="15"/>
        <v>-7368885</v>
      </c>
      <c r="L74" s="15">
        <f t="shared" si="15"/>
        <v>0</v>
      </c>
      <c r="M74" s="15">
        <f t="shared" si="15"/>
        <v>5094295</v>
      </c>
      <c r="N74" s="15">
        <f>SUM(D74:M74)</f>
        <v>95211897</v>
      </c>
      <c r="O74" s="38">
        <f t="shared" si="13"/>
        <v>1757.1957958068804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146</v>
      </c>
      <c r="M76" s="118"/>
      <c r="N76" s="118"/>
      <c r="O76" s="43">
        <v>54184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106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29"/>
      <c r="M3" s="130"/>
      <c r="N3" s="36"/>
      <c r="O3" s="37"/>
      <c r="P3" s="131" t="s">
        <v>173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174</v>
      </c>
      <c r="N4" s="35" t="s">
        <v>10</v>
      </c>
      <c r="O4" s="35" t="s">
        <v>175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176</v>
      </c>
      <c r="B5" s="26"/>
      <c r="C5" s="26"/>
      <c r="D5" s="27">
        <f t="shared" ref="D5:N5" si="0">SUM(D6:D14)</f>
        <v>34160378</v>
      </c>
      <c r="E5" s="27">
        <f t="shared" si="0"/>
        <v>3235441</v>
      </c>
      <c r="F5" s="27">
        <f t="shared" si="0"/>
        <v>0</v>
      </c>
      <c r="G5" s="27">
        <f t="shared" si="0"/>
        <v>1177890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1107408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39681117</v>
      </c>
      <c r="P5" s="33">
        <f t="shared" ref="P5:P36" si="1">(O5/P$76)</f>
        <v>696.68551714451257</v>
      </c>
      <c r="Q5" s="6"/>
    </row>
    <row r="6" spans="1:134">
      <c r="A6" s="12"/>
      <c r="B6" s="25">
        <v>311</v>
      </c>
      <c r="C6" s="20" t="s">
        <v>3</v>
      </c>
      <c r="D6" s="46">
        <v>25819204</v>
      </c>
      <c r="E6" s="46">
        <v>3235441</v>
      </c>
      <c r="F6" s="46">
        <v>0</v>
      </c>
      <c r="G6" s="46">
        <v>1177890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30232535</v>
      </c>
      <c r="P6" s="47">
        <f t="shared" si="1"/>
        <v>530.79577576066151</v>
      </c>
      <c r="Q6" s="9"/>
    </row>
    <row r="7" spans="1:134">
      <c r="A7" s="12"/>
      <c r="B7" s="25">
        <v>312.51</v>
      </c>
      <c r="C7" s="20" t="s">
        <v>90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499738</v>
      </c>
      <c r="L7" s="46">
        <v>0</v>
      </c>
      <c r="M7" s="46">
        <v>0</v>
      </c>
      <c r="N7" s="46">
        <v>0</v>
      </c>
      <c r="O7" s="46">
        <f t="shared" ref="O7:O14" si="2">SUM(D7:N7)</f>
        <v>499738</v>
      </c>
      <c r="P7" s="47">
        <f t="shared" si="1"/>
        <v>8.7739522797900165</v>
      </c>
      <c r="Q7" s="9"/>
    </row>
    <row r="8" spans="1:134">
      <c r="A8" s="12"/>
      <c r="B8" s="25">
        <v>312.52</v>
      </c>
      <c r="C8" s="20" t="s">
        <v>125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607670</v>
      </c>
      <c r="L8" s="46">
        <v>0</v>
      </c>
      <c r="M8" s="46">
        <v>0</v>
      </c>
      <c r="N8" s="46">
        <v>0</v>
      </c>
      <c r="O8" s="46">
        <f t="shared" si="2"/>
        <v>607670</v>
      </c>
      <c r="P8" s="47">
        <f t="shared" si="1"/>
        <v>10.668925680776725</v>
      </c>
      <c r="Q8" s="9"/>
    </row>
    <row r="9" spans="1:134">
      <c r="A9" s="12"/>
      <c r="B9" s="25">
        <v>314.10000000000002</v>
      </c>
      <c r="C9" s="20" t="s">
        <v>11</v>
      </c>
      <c r="D9" s="46">
        <v>4578462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4578462</v>
      </c>
      <c r="P9" s="47">
        <f t="shared" si="1"/>
        <v>80.384535702371963</v>
      </c>
      <c r="Q9" s="9"/>
    </row>
    <row r="10" spans="1:134">
      <c r="A10" s="12"/>
      <c r="B10" s="25">
        <v>314.3</v>
      </c>
      <c r="C10" s="20" t="s">
        <v>12</v>
      </c>
      <c r="D10" s="46">
        <v>1096420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1096420</v>
      </c>
      <c r="P10" s="47">
        <f t="shared" si="1"/>
        <v>19.249960496514916</v>
      </c>
      <c r="Q10" s="9"/>
    </row>
    <row r="11" spans="1:134">
      <c r="A11" s="12"/>
      <c r="B11" s="25">
        <v>314.7</v>
      </c>
      <c r="C11" s="20" t="s">
        <v>13</v>
      </c>
      <c r="D11" s="46">
        <v>72574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72574</v>
      </c>
      <c r="P11" s="47">
        <f t="shared" si="1"/>
        <v>1.2741893007005285</v>
      </c>
      <c r="Q11" s="9"/>
    </row>
    <row r="12" spans="1:134">
      <c r="A12" s="12"/>
      <c r="B12" s="25">
        <v>314.8</v>
      </c>
      <c r="C12" s="20" t="s">
        <v>14</v>
      </c>
      <c r="D12" s="46">
        <v>78579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78579</v>
      </c>
      <c r="P12" s="47">
        <f t="shared" si="1"/>
        <v>1.3796197131169128</v>
      </c>
      <c r="Q12" s="9"/>
    </row>
    <row r="13" spans="1:134">
      <c r="A13" s="12"/>
      <c r="B13" s="25">
        <v>315.10000000000002</v>
      </c>
      <c r="C13" s="20" t="s">
        <v>177</v>
      </c>
      <c r="D13" s="46">
        <v>2347903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2347903</v>
      </c>
      <c r="P13" s="47">
        <f t="shared" si="1"/>
        <v>41.222378285373175</v>
      </c>
      <c r="Q13" s="9"/>
    </row>
    <row r="14" spans="1:134">
      <c r="A14" s="12"/>
      <c r="B14" s="25">
        <v>316</v>
      </c>
      <c r="C14" s="20" t="s">
        <v>127</v>
      </c>
      <c r="D14" s="46">
        <v>167236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167236</v>
      </c>
      <c r="P14" s="47">
        <f t="shared" si="1"/>
        <v>2.9361799252067349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SUM(D16:D31)</f>
        <v>5685777</v>
      </c>
      <c r="E15" s="32">
        <f t="shared" si="3"/>
        <v>89133</v>
      </c>
      <c r="F15" s="32">
        <f t="shared" si="3"/>
        <v>0</v>
      </c>
      <c r="G15" s="32">
        <f t="shared" si="3"/>
        <v>782633</v>
      </c>
      <c r="H15" s="32">
        <f t="shared" si="3"/>
        <v>0</v>
      </c>
      <c r="I15" s="32">
        <f t="shared" si="3"/>
        <v>857591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7415134</v>
      </c>
      <c r="P15" s="45">
        <f t="shared" si="1"/>
        <v>130.18828238846848</v>
      </c>
      <c r="Q15" s="10"/>
    </row>
    <row r="16" spans="1:134">
      <c r="A16" s="12"/>
      <c r="B16" s="25">
        <v>322</v>
      </c>
      <c r="C16" s="20" t="s">
        <v>178</v>
      </c>
      <c r="D16" s="46">
        <v>1275165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1275165</v>
      </c>
      <c r="P16" s="47">
        <f t="shared" si="1"/>
        <v>22.388205137208772</v>
      </c>
      <c r="Q16" s="9"/>
    </row>
    <row r="17" spans="1:17">
      <c r="A17" s="12"/>
      <c r="B17" s="25">
        <v>322.89999999999998</v>
      </c>
      <c r="C17" s="20" t="s">
        <v>186</v>
      </c>
      <c r="D17" s="46">
        <v>7650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1" si="4">SUM(D17:N17)</f>
        <v>7650</v>
      </c>
      <c r="P17" s="47">
        <f t="shared" si="1"/>
        <v>0.13431184928981513</v>
      </c>
      <c r="Q17" s="9"/>
    </row>
    <row r="18" spans="1:17">
      <c r="A18" s="12"/>
      <c r="B18" s="25">
        <v>323.10000000000002</v>
      </c>
      <c r="C18" s="20" t="s">
        <v>19</v>
      </c>
      <c r="D18" s="46">
        <v>3601331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3601331</v>
      </c>
      <c r="P18" s="47">
        <f t="shared" si="1"/>
        <v>63.228944642449569</v>
      </c>
      <c r="Q18" s="9"/>
    </row>
    <row r="19" spans="1:17">
      <c r="A19" s="12"/>
      <c r="B19" s="25">
        <v>323.39999999999998</v>
      </c>
      <c r="C19" s="20" t="s">
        <v>108</v>
      </c>
      <c r="D19" s="46">
        <v>155458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155458</v>
      </c>
      <c r="P19" s="47">
        <f t="shared" si="1"/>
        <v>2.7293923486138665</v>
      </c>
      <c r="Q19" s="9"/>
    </row>
    <row r="20" spans="1:17">
      <c r="A20" s="12"/>
      <c r="B20" s="25">
        <v>323.7</v>
      </c>
      <c r="C20" s="20" t="s">
        <v>21</v>
      </c>
      <c r="D20" s="46">
        <v>62262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62262</v>
      </c>
      <c r="P20" s="47">
        <f t="shared" si="1"/>
        <v>1.093140439278754</v>
      </c>
      <c r="Q20" s="9"/>
    </row>
    <row r="21" spans="1:17">
      <c r="A21" s="12"/>
      <c r="B21" s="25">
        <v>323.89999999999998</v>
      </c>
      <c r="C21" s="20" t="s">
        <v>109</v>
      </c>
      <c r="D21" s="46">
        <v>23167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23167</v>
      </c>
      <c r="P21" s="47">
        <f t="shared" si="1"/>
        <v>0.40674543954211073</v>
      </c>
      <c r="Q21" s="9"/>
    </row>
    <row r="22" spans="1:17">
      <c r="A22" s="12"/>
      <c r="B22" s="25">
        <v>324.11</v>
      </c>
      <c r="C22" s="20" t="s">
        <v>97</v>
      </c>
      <c r="D22" s="46">
        <v>0</v>
      </c>
      <c r="E22" s="46">
        <v>0</v>
      </c>
      <c r="F22" s="46">
        <v>0</v>
      </c>
      <c r="G22" s="46">
        <v>115243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115243</v>
      </c>
      <c r="P22" s="47">
        <f t="shared" si="1"/>
        <v>2.0233333918570149</v>
      </c>
      <c r="Q22" s="9"/>
    </row>
    <row r="23" spans="1:17">
      <c r="A23" s="12"/>
      <c r="B23" s="25">
        <v>324.12</v>
      </c>
      <c r="C23" s="20" t="s">
        <v>22</v>
      </c>
      <c r="D23" s="46">
        <v>0</v>
      </c>
      <c r="E23" s="46">
        <v>0</v>
      </c>
      <c r="F23" s="46">
        <v>0</v>
      </c>
      <c r="G23" s="46">
        <v>22713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22713</v>
      </c>
      <c r="P23" s="47">
        <f t="shared" si="1"/>
        <v>0.39877451410713344</v>
      </c>
      <c r="Q23" s="9"/>
    </row>
    <row r="24" spans="1:17">
      <c r="A24" s="12"/>
      <c r="B24" s="25">
        <v>324.20999999999998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797616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797616</v>
      </c>
      <c r="P24" s="47">
        <f t="shared" si="1"/>
        <v>14.003827448777148</v>
      </c>
      <c r="Q24" s="9"/>
    </row>
    <row r="25" spans="1:17">
      <c r="A25" s="12"/>
      <c r="B25" s="25">
        <v>324.22000000000003</v>
      </c>
      <c r="C25" s="20" t="s">
        <v>98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59975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59975</v>
      </c>
      <c r="P25" s="47">
        <f t="shared" si="1"/>
        <v>1.0529873413276682</v>
      </c>
      <c r="Q25" s="9"/>
    </row>
    <row r="26" spans="1:17">
      <c r="A26" s="12"/>
      <c r="B26" s="25">
        <v>324.31</v>
      </c>
      <c r="C26" s="20" t="s">
        <v>24</v>
      </c>
      <c r="D26" s="46">
        <v>0</v>
      </c>
      <c r="E26" s="46">
        <v>0</v>
      </c>
      <c r="F26" s="46">
        <v>0</v>
      </c>
      <c r="G26" s="46">
        <v>411412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411412</v>
      </c>
      <c r="P26" s="47">
        <f t="shared" si="1"/>
        <v>7.2232034692838454</v>
      </c>
      <c r="Q26" s="9"/>
    </row>
    <row r="27" spans="1:17">
      <c r="A27" s="12"/>
      <c r="B27" s="25">
        <v>324.32</v>
      </c>
      <c r="C27" s="20" t="s">
        <v>99</v>
      </c>
      <c r="D27" s="46">
        <v>0</v>
      </c>
      <c r="E27" s="46">
        <v>0</v>
      </c>
      <c r="F27" s="46">
        <v>0</v>
      </c>
      <c r="G27" s="46">
        <v>73702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73702</v>
      </c>
      <c r="P27" s="47">
        <f t="shared" si="1"/>
        <v>1.2939937145565954</v>
      </c>
      <c r="Q27" s="9"/>
    </row>
    <row r="28" spans="1:17">
      <c r="A28" s="12"/>
      <c r="B28" s="25">
        <v>324.61</v>
      </c>
      <c r="C28" s="20" t="s">
        <v>100</v>
      </c>
      <c r="D28" s="46">
        <v>0</v>
      </c>
      <c r="E28" s="46">
        <v>0</v>
      </c>
      <c r="F28" s="46">
        <v>0</v>
      </c>
      <c r="G28" s="46">
        <v>159563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159563</v>
      </c>
      <c r="P28" s="47">
        <f t="shared" si="1"/>
        <v>2.8014642625138264</v>
      </c>
      <c r="Q28" s="9"/>
    </row>
    <row r="29" spans="1:17">
      <c r="A29" s="12"/>
      <c r="B29" s="25">
        <v>325.10000000000002</v>
      </c>
      <c r="C29" s="20" t="s">
        <v>148</v>
      </c>
      <c r="D29" s="46">
        <v>0</v>
      </c>
      <c r="E29" s="46">
        <v>89133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89133</v>
      </c>
      <c r="P29" s="47">
        <f t="shared" si="1"/>
        <v>1.5649173938234107</v>
      </c>
      <c r="Q29" s="9"/>
    </row>
    <row r="30" spans="1:17">
      <c r="A30" s="12"/>
      <c r="B30" s="25">
        <v>325.2</v>
      </c>
      <c r="C30" s="20" t="s">
        <v>26</v>
      </c>
      <c r="D30" s="46">
        <v>559844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559844</v>
      </c>
      <c r="P30" s="47">
        <f t="shared" si="1"/>
        <v>9.8292396018048702</v>
      </c>
      <c r="Q30" s="9"/>
    </row>
    <row r="31" spans="1:17">
      <c r="A31" s="12"/>
      <c r="B31" s="25">
        <v>329.5</v>
      </c>
      <c r="C31" s="20" t="s">
        <v>187</v>
      </c>
      <c r="D31" s="46">
        <v>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900</v>
      </c>
      <c r="P31" s="47">
        <f t="shared" si="1"/>
        <v>1.5801394034095896E-2</v>
      </c>
      <c r="Q31" s="9"/>
    </row>
    <row r="32" spans="1:17" ht="15.75">
      <c r="A32" s="29" t="s">
        <v>179</v>
      </c>
      <c r="B32" s="30"/>
      <c r="C32" s="31"/>
      <c r="D32" s="32">
        <f t="shared" ref="D32:N32" si="5">SUM(D33:D45)</f>
        <v>11358126</v>
      </c>
      <c r="E32" s="32">
        <f t="shared" si="5"/>
        <v>1100850</v>
      </c>
      <c r="F32" s="32">
        <f t="shared" si="5"/>
        <v>900004</v>
      </c>
      <c r="G32" s="32">
        <f t="shared" si="5"/>
        <v>6073600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19432580</v>
      </c>
      <c r="P32" s="45">
        <f t="shared" si="1"/>
        <v>341.17983742121248</v>
      </c>
      <c r="Q32" s="10"/>
    </row>
    <row r="33" spans="1:17">
      <c r="A33" s="12"/>
      <c r="B33" s="25">
        <v>331.2</v>
      </c>
      <c r="C33" s="20" t="s">
        <v>28</v>
      </c>
      <c r="D33" s="46">
        <v>192188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192188</v>
      </c>
      <c r="P33" s="47">
        <f t="shared" si="1"/>
        <v>3.3742647962498027</v>
      </c>
      <c r="Q33" s="9"/>
    </row>
    <row r="34" spans="1:17">
      <c r="A34" s="12"/>
      <c r="B34" s="25">
        <v>331.5</v>
      </c>
      <c r="C34" s="20" t="s">
        <v>30</v>
      </c>
      <c r="D34" s="46">
        <v>0</v>
      </c>
      <c r="E34" s="46">
        <v>864775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2" si="6">SUM(D34:N34)</f>
        <v>864775</v>
      </c>
      <c r="P34" s="47">
        <f t="shared" si="1"/>
        <v>15.182945028705866</v>
      </c>
      <c r="Q34" s="9"/>
    </row>
    <row r="35" spans="1:17">
      <c r="A35" s="12"/>
      <c r="B35" s="25">
        <v>334.2</v>
      </c>
      <c r="C35" s="20" t="s">
        <v>116</v>
      </c>
      <c r="D35" s="46">
        <v>6121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6121</v>
      </c>
      <c r="P35" s="47">
        <f t="shared" si="1"/>
        <v>0.10746703653633442</v>
      </c>
      <c r="Q35" s="9"/>
    </row>
    <row r="36" spans="1:17">
      <c r="A36" s="12"/>
      <c r="B36" s="25">
        <v>334.5</v>
      </c>
      <c r="C36" s="20" t="s">
        <v>33</v>
      </c>
      <c r="D36" s="46">
        <v>0</v>
      </c>
      <c r="E36" s="46">
        <v>236075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236075</v>
      </c>
      <c r="P36" s="47">
        <f t="shared" si="1"/>
        <v>4.1447934406657652</v>
      </c>
      <c r="Q36" s="9"/>
    </row>
    <row r="37" spans="1:17">
      <c r="A37" s="12"/>
      <c r="B37" s="25">
        <v>334.7</v>
      </c>
      <c r="C37" s="20" t="s">
        <v>118</v>
      </c>
      <c r="D37" s="46">
        <v>0</v>
      </c>
      <c r="E37" s="46">
        <v>0</v>
      </c>
      <c r="F37" s="46">
        <v>500004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500004</v>
      </c>
      <c r="P37" s="47">
        <f t="shared" ref="P37:P68" si="7">(O37/P$76)</f>
        <v>8.7786224695823165</v>
      </c>
      <c r="Q37" s="9"/>
    </row>
    <row r="38" spans="1:17">
      <c r="A38" s="12"/>
      <c r="B38" s="25">
        <v>335.125</v>
      </c>
      <c r="C38" s="20" t="s">
        <v>180</v>
      </c>
      <c r="D38" s="46">
        <v>2960596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2960596</v>
      </c>
      <c r="P38" s="47">
        <f t="shared" si="7"/>
        <v>51.979493301964638</v>
      </c>
      <c r="Q38" s="9"/>
    </row>
    <row r="39" spans="1:17">
      <c r="A39" s="12"/>
      <c r="B39" s="25">
        <v>335.14</v>
      </c>
      <c r="C39" s="20" t="s">
        <v>129</v>
      </c>
      <c r="D39" s="46">
        <v>55474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55474</v>
      </c>
      <c r="P39" s="47">
        <f t="shared" si="7"/>
        <v>0.97396281405270646</v>
      </c>
      <c r="Q39" s="9"/>
    </row>
    <row r="40" spans="1:17">
      <c r="A40" s="12"/>
      <c r="B40" s="25">
        <v>335.15</v>
      </c>
      <c r="C40" s="20" t="s">
        <v>130</v>
      </c>
      <c r="D40" s="46">
        <v>59263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59263</v>
      </c>
      <c r="P40" s="47">
        <f t="shared" si="7"/>
        <v>1.0404866829362502</v>
      </c>
      <c r="Q40" s="9"/>
    </row>
    <row r="41" spans="1:17">
      <c r="A41" s="12"/>
      <c r="B41" s="25">
        <v>335.18</v>
      </c>
      <c r="C41" s="20" t="s">
        <v>181</v>
      </c>
      <c r="D41" s="46">
        <v>5932505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5932505</v>
      </c>
      <c r="P41" s="47">
        <f t="shared" si="7"/>
        <v>104.15761012693787</v>
      </c>
      <c r="Q41" s="9"/>
    </row>
    <row r="42" spans="1:17">
      <c r="A42" s="12"/>
      <c r="B42" s="25">
        <v>335.21</v>
      </c>
      <c r="C42" s="20" t="s">
        <v>101</v>
      </c>
      <c r="D42" s="46">
        <v>26730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26730</v>
      </c>
      <c r="P42" s="47">
        <f t="shared" si="7"/>
        <v>0.46930140281264815</v>
      </c>
      <c r="Q42" s="9"/>
    </row>
    <row r="43" spans="1:17">
      <c r="A43" s="12"/>
      <c r="B43" s="25">
        <v>337.7</v>
      </c>
      <c r="C43" s="20" t="s">
        <v>161</v>
      </c>
      <c r="D43" s="46">
        <v>0</v>
      </c>
      <c r="E43" s="46">
        <v>0</v>
      </c>
      <c r="F43" s="46">
        <v>400000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" si="8">SUM(D43:N43)</f>
        <v>400000</v>
      </c>
      <c r="P43" s="47">
        <f t="shared" si="7"/>
        <v>7.0228417929315095</v>
      </c>
      <c r="Q43" s="9"/>
    </row>
    <row r="44" spans="1:17">
      <c r="A44" s="12"/>
      <c r="B44" s="25">
        <v>338</v>
      </c>
      <c r="C44" s="20" t="s">
        <v>41</v>
      </c>
      <c r="D44" s="46">
        <v>2049607</v>
      </c>
      <c r="E44" s="46">
        <v>0</v>
      </c>
      <c r="F44" s="46">
        <v>0</v>
      </c>
      <c r="G44" s="46">
        <v>6073600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8123207</v>
      </c>
      <c r="P44" s="47">
        <f t="shared" si="7"/>
        <v>142.61999403058448</v>
      </c>
      <c r="Q44" s="9"/>
    </row>
    <row r="45" spans="1:17">
      <c r="A45" s="12"/>
      <c r="B45" s="25">
        <v>339</v>
      </c>
      <c r="C45" s="20" t="s">
        <v>42</v>
      </c>
      <c r="D45" s="46">
        <v>75642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75642</v>
      </c>
      <c r="P45" s="47">
        <f t="shared" si="7"/>
        <v>1.3280544972523132</v>
      </c>
      <c r="Q45" s="9"/>
    </row>
    <row r="46" spans="1:17" ht="15.75">
      <c r="A46" s="29" t="s">
        <v>47</v>
      </c>
      <c r="B46" s="30"/>
      <c r="C46" s="31"/>
      <c r="D46" s="32">
        <f t="shared" ref="D46:N46" si="9">SUM(D47:D57)</f>
        <v>2671057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39911845</v>
      </c>
      <c r="J46" s="32">
        <f t="shared" si="9"/>
        <v>11068057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53650959</v>
      </c>
      <c r="P46" s="45">
        <f t="shared" si="7"/>
        <v>941.95549274013729</v>
      </c>
      <c r="Q46" s="10"/>
    </row>
    <row r="47" spans="1:17">
      <c r="A47" s="12"/>
      <c r="B47" s="25">
        <v>341.1</v>
      </c>
      <c r="C47" s="20" t="s">
        <v>149</v>
      </c>
      <c r="D47" s="46">
        <v>182455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182455</v>
      </c>
      <c r="P47" s="47">
        <f t="shared" si="7"/>
        <v>3.2033814983232967</v>
      </c>
      <c r="Q47" s="9"/>
    </row>
    <row r="48" spans="1:17">
      <c r="A48" s="12"/>
      <c r="B48" s="25">
        <v>342.1</v>
      </c>
      <c r="C48" s="20" t="s">
        <v>52</v>
      </c>
      <c r="D48" s="46">
        <v>410215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6" si="10">SUM(D48:N48)</f>
        <v>410215</v>
      </c>
      <c r="P48" s="47">
        <f t="shared" si="7"/>
        <v>7.2021876152184978</v>
      </c>
      <c r="Q48" s="9"/>
    </row>
    <row r="49" spans="1:17">
      <c r="A49" s="12"/>
      <c r="B49" s="25">
        <v>342.2</v>
      </c>
      <c r="C49" s="20" t="s">
        <v>119</v>
      </c>
      <c r="D49" s="46">
        <v>2670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2670</v>
      </c>
      <c r="P49" s="47">
        <f t="shared" si="7"/>
        <v>4.6877468967817824E-2</v>
      </c>
      <c r="Q49" s="9"/>
    </row>
    <row r="50" spans="1:17">
      <c r="A50" s="12"/>
      <c r="B50" s="25">
        <v>343.3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13049312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13049312</v>
      </c>
      <c r="P50" s="47">
        <f t="shared" si="7"/>
        <v>229.10813420650666</v>
      </c>
      <c r="Q50" s="9"/>
    </row>
    <row r="51" spans="1:17">
      <c r="A51" s="12"/>
      <c r="B51" s="25">
        <v>343.4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9569738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9569738</v>
      </c>
      <c r="P51" s="47">
        <f t="shared" si="7"/>
        <v>168.01688993451199</v>
      </c>
      <c r="Q51" s="9"/>
    </row>
    <row r="52" spans="1:17">
      <c r="A52" s="12"/>
      <c r="B52" s="25">
        <v>343.5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13121109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13121109</v>
      </c>
      <c r="P52" s="47">
        <f t="shared" si="7"/>
        <v>230.36868163702442</v>
      </c>
      <c r="Q52" s="9"/>
    </row>
    <row r="53" spans="1:17">
      <c r="A53" s="12"/>
      <c r="B53" s="25">
        <v>343.6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2063242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2063242</v>
      </c>
      <c r="P53" s="47">
        <f t="shared" si="7"/>
        <v>36.224555366328985</v>
      </c>
      <c r="Q53" s="9"/>
    </row>
    <row r="54" spans="1:17">
      <c r="A54" s="12"/>
      <c r="B54" s="25">
        <v>344.5</v>
      </c>
      <c r="C54" s="20" t="s">
        <v>133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53783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53783</v>
      </c>
      <c r="P54" s="47">
        <f t="shared" si="7"/>
        <v>0.94427375037308847</v>
      </c>
      <c r="Q54" s="9"/>
    </row>
    <row r="55" spans="1:17">
      <c r="A55" s="12"/>
      <c r="B55" s="25">
        <v>344.9</v>
      </c>
      <c r="C55" s="20" t="s">
        <v>134</v>
      </c>
      <c r="D55" s="46">
        <v>377067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377067</v>
      </c>
      <c r="P55" s="47">
        <f t="shared" si="7"/>
        <v>6.6202047158382635</v>
      </c>
      <c r="Q55" s="9"/>
    </row>
    <row r="56" spans="1:17">
      <c r="A56" s="12"/>
      <c r="B56" s="25">
        <v>347.2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2054661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2054661</v>
      </c>
      <c r="P56" s="47">
        <f t="shared" si="7"/>
        <v>36.073897852766123</v>
      </c>
      <c r="Q56" s="9"/>
    </row>
    <row r="57" spans="1:17">
      <c r="A57" s="12"/>
      <c r="B57" s="25">
        <v>349</v>
      </c>
      <c r="C57" s="20" t="s">
        <v>182</v>
      </c>
      <c r="D57" s="46">
        <v>1698650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11068057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12766707</v>
      </c>
      <c r="P57" s="47">
        <f t="shared" si="7"/>
        <v>224.14640869427814</v>
      </c>
      <c r="Q57" s="9"/>
    </row>
    <row r="58" spans="1:17" ht="15.75">
      <c r="A58" s="29" t="s">
        <v>48</v>
      </c>
      <c r="B58" s="30"/>
      <c r="C58" s="31"/>
      <c r="D58" s="32">
        <f t="shared" ref="D58:N58" si="11">SUM(D59:D61)</f>
        <v>106926</v>
      </c>
      <c r="E58" s="32">
        <f t="shared" si="11"/>
        <v>5654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16611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>SUM(D58:N58)</f>
        <v>129191</v>
      </c>
      <c r="P58" s="45">
        <f t="shared" si="7"/>
        <v>2.2682198851765367</v>
      </c>
      <c r="Q58" s="10"/>
    </row>
    <row r="59" spans="1:17">
      <c r="A59" s="13"/>
      <c r="B59" s="39">
        <v>351.3</v>
      </c>
      <c r="C59" s="21" t="s">
        <v>67</v>
      </c>
      <c r="D59" s="46">
        <v>179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1" si="12">SUM(D59:N59)</f>
        <v>179</v>
      </c>
      <c r="P59" s="47">
        <f t="shared" si="7"/>
        <v>3.1427217023368508E-3</v>
      </c>
      <c r="Q59" s="9"/>
    </row>
    <row r="60" spans="1:17">
      <c r="A60" s="13"/>
      <c r="B60" s="39">
        <v>351.5</v>
      </c>
      <c r="C60" s="21" t="s">
        <v>121</v>
      </c>
      <c r="D60" s="46">
        <v>106747</v>
      </c>
      <c r="E60" s="46">
        <v>5654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112401</v>
      </c>
      <c r="P60" s="47">
        <f t="shared" si="7"/>
        <v>1.9734361009182366</v>
      </c>
      <c r="Q60" s="9"/>
    </row>
    <row r="61" spans="1:17">
      <c r="A61" s="13"/>
      <c r="B61" s="39">
        <v>354</v>
      </c>
      <c r="C61" s="21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16611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16611</v>
      </c>
      <c r="P61" s="47">
        <f t="shared" si="7"/>
        <v>0.29164106255596328</v>
      </c>
      <c r="Q61" s="9"/>
    </row>
    <row r="62" spans="1:17" ht="15.75">
      <c r="A62" s="29" t="s">
        <v>4</v>
      </c>
      <c r="B62" s="30"/>
      <c r="C62" s="31"/>
      <c r="D62" s="32">
        <f t="shared" ref="D62:N62" si="13">SUM(D63:D71)</f>
        <v>-1155570</v>
      </c>
      <c r="E62" s="32">
        <f t="shared" si="13"/>
        <v>311718</v>
      </c>
      <c r="F62" s="32">
        <f t="shared" si="13"/>
        <v>0</v>
      </c>
      <c r="G62" s="32">
        <f t="shared" si="13"/>
        <v>522032</v>
      </c>
      <c r="H62" s="32">
        <f t="shared" si="13"/>
        <v>0</v>
      </c>
      <c r="I62" s="32">
        <f t="shared" si="13"/>
        <v>311444</v>
      </c>
      <c r="J62" s="32">
        <f t="shared" si="13"/>
        <v>806141</v>
      </c>
      <c r="K62" s="32">
        <f t="shared" si="13"/>
        <v>-20126527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>SUM(D62:N62)</f>
        <v>-19330762</v>
      </c>
      <c r="P62" s="45">
        <f t="shared" si="7"/>
        <v>-339.39220815703072</v>
      </c>
      <c r="Q62" s="10"/>
    </row>
    <row r="63" spans="1:17">
      <c r="A63" s="12"/>
      <c r="B63" s="25">
        <v>361.1</v>
      </c>
      <c r="C63" s="20" t="s">
        <v>71</v>
      </c>
      <c r="D63" s="46">
        <v>-2330710</v>
      </c>
      <c r="E63" s="46">
        <v>10432</v>
      </c>
      <c r="F63" s="46">
        <v>0</v>
      </c>
      <c r="G63" s="46">
        <v>-53771</v>
      </c>
      <c r="H63" s="46">
        <v>0</v>
      </c>
      <c r="I63" s="46">
        <v>-778360</v>
      </c>
      <c r="J63" s="46">
        <v>-229448</v>
      </c>
      <c r="K63" s="46">
        <v>4566090</v>
      </c>
      <c r="L63" s="46">
        <v>0</v>
      </c>
      <c r="M63" s="46">
        <v>0</v>
      </c>
      <c r="N63" s="46">
        <v>0</v>
      </c>
      <c r="O63" s="46">
        <f>SUM(D63:N63)</f>
        <v>1184233</v>
      </c>
      <c r="P63" s="47">
        <f t="shared" si="7"/>
        <v>20.791702512421651</v>
      </c>
      <c r="Q63" s="9"/>
    </row>
    <row r="64" spans="1:17">
      <c r="A64" s="12"/>
      <c r="B64" s="25">
        <v>361.3</v>
      </c>
      <c r="C64" s="20" t="s">
        <v>103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-29218008</v>
      </c>
      <c r="L64" s="46">
        <v>0</v>
      </c>
      <c r="M64" s="46">
        <v>0</v>
      </c>
      <c r="N64" s="46">
        <v>0</v>
      </c>
      <c r="O64" s="46">
        <f t="shared" ref="O64:O73" si="14">SUM(D64:N64)</f>
        <v>-29218008</v>
      </c>
      <c r="P64" s="47">
        <f t="shared" si="7"/>
        <v>-512.98361922151798</v>
      </c>
      <c r="Q64" s="9"/>
    </row>
    <row r="65" spans="1:120">
      <c r="A65" s="12"/>
      <c r="B65" s="25">
        <v>362</v>
      </c>
      <c r="C65" s="20" t="s">
        <v>73</v>
      </c>
      <c r="D65" s="46">
        <v>782385</v>
      </c>
      <c r="E65" s="46">
        <v>51045</v>
      </c>
      <c r="F65" s="46">
        <v>0</v>
      </c>
      <c r="G65" s="46">
        <v>0</v>
      </c>
      <c r="H65" s="46">
        <v>0</v>
      </c>
      <c r="I65" s="46">
        <v>6000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839430</v>
      </c>
      <c r="P65" s="47">
        <f t="shared" si="7"/>
        <v>14.737960215601243</v>
      </c>
      <c r="Q65" s="9"/>
    </row>
    <row r="66" spans="1:120">
      <c r="A66" s="12"/>
      <c r="B66" s="25">
        <v>364</v>
      </c>
      <c r="C66" s="20" t="s">
        <v>135</v>
      </c>
      <c r="D66" s="46">
        <v>3084</v>
      </c>
      <c r="E66" s="46">
        <v>0</v>
      </c>
      <c r="F66" s="46">
        <v>0</v>
      </c>
      <c r="G66" s="46">
        <v>0</v>
      </c>
      <c r="H66" s="46">
        <v>0</v>
      </c>
      <c r="I66" s="46">
        <v>-7889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-4805</v>
      </c>
      <c r="P66" s="47">
        <f t="shared" si="7"/>
        <v>-8.4361887037589761E-2</v>
      </c>
      <c r="Q66" s="9"/>
    </row>
    <row r="67" spans="1:120">
      <c r="A67" s="12"/>
      <c r="B67" s="25">
        <v>365</v>
      </c>
      <c r="C67" s="20" t="s">
        <v>136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7123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7123</v>
      </c>
      <c r="P67" s="47">
        <f t="shared" si="7"/>
        <v>0.12505925522762787</v>
      </c>
      <c r="Q67" s="9"/>
    </row>
    <row r="68" spans="1:120">
      <c r="A68" s="12"/>
      <c r="B68" s="25">
        <v>366</v>
      </c>
      <c r="C68" s="20" t="s">
        <v>76</v>
      </c>
      <c r="D68" s="46">
        <v>223000</v>
      </c>
      <c r="E68" s="46">
        <v>0</v>
      </c>
      <c r="F68" s="46">
        <v>0</v>
      </c>
      <c r="G68" s="46">
        <v>296300</v>
      </c>
      <c r="H68" s="46">
        <v>0</v>
      </c>
      <c r="I68" s="46">
        <v>462637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981937</v>
      </c>
      <c r="P68" s="47">
        <f t="shared" si="7"/>
        <v>17.23997050406447</v>
      </c>
      <c r="Q68" s="9"/>
    </row>
    <row r="69" spans="1:120">
      <c r="A69" s="12"/>
      <c r="B69" s="25">
        <v>368</v>
      </c>
      <c r="C69" s="20" t="s">
        <v>77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4525391</v>
      </c>
      <c r="L69" s="46">
        <v>0</v>
      </c>
      <c r="M69" s="46">
        <v>0</v>
      </c>
      <c r="N69" s="46">
        <v>0</v>
      </c>
      <c r="O69" s="46">
        <f t="shared" si="14"/>
        <v>4525391</v>
      </c>
      <c r="P69" s="47">
        <f t="shared" ref="P69:P74" si="15">(O69/P$76)</f>
        <v>79.452762610390295</v>
      </c>
      <c r="Q69" s="9"/>
    </row>
    <row r="70" spans="1:120">
      <c r="A70" s="12"/>
      <c r="B70" s="25">
        <v>369.3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444077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444077</v>
      </c>
      <c r="P70" s="47">
        <f t="shared" si="15"/>
        <v>7.7967062871991155</v>
      </c>
      <c r="Q70" s="9"/>
    </row>
    <row r="71" spans="1:120">
      <c r="A71" s="12"/>
      <c r="B71" s="25">
        <v>369.9</v>
      </c>
      <c r="C71" s="20" t="s">
        <v>80</v>
      </c>
      <c r="D71" s="46">
        <v>166671</v>
      </c>
      <c r="E71" s="46">
        <v>250241</v>
      </c>
      <c r="F71" s="46">
        <v>0</v>
      </c>
      <c r="G71" s="46">
        <v>279503</v>
      </c>
      <c r="H71" s="46">
        <v>0</v>
      </c>
      <c r="I71" s="46">
        <v>621933</v>
      </c>
      <c r="J71" s="46">
        <v>591512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1909860</v>
      </c>
      <c r="P71" s="47">
        <f t="shared" si="15"/>
        <v>33.531611566620434</v>
      </c>
      <c r="Q71" s="9"/>
    </row>
    <row r="72" spans="1:120" ht="15.75">
      <c r="A72" s="29" t="s">
        <v>49</v>
      </c>
      <c r="B72" s="30"/>
      <c r="C72" s="31"/>
      <c r="D72" s="32">
        <f t="shared" ref="D72:N72" si="16">SUM(D73:D73)</f>
        <v>952338</v>
      </c>
      <c r="E72" s="32">
        <f t="shared" si="16"/>
        <v>3144524</v>
      </c>
      <c r="F72" s="32">
        <f t="shared" si="16"/>
        <v>611966</v>
      </c>
      <c r="G72" s="32">
        <f t="shared" si="16"/>
        <v>1334106</v>
      </c>
      <c r="H72" s="32">
        <f t="shared" si="16"/>
        <v>0</v>
      </c>
      <c r="I72" s="32">
        <f t="shared" si="16"/>
        <v>1160662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7203596</v>
      </c>
      <c r="P72" s="45">
        <f t="shared" si="15"/>
        <v>126.47428762048563</v>
      </c>
      <c r="Q72" s="9"/>
    </row>
    <row r="73" spans="1:120" ht="15.75" thickBot="1">
      <c r="A73" s="12"/>
      <c r="B73" s="25">
        <v>381</v>
      </c>
      <c r="C73" s="20" t="s">
        <v>81</v>
      </c>
      <c r="D73" s="46">
        <v>952338</v>
      </c>
      <c r="E73" s="46">
        <v>3144524</v>
      </c>
      <c r="F73" s="46">
        <v>611966</v>
      </c>
      <c r="G73" s="46">
        <v>1334106</v>
      </c>
      <c r="H73" s="46">
        <v>0</v>
      </c>
      <c r="I73" s="46">
        <v>1160662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7203596</v>
      </c>
      <c r="P73" s="47">
        <f t="shared" si="15"/>
        <v>126.47428762048563</v>
      </c>
      <c r="Q73" s="9"/>
    </row>
    <row r="74" spans="1:120" ht="16.5" thickBot="1">
      <c r="A74" s="14" t="s">
        <v>63</v>
      </c>
      <c r="B74" s="23"/>
      <c r="C74" s="22"/>
      <c r="D74" s="15">
        <f t="shared" ref="D74:N74" si="17">SUM(D5,D15,D32,D46,D58,D62,D72)</f>
        <v>53779032</v>
      </c>
      <c r="E74" s="15">
        <f t="shared" si="17"/>
        <v>7887320</v>
      </c>
      <c r="F74" s="15">
        <f t="shared" si="17"/>
        <v>1511970</v>
      </c>
      <c r="G74" s="15">
        <f t="shared" si="17"/>
        <v>9890261</v>
      </c>
      <c r="H74" s="15">
        <f t="shared" si="17"/>
        <v>0</v>
      </c>
      <c r="I74" s="15">
        <f t="shared" si="17"/>
        <v>42258153</v>
      </c>
      <c r="J74" s="15">
        <f t="shared" si="17"/>
        <v>11874198</v>
      </c>
      <c r="K74" s="15">
        <f t="shared" si="17"/>
        <v>-19019119</v>
      </c>
      <c r="L74" s="15">
        <f t="shared" si="17"/>
        <v>0</v>
      </c>
      <c r="M74" s="15">
        <f t="shared" si="17"/>
        <v>0</v>
      </c>
      <c r="N74" s="15">
        <f t="shared" si="17"/>
        <v>0</v>
      </c>
      <c r="O74" s="15">
        <f>SUM(D74:N74)</f>
        <v>108181815</v>
      </c>
      <c r="P74" s="38">
        <f t="shared" si="15"/>
        <v>1899.3594290429623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118" t="s">
        <v>188</v>
      </c>
      <c r="N76" s="118"/>
      <c r="O76" s="118"/>
      <c r="P76" s="43">
        <v>56957</v>
      </c>
    </row>
    <row r="77" spans="1:120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7"/>
    </row>
    <row r="78" spans="1:120" ht="15.75" customHeight="1" thickBot="1">
      <c r="A78" s="120" t="s">
        <v>106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0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29"/>
      <c r="M3" s="130"/>
      <c r="N3" s="36"/>
      <c r="O3" s="37"/>
      <c r="P3" s="131" t="s">
        <v>173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174</v>
      </c>
      <c r="N4" s="35" t="s">
        <v>10</v>
      </c>
      <c r="O4" s="35" t="s">
        <v>175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176</v>
      </c>
      <c r="B5" s="26"/>
      <c r="C5" s="26"/>
      <c r="D5" s="27">
        <f t="shared" ref="D5:N5" si="0">SUM(D6:D14)</f>
        <v>32102888</v>
      </c>
      <c r="E5" s="27">
        <f t="shared" si="0"/>
        <v>2961915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1020600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36085403</v>
      </c>
      <c r="P5" s="33">
        <f t="shared" ref="P5:P36" si="1">(O5/P$81)</f>
        <v>639.33600864604375</v>
      </c>
      <c r="Q5" s="6"/>
    </row>
    <row r="6" spans="1:134">
      <c r="A6" s="12"/>
      <c r="B6" s="25">
        <v>311</v>
      </c>
      <c r="C6" s="20" t="s">
        <v>3</v>
      </c>
      <c r="D6" s="46">
        <v>24178136</v>
      </c>
      <c r="E6" s="46">
        <v>2961915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27140051</v>
      </c>
      <c r="P6" s="47">
        <f t="shared" si="1"/>
        <v>480.84849934445981</v>
      </c>
      <c r="Q6" s="9"/>
    </row>
    <row r="7" spans="1:134">
      <c r="A7" s="12"/>
      <c r="B7" s="25">
        <v>312.51</v>
      </c>
      <c r="C7" s="20" t="s">
        <v>90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450689</v>
      </c>
      <c r="L7" s="46">
        <v>0</v>
      </c>
      <c r="M7" s="46">
        <v>0</v>
      </c>
      <c r="N7" s="46">
        <v>0</v>
      </c>
      <c r="O7" s="46">
        <f t="shared" ref="O7:O14" si="2">SUM(D7:N7)</f>
        <v>450689</v>
      </c>
      <c r="P7" s="47">
        <f t="shared" si="1"/>
        <v>7.9849934445979942</v>
      </c>
      <c r="Q7" s="9"/>
    </row>
    <row r="8" spans="1:134">
      <c r="A8" s="12"/>
      <c r="B8" s="25">
        <v>312.52</v>
      </c>
      <c r="C8" s="20" t="s">
        <v>125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569911</v>
      </c>
      <c r="L8" s="46">
        <v>0</v>
      </c>
      <c r="M8" s="46">
        <v>0</v>
      </c>
      <c r="N8" s="46">
        <v>0</v>
      </c>
      <c r="O8" s="46">
        <f t="shared" si="2"/>
        <v>569911</v>
      </c>
      <c r="P8" s="47">
        <f t="shared" si="1"/>
        <v>10.097285709223629</v>
      </c>
      <c r="Q8" s="9"/>
    </row>
    <row r="9" spans="1:134">
      <c r="A9" s="12"/>
      <c r="B9" s="25">
        <v>314.10000000000002</v>
      </c>
      <c r="C9" s="20" t="s">
        <v>11</v>
      </c>
      <c r="D9" s="46">
        <v>4358650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4358650</v>
      </c>
      <c r="P9" s="47">
        <f t="shared" si="1"/>
        <v>77.223521491088192</v>
      </c>
      <c r="Q9" s="9"/>
    </row>
    <row r="10" spans="1:134">
      <c r="A10" s="12"/>
      <c r="B10" s="25">
        <v>314.3</v>
      </c>
      <c r="C10" s="20" t="s">
        <v>12</v>
      </c>
      <c r="D10" s="46">
        <v>1030958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1030958</v>
      </c>
      <c r="P10" s="47">
        <f t="shared" si="1"/>
        <v>18.265794975372948</v>
      </c>
      <c r="Q10" s="9"/>
    </row>
    <row r="11" spans="1:134">
      <c r="A11" s="12"/>
      <c r="B11" s="25">
        <v>314.7</v>
      </c>
      <c r="C11" s="20" t="s">
        <v>13</v>
      </c>
      <c r="D11" s="46">
        <v>74867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74867</v>
      </c>
      <c r="P11" s="47">
        <f t="shared" si="1"/>
        <v>1.3264413025760957</v>
      </c>
      <c r="Q11" s="9"/>
    </row>
    <row r="12" spans="1:134">
      <c r="A12" s="12"/>
      <c r="B12" s="25">
        <v>314.8</v>
      </c>
      <c r="C12" s="20" t="s">
        <v>14</v>
      </c>
      <c r="D12" s="46">
        <v>70303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70303</v>
      </c>
      <c r="P12" s="47">
        <f t="shared" si="1"/>
        <v>1.2455795329719004</v>
      </c>
      <c r="Q12" s="9"/>
    </row>
    <row r="13" spans="1:134">
      <c r="A13" s="12"/>
      <c r="B13" s="25">
        <v>315.10000000000002</v>
      </c>
      <c r="C13" s="20" t="s">
        <v>177</v>
      </c>
      <c r="D13" s="46">
        <v>2208418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2208418</v>
      </c>
      <c r="P13" s="47">
        <f t="shared" si="1"/>
        <v>39.127210233514049</v>
      </c>
      <c r="Q13" s="9"/>
    </row>
    <row r="14" spans="1:134">
      <c r="A14" s="12"/>
      <c r="B14" s="25">
        <v>316</v>
      </c>
      <c r="C14" s="20" t="s">
        <v>127</v>
      </c>
      <c r="D14" s="46">
        <v>181556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181556</v>
      </c>
      <c r="P14" s="47">
        <f t="shared" si="1"/>
        <v>3.2166826122391128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SUM(D16:D29)</f>
        <v>4869434</v>
      </c>
      <c r="E15" s="32">
        <f t="shared" si="3"/>
        <v>104103</v>
      </c>
      <c r="F15" s="32">
        <f t="shared" si="3"/>
        <v>0</v>
      </c>
      <c r="G15" s="32">
        <f t="shared" si="3"/>
        <v>415461</v>
      </c>
      <c r="H15" s="32">
        <f t="shared" si="3"/>
        <v>0</v>
      </c>
      <c r="I15" s="32">
        <f t="shared" si="3"/>
        <v>359789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5748787</v>
      </c>
      <c r="P15" s="45">
        <f t="shared" si="1"/>
        <v>101.85299953935012</v>
      </c>
      <c r="Q15" s="10"/>
    </row>
    <row r="16" spans="1:134">
      <c r="A16" s="12"/>
      <c r="B16" s="25">
        <v>322</v>
      </c>
      <c r="C16" s="20" t="s">
        <v>178</v>
      </c>
      <c r="D16" s="46">
        <v>1597118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1597118</v>
      </c>
      <c r="P16" s="47">
        <f t="shared" si="1"/>
        <v>28.296623082101981</v>
      </c>
      <c r="Q16" s="9"/>
    </row>
    <row r="17" spans="1:17">
      <c r="A17" s="12"/>
      <c r="B17" s="25">
        <v>323.10000000000002</v>
      </c>
      <c r="C17" s="20" t="s">
        <v>19</v>
      </c>
      <c r="D17" s="46">
        <v>2825276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9" si="4">SUM(D17:N17)</f>
        <v>2825276</v>
      </c>
      <c r="P17" s="47">
        <f t="shared" si="1"/>
        <v>50.056270153431839</v>
      </c>
      <c r="Q17" s="9"/>
    </row>
    <row r="18" spans="1:17">
      <c r="A18" s="12"/>
      <c r="B18" s="25">
        <v>323.39999999999998</v>
      </c>
      <c r="C18" s="20" t="s">
        <v>108</v>
      </c>
      <c r="D18" s="46">
        <v>155021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155021</v>
      </c>
      <c r="P18" s="47">
        <f t="shared" si="1"/>
        <v>2.7465539846213813</v>
      </c>
      <c r="Q18" s="9"/>
    </row>
    <row r="19" spans="1:17">
      <c r="A19" s="12"/>
      <c r="B19" s="25">
        <v>323.7</v>
      </c>
      <c r="C19" s="20" t="s">
        <v>21</v>
      </c>
      <c r="D19" s="46">
        <v>71456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71456</v>
      </c>
      <c r="P19" s="47">
        <f t="shared" si="1"/>
        <v>1.2660075830055633</v>
      </c>
      <c r="Q19" s="9"/>
    </row>
    <row r="20" spans="1:17">
      <c r="A20" s="12"/>
      <c r="B20" s="25">
        <v>323.89999999999998</v>
      </c>
      <c r="C20" s="20" t="s">
        <v>109</v>
      </c>
      <c r="D20" s="46">
        <v>12723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12723</v>
      </c>
      <c r="P20" s="47">
        <f t="shared" si="1"/>
        <v>0.22541724247900499</v>
      </c>
      <c r="Q20" s="9"/>
    </row>
    <row r="21" spans="1:17">
      <c r="A21" s="12"/>
      <c r="B21" s="25">
        <v>324.11</v>
      </c>
      <c r="C21" s="20" t="s">
        <v>97</v>
      </c>
      <c r="D21" s="46">
        <v>0</v>
      </c>
      <c r="E21" s="46">
        <v>0</v>
      </c>
      <c r="F21" s="46">
        <v>0</v>
      </c>
      <c r="G21" s="46">
        <v>115093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115093</v>
      </c>
      <c r="P21" s="47">
        <f t="shared" si="1"/>
        <v>2.039137521703696</v>
      </c>
      <c r="Q21" s="9"/>
    </row>
    <row r="22" spans="1:17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75522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75522</v>
      </c>
      <c r="P22" s="47">
        <f t="shared" si="1"/>
        <v>1.3380461358562772</v>
      </c>
      <c r="Q22" s="9"/>
    </row>
    <row r="23" spans="1:17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243671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243671</v>
      </c>
      <c r="P23" s="47">
        <f t="shared" si="1"/>
        <v>4.3171928705573865</v>
      </c>
      <c r="Q23" s="9"/>
    </row>
    <row r="24" spans="1:17">
      <c r="A24" s="12"/>
      <c r="B24" s="25">
        <v>324.22000000000003</v>
      </c>
      <c r="C24" s="20" t="s">
        <v>98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116118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116118</v>
      </c>
      <c r="P24" s="47">
        <f t="shared" si="1"/>
        <v>2.0572977569894757</v>
      </c>
      <c r="Q24" s="9"/>
    </row>
    <row r="25" spans="1:17">
      <c r="A25" s="12"/>
      <c r="B25" s="25">
        <v>324.31</v>
      </c>
      <c r="C25" s="20" t="s">
        <v>24</v>
      </c>
      <c r="D25" s="46">
        <v>0</v>
      </c>
      <c r="E25" s="46">
        <v>0</v>
      </c>
      <c r="F25" s="46">
        <v>0</v>
      </c>
      <c r="G25" s="46">
        <v>109277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109277</v>
      </c>
      <c r="P25" s="47">
        <f t="shared" si="1"/>
        <v>1.9360936890967719</v>
      </c>
      <c r="Q25" s="9"/>
    </row>
    <row r="26" spans="1:17">
      <c r="A26" s="12"/>
      <c r="B26" s="25">
        <v>324.32</v>
      </c>
      <c r="C26" s="20" t="s">
        <v>99</v>
      </c>
      <c r="D26" s="46">
        <v>0</v>
      </c>
      <c r="E26" s="46">
        <v>0</v>
      </c>
      <c r="F26" s="46">
        <v>0</v>
      </c>
      <c r="G26" s="46">
        <v>67286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67286</v>
      </c>
      <c r="P26" s="47">
        <f t="shared" si="1"/>
        <v>1.1921264306721944</v>
      </c>
      <c r="Q26" s="9"/>
    </row>
    <row r="27" spans="1:17">
      <c r="A27" s="12"/>
      <c r="B27" s="25">
        <v>324.61</v>
      </c>
      <c r="C27" s="20" t="s">
        <v>100</v>
      </c>
      <c r="D27" s="46">
        <v>0</v>
      </c>
      <c r="E27" s="46">
        <v>0</v>
      </c>
      <c r="F27" s="46">
        <v>0</v>
      </c>
      <c r="G27" s="46">
        <v>48283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48283</v>
      </c>
      <c r="P27" s="47">
        <f t="shared" si="1"/>
        <v>0.85544452712519048</v>
      </c>
      <c r="Q27" s="9"/>
    </row>
    <row r="28" spans="1:17">
      <c r="A28" s="12"/>
      <c r="B28" s="25">
        <v>325.10000000000002</v>
      </c>
      <c r="C28" s="20" t="s">
        <v>148</v>
      </c>
      <c r="D28" s="46">
        <v>0</v>
      </c>
      <c r="E28" s="46">
        <v>104103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104103</v>
      </c>
      <c r="P28" s="47">
        <f t="shared" si="1"/>
        <v>1.8444243648346976</v>
      </c>
      <c r="Q28" s="9"/>
    </row>
    <row r="29" spans="1:17">
      <c r="A29" s="12"/>
      <c r="B29" s="25">
        <v>325.2</v>
      </c>
      <c r="C29" s="20" t="s">
        <v>26</v>
      </c>
      <c r="D29" s="46">
        <v>207840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207840</v>
      </c>
      <c r="P29" s="47">
        <f t="shared" si="1"/>
        <v>3.6823641968746679</v>
      </c>
      <c r="Q29" s="9"/>
    </row>
    <row r="30" spans="1:17" ht="15.75">
      <c r="A30" s="29" t="s">
        <v>179</v>
      </c>
      <c r="B30" s="30"/>
      <c r="C30" s="31"/>
      <c r="D30" s="32">
        <f t="shared" ref="D30:N30" si="5">SUM(D31:D44)</f>
        <v>10282987</v>
      </c>
      <c r="E30" s="32">
        <f t="shared" si="5"/>
        <v>1263516</v>
      </c>
      <c r="F30" s="32">
        <f t="shared" si="5"/>
        <v>900004</v>
      </c>
      <c r="G30" s="32">
        <f t="shared" si="5"/>
        <v>5465554</v>
      </c>
      <c r="H30" s="32">
        <f t="shared" si="5"/>
        <v>0</v>
      </c>
      <c r="I30" s="32">
        <f t="shared" si="5"/>
        <v>3091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17915152</v>
      </c>
      <c r="P30" s="45">
        <f t="shared" si="1"/>
        <v>317.40817122001346</v>
      </c>
      <c r="Q30" s="10"/>
    </row>
    <row r="31" spans="1:17">
      <c r="A31" s="12"/>
      <c r="B31" s="25">
        <v>331.2</v>
      </c>
      <c r="C31" s="20" t="s">
        <v>28</v>
      </c>
      <c r="D31" s="46">
        <v>442722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442722</v>
      </c>
      <c r="P31" s="47">
        <f t="shared" si="1"/>
        <v>7.843839693845009</v>
      </c>
      <c r="Q31" s="9"/>
    </row>
    <row r="32" spans="1:17">
      <c r="A32" s="12"/>
      <c r="B32" s="25">
        <v>331.5</v>
      </c>
      <c r="C32" s="20" t="s">
        <v>30</v>
      </c>
      <c r="D32" s="46">
        <v>0</v>
      </c>
      <c r="E32" s="46">
        <v>927723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6">SUM(D32:N32)</f>
        <v>927723</v>
      </c>
      <c r="P32" s="47">
        <f t="shared" si="1"/>
        <v>16.43674922929733</v>
      </c>
      <c r="Q32" s="9"/>
    </row>
    <row r="33" spans="1:17">
      <c r="A33" s="12"/>
      <c r="B33" s="25">
        <v>331.7</v>
      </c>
      <c r="C33" s="20" t="s">
        <v>31</v>
      </c>
      <c r="D33" s="46">
        <v>0</v>
      </c>
      <c r="E33" s="46">
        <v>0</v>
      </c>
      <c r="F33" s="46">
        <v>0</v>
      </c>
      <c r="G33" s="46">
        <v>215236</v>
      </c>
      <c r="H33" s="46">
        <v>0</v>
      </c>
      <c r="I33" s="46">
        <v>3091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218327</v>
      </c>
      <c r="P33" s="47">
        <f t="shared" si="1"/>
        <v>3.8681655504765953</v>
      </c>
      <c r="Q33" s="9"/>
    </row>
    <row r="34" spans="1:17">
      <c r="A34" s="12"/>
      <c r="B34" s="25">
        <v>334.2</v>
      </c>
      <c r="C34" s="20" t="s">
        <v>116</v>
      </c>
      <c r="D34" s="46">
        <v>6875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6875</v>
      </c>
      <c r="P34" s="47">
        <f t="shared" si="1"/>
        <v>0.12180645618511038</v>
      </c>
      <c r="Q34" s="9"/>
    </row>
    <row r="35" spans="1:17">
      <c r="A35" s="12"/>
      <c r="B35" s="25">
        <v>334.39</v>
      </c>
      <c r="C35" s="20" t="s">
        <v>32</v>
      </c>
      <c r="D35" s="46">
        <v>0</v>
      </c>
      <c r="E35" s="46">
        <v>335793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335793</v>
      </c>
      <c r="P35" s="47">
        <f t="shared" si="1"/>
        <v>5.9493462315297121</v>
      </c>
      <c r="Q35" s="9"/>
    </row>
    <row r="36" spans="1:17">
      <c r="A36" s="12"/>
      <c r="B36" s="25">
        <v>334.7</v>
      </c>
      <c r="C36" s="20" t="s">
        <v>118</v>
      </c>
      <c r="D36" s="46">
        <v>0</v>
      </c>
      <c r="E36" s="46">
        <v>0</v>
      </c>
      <c r="F36" s="46">
        <v>500004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500004</v>
      </c>
      <c r="P36" s="47">
        <f t="shared" si="1"/>
        <v>8.8587222281279896</v>
      </c>
      <c r="Q36" s="9"/>
    </row>
    <row r="37" spans="1:17">
      <c r="A37" s="12"/>
      <c r="B37" s="25">
        <v>335.125</v>
      </c>
      <c r="C37" s="20" t="s">
        <v>180</v>
      </c>
      <c r="D37" s="46">
        <v>2328103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2328103</v>
      </c>
      <c r="P37" s="47">
        <f t="shared" ref="P37:P68" si="7">(O37/P$81)</f>
        <v>41.247705609298038</v>
      </c>
      <c r="Q37" s="9"/>
    </row>
    <row r="38" spans="1:17">
      <c r="A38" s="12"/>
      <c r="B38" s="25">
        <v>335.14</v>
      </c>
      <c r="C38" s="20" t="s">
        <v>129</v>
      </c>
      <c r="D38" s="46">
        <v>46310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46310</v>
      </c>
      <c r="P38" s="47">
        <f t="shared" si="7"/>
        <v>0.82048828886290348</v>
      </c>
      <c r="Q38" s="9"/>
    </row>
    <row r="39" spans="1:17">
      <c r="A39" s="12"/>
      <c r="B39" s="25">
        <v>335.15</v>
      </c>
      <c r="C39" s="20" t="s">
        <v>130</v>
      </c>
      <c r="D39" s="46">
        <v>56509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56509</v>
      </c>
      <c r="P39" s="47">
        <f t="shared" si="7"/>
        <v>1.0011870592820948</v>
      </c>
      <c r="Q39" s="9"/>
    </row>
    <row r="40" spans="1:17">
      <c r="A40" s="12"/>
      <c r="B40" s="25">
        <v>335.18</v>
      </c>
      <c r="C40" s="20" t="s">
        <v>181</v>
      </c>
      <c r="D40" s="46">
        <v>5189518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5189518</v>
      </c>
      <c r="P40" s="47">
        <f t="shared" si="7"/>
        <v>91.944261365649695</v>
      </c>
      <c r="Q40" s="9"/>
    </row>
    <row r="41" spans="1:17">
      <c r="A41" s="12"/>
      <c r="B41" s="25">
        <v>335.21</v>
      </c>
      <c r="C41" s="20" t="s">
        <v>101</v>
      </c>
      <c r="D41" s="46">
        <v>21720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21720</v>
      </c>
      <c r="P41" s="47">
        <f t="shared" si="7"/>
        <v>0.38481981503135965</v>
      </c>
      <c r="Q41" s="9"/>
    </row>
    <row r="42" spans="1:17">
      <c r="A42" s="12"/>
      <c r="B42" s="25">
        <v>337.7</v>
      </c>
      <c r="C42" s="20" t="s">
        <v>161</v>
      </c>
      <c r="D42" s="46">
        <v>0</v>
      </c>
      <c r="E42" s="46">
        <v>0</v>
      </c>
      <c r="F42" s="46">
        <v>400000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400000</v>
      </c>
      <c r="P42" s="47">
        <f t="shared" si="7"/>
        <v>7.0869210871336952</v>
      </c>
      <c r="Q42" s="9"/>
    </row>
    <row r="43" spans="1:17">
      <c r="A43" s="12"/>
      <c r="B43" s="25">
        <v>338</v>
      </c>
      <c r="C43" s="20" t="s">
        <v>41</v>
      </c>
      <c r="D43" s="46">
        <v>2114901</v>
      </c>
      <c r="E43" s="46">
        <v>0</v>
      </c>
      <c r="F43" s="46">
        <v>0</v>
      </c>
      <c r="G43" s="46">
        <v>5250318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7365219</v>
      </c>
      <c r="P43" s="47">
        <f t="shared" si="7"/>
        <v>130.49181460614437</v>
      </c>
      <c r="Q43" s="9"/>
    </row>
    <row r="44" spans="1:17">
      <c r="A44" s="12"/>
      <c r="B44" s="25">
        <v>339</v>
      </c>
      <c r="C44" s="20" t="s">
        <v>42</v>
      </c>
      <c r="D44" s="46">
        <v>76329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76329</v>
      </c>
      <c r="P44" s="47">
        <f t="shared" si="7"/>
        <v>1.3523439991495694</v>
      </c>
      <c r="Q44" s="9"/>
    </row>
    <row r="45" spans="1:17" ht="15.75">
      <c r="A45" s="29" t="s">
        <v>47</v>
      </c>
      <c r="B45" s="30"/>
      <c r="C45" s="31"/>
      <c r="D45" s="32">
        <f t="shared" ref="D45:N45" si="8">SUM(D46:D59)</f>
        <v>2463504</v>
      </c>
      <c r="E45" s="32">
        <f t="shared" si="8"/>
        <v>34536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37531395</v>
      </c>
      <c r="J45" s="32">
        <f t="shared" si="8"/>
        <v>10634073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>SUM(D45:N45)</f>
        <v>50663508</v>
      </c>
      <c r="P45" s="45">
        <f t="shared" si="7"/>
        <v>897.62070798341665</v>
      </c>
      <c r="Q45" s="10"/>
    </row>
    <row r="46" spans="1:17">
      <c r="A46" s="12"/>
      <c r="B46" s="25">
        <v>341.1</v>
      </c>
      <c r="C46" s="20" t="s">
        <v>149</v>
      </c>
      <c r="D46" s="46">
        <v>211139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211139</v>
      </c>
      <c r="P46" s="47">
        <f t="shared" si="7"/>
        <v>3.740813578540803</v>
      </c>
      <c r="Q46" s="9"/>
    </row>
    <row r="47" spans="1:17">
      <c r="A47" s="12"/>
      <c r="B47" s="25">
        <v>341.15</v>
      </c>
      <c r="C47" s="20" t="s">
        <v>150</v>
      </c>
      <c r="D47" s="46">
        <v>1129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9" si="9">SUM(D47:N47)</f>
        <v>1129</v>
      </c>
      <c r="P47" s="47">
        <f t="shared" si="7"/>
        <v>2.0002834768434855E-2</v>
      </c>
      <c r="Q47" s="9"/>
    </row>
    <row r="48" spans="1:17">
      <c r="A48" s="12"/>
      <c r="B48" s="25">
        <v>341.16</v>
      </c>
      <c r="C48" s="20" t="s">
        <v>151</v>
      </c>
      <c r="D48" s="46">
        <v>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37</v>
      </c>
      <c r="P48" s="47">
        <f t="shared" si="7"/>
        <v>6.5554020055986681E-4</v>
      </c>
      <c r="Q48" s="9"/>
    </row>
    <row r="49" spans="1:17">
      <c r="A49" s="12"/>
      <c r="B49" s="25">
        <v>342.1</v>
      </c>
      <c r="C49" s="20" t="s">
        <v>52</v>
      </c>
      <c r="D49" s="46">
        <v>315024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315024</v>
      </c>
      <c r="P49" s="47">
        <f t="shared" si="7"/>
        <v>5.5813755713830124</v>
      </c>
      <c r="Q49" s="9"/>
    </row>
    <row r="50" spans="1:17">
      <c r="A50" s="12"/>
      <c r="B50" s="25">
        <v>342.2</v>
      </c>
      <c r="C50" s="20" t="s">
        <v>119</v>
      </c>
      <c r="D50" s="46">
        <v>150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150</v>
      </c>
      <c r="P50" s="47">
        <f t="shared" si="7"/>
        <v>2.6575954076751354E-3</v>
      </c>
      <c r="Q50" s="9"/>
    </row>
    <row r="51" spans="1:17">
      <c r="A51" s="12"/>
      <c r="B51" s="25">
        <v>343.3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11772568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11772568</v>
      </c>
      <c r="P51" s="47">
        <f t="shared" si="7"/>
        <v>208.57815102228838</v>
      </c>
      <c r="Q51" s="9"/>
    </row>
    <row r="52" spans="1:17">
      <c r="A52" s="12"/>
      <c r="B52" s="25">
        <v>343.4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9266133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9266133</v>
      </c>
      <c r="P52" s="47">
        <f t="shared" si="7"/>
        <v>164.17088338471351</v>
      </c>
      <c r="Q52" s="9"/>
    </row>
    <row r="53" spans="1:17">
      <c r="A53" s="12"/>
      <c r="B53" s="25">
        <v>343.5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12768400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12768400</v>
      </c>
      <c r="P53" s="47">
        <f t="shared" si="7"/>
        <v>226.22160802239466</v>
      </c>
      <c r="Q53" s="9"/>
    </row>
    <row r="54" spans="1:17">
      <c r="A54" s="12"/>
      <c r="B54" s="25">
        <v>343.6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2005519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2005519</v>
      </c>
      <c r="P54" s="47">
        <f t="shared" si="7"/>
        <v>35.532387229368204</v>
      </c>
      <c r="Q54" s="9"/>
    </row>
    <row r="55" spans="1:17">
      <c r="A55" s="12"/>
      <c r="B55" s="25">
        <v>344.5</v>
      </c>
      <c r="C55" s="20" t="s">
        <v>133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42789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42789</v>
      </c>
      <c r="P55" s="47">
        <f t="shared" si="7"/>
        <v>0.75810566599340912</v>
      </c>
      <c r="Q55" s="9"/>
    </row>
    <row r="56" spans="1:17">
      <c r="A56" s="12"/>
      <c r="B56" s="25">
        <v>344.9</v>
      </c>
      <c r="C56" s="20" t="s">
        <v>134</v>
      </c>
      <c r="D56" s="46">
        <v>383148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383148</v>
      </c>
      <c r="P56" s="47">
        <f t="shared" si="7"/>
        <v>6.7883491017327522</v>
      </c>
      <c r="Q56" s="9"/>
    </row>
    <row r="57" spans="1:17">
      <c r="A57" s="12"/>
      <c r="B57" s="25">
        <v>347.1</v>
      </c>
      <c r="C57" s="20" t="s">
        <v>155</v>
      </c>
      <c r="D57" s="46">
        <v>5625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5625</v>
      </c>
      <c r="P57" s="47">
        <f t="shared" si="7"/>
        <v>9.9659827787817581E-2</v>
      </c>
      <c r="Q57" s="9"/>
    </row>
    <row r="58" spans="1:17">
      <c r="A58" s="12"/>
      <c r="B58" s="25">
        <v>347.2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1675986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1675986</v>
      </c>
      <c r="P58" s="47">
        <f t="shared" si="7"/>
        <v>29.693951312852132</v>
      </c>
      <c r="Q58" s="9"/>
    </row>
    <row r="59" spans="1:17">
      <c r="A59" s="12"/>
      <c r="B59" s="25">
        <v>349</v>
      </c>
      <c r="C59" s="20" t="s">
        <v>182</v>
      </c>
      <c r="D59" s="46">
        <v>1547252</v>
      </c>
      <c r="E59" s="46">
        <v>34536</v>
      </c>
      <c r="F59" s="46">
        <v>0</v>
      </c>
      <c r="G59" s="46">
        <v>0</v>
      </c>
      <c r="H59" s="46">
        <v>0</v>
      </c>
      <c r="I59" s="46">
        <v>0</v>
      </c>
      <c r="J59" s="46">
        <v>10634073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12215861</v>
      </c>
      <c r="P59" s="47">
        <f t="shared" si="7"/>
        <v>216.43210729598525</v>
      </c>
      <c r="Q59" s="9"/>
    </row>
    <row r="60" spans="1:17" ht="15.75">
      <c r="A60" s="29" t="s">
        <v>48</v>
      </c>
      <c r="B60" s="30"/>
      <c r="C60" s="31"/>
      <c r="D60" s="32">
        <f t="shared" ref="D60:N60" si="10">SUM(D61:D63)</f>
        <v>125249</v>
      </c>
      <c r="E60" s="32">
        <f t="shared" si="10"/>
        <v>6952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80426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si="10"/>
        <v>0</v>
      </c>
      <c r="O60" s="32">
        <f t="shared" ref="O60:O65" si="11">SUM(D60:N60)</f>
        <v>212627</v>
      </c>
      <c r="P60" s="45">
        <f t="shared" si="7"/>
        <v>3.7671769249849403</v>
      </c>
      <c r="Q60" s="10"/>
    </row>
    <row r="61" spans="1:17">
      <c r="A61" s="13"/>
      <c r="B61" s="39">
        <v>351.3</v>
      </c>
      <c r="C61" s="21" t="s">
        <v>67</v>
      </c>
      <c r="D61" s="46">
        <v>2772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2772</v>
      </c>
      <c r="P61" s="47">
        <f t="shared" si="7"/>
        <v>4.9112363133836504E-2</v>
      </c>
      <c r="Q61" s="9"/>
    </row>
    <row r="62" spans="1:17">
      <c r="A62" s="13"/>
      <c r="B62" s="39">
        <v>351.5</v>
      </c>
      <c r="C62" s="21" t="s">
        <v>121</v>
      </c>
      <c r="D62" s="46">
        <v>122477</v>
      </c>
      <c r="E62" s="46">
        <v>6952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129429</v>
      </c>
      <c r="P62" s="47">
        <f t="shared" si="7"/>
        <v>2.2931327734665676</v>
      </c>
      <c r="Q62" s="9"/>
    </row>
    <row r="63" spans="1:17">
      <c r="A63" s="13"/>
      <c r="B63" s="39">
        <v>354</v>
      </c>
      <c r="C63" s="21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80426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80426</v>
      </c>
      <c r="P63" s="47">
        <f t="shared" si="7"/>
        <v>1.4249317883845363</v>
      </c>
      <c r="Q63" s="9"/>
    </row>
    <row r="64" spans="1:17" ht="15.75">
      <c r="A64" s="29" t="s">
        <v>4</v>
      </c>
      <c r="B64" s="30"/>
      <c r="C64" s="31"/>
      <c r="D64" s="32">
        <f t="shared" ref="D64:N64" si="12">SUM(D65:D73)</f>
        <v>1873510</v>
      </c>
      <c r="E64" s="32">
        <f t="shared" si="12"/>
        <v>406970</v>
      </c>
      <c r="F64" s="32">
        <f t="shared" si="12"/>
        <v>0</v>
      </c>
      <c r="G64" s="32">
        <f t="shared" si="12"/>
        <v>171023</v>
      </c>
      <c r="H64" s="32">
        <f t="shared" si="12"/>
        <v>0</v>
      </c>
      <c r="I64" s="32">
        <f t="shared" si="12"/>
        <v>555535</v>
      </c>
      <c r="J64" s="32">
        <f t="shared" si="12"/>
        <v>750413</v>
      </c>
      <c r="K64" s="32">
        <f t="shared" si="12"/>
        <v>33724614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32">
        <f t="shared" si="11"/>
        <v>37482065</v>
      </c>
      <c r="P64" s="45">
        <f t="shared" si="7"/>
        <v>664.08109209453949</v>
      </c>
      <c r="Q64" s="10"/>
    </row>
    <row r="65" spans="1:120">
      <c r="A65" s="12"/>
      <c r="B65" s="25">
        <v>361.1</v>
      </c>
      <c r="C65" s="20" t="s">
        <v>71</v>
      </c>
      <c r="D65" s="46">
        <v>102393</v>
      </c>
      <c r="E65" s="46">
        <v>13792</v>
      </c>
      <c r="F65" s="46">
        <v>0</v>
      </c>
      <c r="G65" s="46">
        <v>57861</v>
      </c>
      <c r="H65" s="46">
        <v>0</v>
      </c>
      <c r="I65" s="46">
        <v>298104</v>
      </c>
      <c r="J65" s="46">
        <v>-3229</v>
      </c>
      <c r="K65" s="46">
        <v>3705852</v>
      </c>
      <c r="L65" s="46">
        <v>0</v>
      </c>
      <c r="M65" s="46">
        <v>0</v>
      </c>
      <c r="N65" s="46">
        <v>0</v>
      </c>
      <c r="O65" s="46">
        <f t="shared" si="11"/>
        <v>4174773</v>
      </c>
      <c r="P65" s="47">
        <f t="shared" si="7"/>
        <v>73.965717019240998</v>
      </c>
      <c r="Q65" s="9"/>
    </row>
    <row r="66" spans="1:120">
      <c r="A66" s="12"/>
      <c r="B66" s="25">
        <v>361.3</v>
      </c>
      <c r="C66" s="20" t="s">
        <v>103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25063465</v>
      </c>
      <c r="L66" s="46">
        <v>0</v>
      </c>
      <c r="M66" s="46">
        <v>0</v>
      </c>
      <c r="N66" s="46">
        <v>0</v>
      </c>
      <c r="O66" s="46">
        <f t="shared" ref="O66:O73" si="13">SUM(D66:N66)</f>
        <v>25063465</v>
      </c>
      <c r="P66" s="47">
        <f t="shared" si="7"/>
        <v>444.05699656284327</v>
      </c>
      <c r="Q66" s="9"/>
    </row>
    <row r="67" spans="1:120">
      <c r="A67" s="12"/>
      <c r="B67" s="25">
        <v>362</v>
      </c>
      <c r="C67" s="20" t="s">
        <v>73</v>
      </c>
      <c r="D67" s="46">
        <v>696283</v>
      </c>
      <c r="E67" s="46">
        <v>53901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750184</v>
      </c>
      <c r="P67" s="47">
        <f t="shared" si="7"/>
        <v>13.291237022075759</v>
      </c>
      <c r="Q67" s="9"/>
    </row>
    <row r="68" spans="1:120">
      <c r="A68" s="12"/>
      <c r="B68" s="25">
        <v>364</v>
      </c>
      <c r="C68" s="20" t="s">
        <v>135</v>
      </c>
      <c r="D68" s="46">
        <v>167497</v>
      </c>
      <c r="E68" s="46">
        <v>0</v>
      </c>
      <c r="F68" s="46">
        <v>0</v>
      </c>
      <c r="G68" s="46">
        <v>39403</v>
      </c>
      <c r="H68" s="46">
        <v>0</v>
      </c>
      <c r="I68" s="46">
        <v>163104</v>
      </c>
      <c r="J68" s="46">
        <v>56383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426387</v>
      </c>
      <c r="P68" s="47">
        <f t="shared" si="7"/>
        <v>7.5544275539491865</v>
      </c>
      <c r="Q68" s="9"/>
    </row>
    <row r="69" spans="1:120">
      <c r="A69" s="12"/>
      <c r="B69" s="25">
        <v>365</v>
      </c>
      <c r="C69" s="20" t="s">
        <v>136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13671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13671</v>
      </c>
      <c r="P69" s="47">
        <f t="shared" ref="P69:P79" si="14">(O69/P$81)</f>
        <v>0.24221324545551184</v>
      </c>
      <c r="Q69" s="9"/>
    </row>
    <row r="70" spans="1:120">
      <c r="A70" s="12"/>
      <c r="B70" s="25">
        <v>366</v>
      </c>
      <c r="C70" s="20" t="s">
        <v>76</v>
      </c>
      <c r="D70" s="46">
        <v>621457</v>
      </c>
      <c r="E70" s="46">
        <v>0</v>
      </c>
      <c r="F70" s="46">
        <v>0</v>
      </c>
      <c r="G70" s="46">
        <v>73759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695216</v>
      </c>
      <c r="P70" s="47">
        <f t="shared" si="14"/>
        <v>12.317352326281847</v>
      </c>
      <c r="Q70" s="9"/>
    </row>
    <row r="71" spans="1:120">
      <c r="A71" s="12"/>
      <c r="B71" s="25">
        <v>368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4955297</v>
      </c>
      <c r="L71" s="46">
        <v>0</v>
      </c>
      <c r="M71" s="46">
        <v>0</v>
      </c>
      <c r="N71" s="46">
        <v>0</v>
      </c>
      <c r="O71" s="46">
        <f t="shared" si="13"/>
        <v>4955297</v>
      </c>
      <c r="P71" s="47">
        <f t="shared" si="14"/>
        <v>87.794497005775838</v>
      </c>
      <c r="Q71" s="9"/>
    </row>
    <row r="72" spans="1:120">
      <c r="A72" s="12"/>
      <c r="B72" s="25">
        <v>369.3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354092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354092</v>
      </c>
      <c r="P72" s="47">
        <f t="shared" si="14"/>
        <v>6.2735551539633603</v>
      </c>
      <c r="Q72" s="9"/>
    </row>
    <row r="73" spans="1:120">
      <c r="A73" s="12"/>
      <c r="B73" s="25">
        <v>369.9</v>
      </c>
      <c r="C73" s="20" t="s">
        <v>80</v>
      </c>
      <c r="D73" s="46">
        <v>285880</v>
      </c>
      <c r="E73" s="46">
        <v>339277</v>
      </c>
      <c r="F73" s="46">
        <v>0</v>
      </c>
      <c r="G73" s="46">
        <v>0</v>
      </c>
      <c r="H73" s="46">
        <v>0</v>
      </c>
      <c r="I73" s="46">
        <v>80656</v>
      </c>
      <c r="J73" s="46">
        <v>343167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1048980</v>
      </c>
      <c r="P73" s="47">
        <f t="shared" si="14"/>
        <v>18.585096204953757</v>
      </c>
      <c r="Q73" s="9"/>
    </row>
    <row r="74" spans="1:120" ht="15.75">
      <c r="A74" s="29" t="s">
        <v>49</v>
      </c>
      <c r="B74" s="30"/>
      <c r="C74" s="31"/>
      <c r="D74" s="32">
        <f t="shared" ref="D74:N74" si="15">SUM(D75:D78)</f>
        <v>655500</v>
      </c>
      <c r="E74" s="32">
        <f t="shared" si="15"/>
        <v>2720762</v>
      </c>
      <c r="F74" s="32">
        <f t="shared" si="15"/>
        <v>608274</v>
      </c>
      <c r="G74" s="32">
        <f t="shared" si="15"/>
        <v>10625340</v>
      </c>
      <c r="H74" s="32">
        <f t="shared" si="15"/>
        <v>0</v>
      </c>
      <c r="I74" s="32">
        <f t="shared" si="15"/>
        <v>7979128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si="15"/>
        <v>0</v>
      </c>
      <c r="O74" s="32">
        <f t="shared" ref="O74:O79" si="16">SUM(D74:N74)</f>
        <v>22589004</v>
      </c>
      <c r="P74" s="45">
        <f t="shared" si="14"/>
        <v>400.21622196236842</v>
      </c>
      <c r="Q74" s="9"/>
    </row>
    <row r="75" spans="1:120">
      <c r="A75" s="12"/>
      <c r="B75" s="25">
        <v>381</v>
      </c>
      <c r="C75" s="20" t="s">
        <v>81</v>
      </c>
      <c r="D75" s="46">
        <v>655500</v>
      </c>
      <c r="E75" s="46">
        <v>2720762</v>
      </c>
      <c r="F75" s="46">
        <v>608274</v>
      </c>
      <c r="G75" s="46">
        <v>10592825</v>
      </c>
      <c r="H75" s="46">
        <v>0</v>
      </c>
      <c r="I75" s="46">
        <v>7319670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6"/>
        <v>21897031</v>
      </c>
      <c r="P75" s="47">
        <f t="shared" si="14"/>
        <v>387.95632684880053</v>
      </c>
      <c r="Q75" s="9"/>
    </row>
    <row r="76" spans="1:120">
      <c r="A76" s="12"/>
      <c r="B76" s="25">
        <v>388.1</v>
      </c>
      <c r="C76" s="20" t="s">
        <v>167</v>
      </c>
      <c r="D76" s="46">
        <v>0</v>
      </c>
      <c r="E76" s="46">
        <v>0</v>
      </c>
      <c r="F76" s="46">
        <v>0</v>
      </c>
      <c r="G76" s="46">
        <v>32515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6"/>
        <v>32515</v>
      </c>
      <c r="P76" s="47">
        <f t="shared" si="14"/>
        <v>0.57607809787038022</v>
      </c>
      <c r="Q76" s="9"/>
    </row>
    <row r="77" spans="1:120">
      <c r="A77" s="12"/>
      <c r="B77" s="25">
        <v>389.4</v>
      </c>
      <c r="C77" s="20" t="s">
        <v>82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634458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6"/>
        <v>634458</v>
      </c>
      <c r="P77" s="47">
        <f t="shared" si="14"/>
        <v>11.240884447751675</v>
      </c>
      <c r="Q77" s="9"/>
    </row>
    <row r="78" spans="1:120" ht="15.75" thickBot="1">
      <c r="A78" s="12"/>
      <c r="B78" s="25">
        <v>389.8</v>
      </c>
      <c r="C78" s="20" t="s">
        <v>183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25000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6"/>
        <v>25000</v>
      </c>
      <c r="P78" s="47">
        <f t="shared" si="14"/>
        <v>0.44293256794585595</v>
      </c>
      <c r="Q78" s="9"/>
    </row>
    <row r="79" spans="1:120" ht="16.5" thickBot="1">
      <c r="A79" s="14" t="s">
        <v>63</v>
      </c>
      <c r="B79" s="23"/>
      <c r="C79" s="22"/>
      <c r="D79" s="15">
        <f t="shared" ref="D79:N79" si="17">SUM(D5,D15,D30,D45,D60,D64,D74)</f>
        <v>52373072</v>
      </c>
      <c r="E79" s="15">
        <f t="shared" si="17"/>
        <v>7498754</v>
      </c>
      <c r="F79" s="15">
        <f t="shared" si="17"/>
        <v>1508278</v>
      </c>
      <c r="G79" s="15">
        <f t="shared" si="17"/>
        <v>16677378</v>
      </c>
      <c r="H79" s="15">
        <f t="shared" si="17"/>
        <v>0</v>
      </c>
      <c r="I79" s="15">
        <f t="shared" si="17"/>
        <v>46509364</v>
      </c>
      <c r="J79" s="15">
        <f t="shared" si="17"/>
        <v>11384486</v>
      </c>
      <c r="K79" s="15">
        <f t="shared" si="17"/>
        <v>34745214</v>
      </c>
      <c r="L79" s="15">
        <f t="shared" si="17"/>
        <v>0</v>
      </c>
      <c r="M79" s="15">
        <f t="shared" si="17"/>
        <v>0</v>
      </c>
      <c r="N79" s="15">
        <f t="shared" si="17"/>
        <v>0</v>
      </c>
      <c r="O79" s="15">
        <f t="shared" si="16"/>
        <v>170696546</v>
      </c>
      <c r="P79" s="38">
        <f t="shared" si="14"/>
        <v>3024.2823783707167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118" t="s">
        <v>184</v>
      </c>
      <c r="N81" s="118"/>
      <c r="O81" s="118"/>
      <c r="P81" s="43">
        <v>56442</v>
      </c>
    </row>
    <row r="82" spans="1:16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120" t="s">
        <v>106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30107471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1033057</v>
      </c>
      <c r="L5" s="27">
        <f t="shared" si="0"/>
        <v>0</v>
      </c>
      <c r="M5" s="27">
        <f t="shared" si="0"/>
        <v>0</v>
      </c>
      <c r="N5" s="28">
        <f>SUM(D5:M5)</f>
        <v>31140528</v>
      </c>
      <c r="O5" s="33">
        <f t="shared" ref="O5:O36" si="1">(N5/O$79)</f>
        <v>531.21795943433244</v>
      </c>
      <c r="P5" s="6"/>
    </row>
    <row r="6" spans="1:133">
      <c r="A6" s="12"/>
      <c r="B6" s="25">
        <v>311</v>
      </c>
      <c r="C6" s="20" t="s">
        <v>3</v>
      </c>
      <c r="D6" s="46">
        <v>22487480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22487480</v>
      </c>
      <c r="O6" s="47">
        <f t="shared" si="1"/>
        <v>383.60792207570665</v>
      </c>
      <c r="P6" s="9"/>
    </row>
    <row r="7" spans="1:133">
      <c r="A7" s="12"/>
      <c r="B7" s="25">
        <v>312.51</v>
      </c>
      <c r="C7" s="20" t="s">
        <v>90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445141</v>
      </c>
      <c r="L7" s="46">
        <v>0</v>
      </c>
      <c r="M7" s="46">
        <v>0</v>
      </c>
      <c r="N7" s="46">
        <f>SUM(D7:M7)</f>
        <v>445141</v>
      </c>
      <c r="O7" s="47">
        <f t="shared" si="1"/>
        <v>7.5935415636034866</v>
      </c>
      <c r="P7" s="9"/>
    </row>
    <row r="8" spans="1:133">
      <c r="A8" s="12"/>
      <c r="B8" s="25">
        <v>312.52</v>
      </c>
      <c r="C8" s="20" t="s">
        <v>125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587916</v>
      </c>
      <c r="L8" s="46">
        <v>0</v>
      </c>
      <c r="M8" s="46">
        <v>0</v>
      </c>
      <c r="N8" s="46">
        <f>SUM(D8:M8)</f>
        <v>587916</v>
      </c>
      <c r="O8" s="47">
        <f t="shared" si="1"/>
        <v>10.029102198870712</v>
      </c>
      <c r="P8" s="9"/>
    </row>
    <row r="9" spans="1:133">
      <c r="A9" s="12"/>
      <c r="B9" s="25">
        <v>314.10000000000002</v>
      </c>
      <c r="C9" s="20" t="s">
        <v>11</v>
      </c>
      <c r="D9" s="46">
        <v>4234131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4234131</v>
      </c>
      <c r="O9" s="47">
        <f t="shared" si="1"/>
        <v>72.22891114105866</v>
      </c>
      <c r="P9" s="9"/>
    </row>
    <row r="10" spans="1:133">
      <c r="A10" s="12"/>
      <c r="B10" s="25">
        <v>314.3</v>
      </c>
      <c r="C10" s="20" t="s">
        <v>12</v>
      </c>
      <c r="D10" s="46">
        <v>994026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994026</v>
      </c>
      <c r="O10" s="47">
        <f t="shared" si="1"/>
        <v>16.95682434622405</v>
      </c>
      <c r="P10" s="9"/>
    </row>
    <row r="11" spans="1:133">
      <c r="A11" s="12"/>
      <c r="B11" s="25">
        <v>314.7</v>
      </c>
      <c r="C11" s="20" t="s">
        <v>13</v>
      </c>
      <c r="D11" s="46">
        <v>59555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59555</v>
      </c>
      <c r="O11" s="47">
        <f t="shared" si="1"/>
        <v>1.0159328568260522</v>
      </c>
      <c r="P11" s="9"/>
    </row>
    <row r="12" spans="1:133">
      <c r="A12" s="12"/>
      <c r="B12" s="25">
        <v>314.8</v>
      </c>
      <c r="C12" s="20" t="s">
        <v>14</v>
      </c>
      <c r="D12" s="46">
        <v>66711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66711</v>
      </c>
      <c r="O12" s="47">
        <f t="shared" si="1"/>
        <v>1.1380051517374319</v>
      </c>
      <c r="P12" s="9"/>
    </row>
    <row r="13" spans="1:133">
      <c r="A13" s="12"/>
      <c r="B13" s="25">
        <v>315</v>
      </c>
      <c r="C13" s="20" t="s">
        <v>126</v>
      </c>
      <c r="D13" s="46">
        <v>2074756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2074756</v>
      </c>
      <c r="O13" s="47">
        <f t="shared" si="1"/>
        <v>35.392709097422426</v>
      </c>
      <c r="P13" s="9"/>
    </row>
    <row r="14" spans="1:133">
      <c r="A14" s="12"/>
      <c r="B14" s="25">
        <v>316</v>
      </c>
      <c r="C14" s="20" t="s">
        <v>127</v>
      </c>
      <c r="D14" s="46">
        <v>190812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190812</v>
      </c>
      <c r="O14" s="47">
        <f t="shared" si="1"/>
        <v>3.255011002882926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SUM(D16:D28)</f>
        <v>4812815</v>
      </c>
      <c r="E15" s="32">
        <f t="shared" si="3"/>
        <v>76959</v>
      </c>
      <c r="F15" s="32">
        <f t="shared" si="3"/>
        <v>0</v>
      </c>
      <c r="G15" s="32">
        <f t="shared" si="3"/>
        <v>1220204</v>
      </c>
      <c r="H15" s="32">
        <f t="shared" si="3"/>
        <v>0</v>
      </c>
      <c r="I15" s="32">
        <f t="shared" si="3"/>
        <v>1272102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7382080</v>
      </c>
      <c r="O15" s="45">
        <f t="shared" si="1"/>
        <v>125.92893331741185</v>
      </c>
      <c r="P15" s="10"/>
    </row>
    <row r="16" spans="1:133">
      <c r="A16" s="12"/>
      <c r="B16" s="25">
        <v>322</v>
      </c>
      <c r="C16" s="20" t="s">
        <v>0</v>
      </c>
      <c r="D16" s="46">
        <v>1513016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1513016</v>
      </c>
      <c r="O16" s="47">
        <f t="shared" si="1"/>
        <v>25.810136299278415</v>
      </c>
      <c r="P16" s="9"/>
    </row>
    <row r="17" spans="1:16">
      <c r="A17" s="12"/>
      <c r="B17" s="25">
        <v>323.10000000000002</v>
      </c>
      <c r="C17" s="20" t="s">
        <v>19</v>
      </c>
      <c r="D17" s="46">
        <v>3050440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3050440</v>
      </c>
      <c r="O17" s="47">
        <f t="shared" si="1"/>
        <v>52.036642158953278</v>
      </c>
      <c r="P17" s="9"/>
    </row>
    <row r="18" spans="1:16">
      <c r="A18" s="12"/>
      <c r="B18" s="25">
        <v>323.39999999999998</v>
      </c>
      <c r="C18" s="20" t="s">
        <v>108</v>
      </c>
      <c r="D18" s="46">
        <v>121134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121134</v>
      </c>
      <c r="O18" s="47">
        <f t="shared" si="1"/>
        <v>2.06639258968629</v>
      </c>
      <c r="P18" s="9"/>
    </row>
    <row r="19" spans="1:16">
      <c r="A19" s="12"/>
      <c r="B19" s="25">
        <v>323.7</v>
      </c>
      <c r="C19" s="20" t="s">
        <v>21</v>
      </c>
      <c r="D19" s="46">
        <v>83125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83125</v>
      </c>
      <c r="O19" s="47">
        <f t="shared" si="1"/>
        <v>1.4180071987854181</v>
      </c>
      <c r="P19" s="9"/>
    </row>
    <row r="20" spans="1:16">
      <c r="A20" s="12"/>
      <c r="B20" s="25">
        <v>324.11</v>
      </c>
      <c r="C20" s="20" t="s">
        <v>97</v>
      </c>
      <c r="D20" s="46">
        <v>0</v>
      </c>
      <c r="E20" s="46">
        <v>0</v>
      </c>
      <c r="F20" s="46">
        <v>0</v>
      </c>
      <c r="G20" s="46">
        <v>199270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199270</v>
      </c>
      <c r="O20" s="47">
        <f t="shared" si="1"/>
        <v>3.3992937684447555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76151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76151</v>
      </c>
      <c r="O21" s="47">
        <f t="shared" si="1"/>
        <v>1.2990395933198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997398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997398</v>
      </c>
      <c r="O22" s="47">
        <f t="shared" si="1"/>
        <v>17.014346394636735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274704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274704</v>
      </c>
      <c r="O23" s="47">
        <f t="shared" si="1"/>
        <v>4.6861022500469112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553350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553350</v>
      </c>
      <c r="O24" s="47">
        <f t="shared" si="1"/>
        <v>9.4394500264410368</v>
      </c>
      <c r="P24" s="9"/>
    </row>
    <row r="25" spans="1:16">
      <c r="A25" s="12"/>
      <c r="B25" s="25">
        <v>324.32</v>
      </c>
      <c r="C25" s="20" t="s">
        <v>99</v>
      </c>
      <c r="D25" s="46">
        <v>0</v>
      </c>
      <c r="E25" s="46">
        <v>0</v>
      </c>
      <c r="F25" s="46">
        <v>0</v>
      </c>
      <c r="G25" s="46">
        <v>187410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187410</v>
      </c>
      <c r="O25" s="47">
        <f t="shared" si="1"/>
        <v>3.1969771924736867</v>
      </c>
      <c r="P25" s="9"/>
    </row>
    <row r="26" spans="1:16">
      <c r="A26" s="12"/>
      <c r="B26" s="25">
        <v>324.61</v>
      </c>
      <c r="C26" s="20" t="s">
        <v>100</v>
      </c>
      <c r="D26" s="46">
        <v>0</v>
      </c>
      <c r="E26" s="46">
        <v>0</v>
      </c>
      <c r="F26" s="46">
        <v>0</v>
      </c>
      <c r="G26" s="46">
        <v>204023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204023</v>
      </c>
      <c r="O26" s="47">
        <f t="shared" si="1"/>
        <v>3.480373927432149</v>
      </c>
      <c r="P26" s="9"/>
    </row>
    <row r="27" spans="1:16">
      <c r="A27" s="12"/>
      <c r="B27" s="25">
        <v>325.10000000000002</v>
      </c>
      <c r="C27" s="20" t="s">
        <v>148</v>
      </c>
      <c r="D27" s="46">
        <v>0</v>
      </c>
      <c r="E27" s="46">
        <v>76959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76959</v>
      </c>
      <c r="O27" s="47">
        <f t="shared" si="1"/>
        <v>1.3128230497603248</v>
      </c>
      <c r="P27" s="9"/>
    </row>
    <row r="28" spans="1:16">
      <c r="A28" s="12"/>
      <c r="B28" s="25">
        <v>325.2</v>
      </c>
      <c r="C28" s="20" t="s">
        <v>26</v>
      </c>
      <c r="D28" s="46">
        <v>45100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45100</v>
      </c>
      <c r="O28" s="47">
        <f t="shared" si="1"/>
        <v>0.76934886815305092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SUM(D30:D43)</f>
        <v>8746236</v>
      </c>
      <c r="E29" s="32">
        <f t="shared" si="5"/>
        <v>839693</v>
      </c>
      <c r="F29" s="32">
        <f t="shared" si="5"/>
        <v>900004</v>
      </c>
      <c r="G29" s="32">
        <f t="shared" si="5"/>
        <v>4249882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14735815</v>
      </c>
      <c r="O29" s="45">
        <f t="shared" si="1"/>
        <v>251.37433684174613</v>
      </c>
      <c r="P29" s="10"/>
    </row>
    <row r="30" spans="1:16">
      <c r="A30" s="12"/>
      <c r="B30" s="25">
        <v>331.2</v>
      </c>
      <c r="C30" s="20" t="s">
        <v>28</v>
      </c>
      <c r="D30" s="46">
        <v>391635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391635</v>
      </c>
      <c r="O30" s="47">
        <f t="shared" si="1"/>
        <v>6.6807969840159673</v>
      </c>
      <c r="P30" s="9"/>
    </row>
    <row r="31" spans="1:16">
      <c r="A31" s="12"/>
      <c r="B31" s="25">
        <v>331.39</v>
      </c>
      <c r="C31" s="20" t="s">
        <v>164</v>
      </c>
      <c r="D31" s="46">
        <v>0</v>
      </c>
      <c r="E31" s="46">
        <v>28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28</v>
      </c>
      <c r="O31" s="47">
        <f t="shared" si="1"/>
        <v>4.7764453011719352E-4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580850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580850</v>
      </c>
      <c r="O32" s="47">
        <f t="shared" si="1"/>
        <v>9.9085651899489946</v>
      </c>
      <c r="P32" s="9"/>
    </row>
    <row r="33" spans="1:16">
      <c r="A33" s="12"/>
      <c r="B33" s="25">
        <v>334.2</v>
      </c>
      <c r="C33" s="20" t="s">
        <v>116</v>
      </c>
      <c r="D33" s="46">
        <v>10407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10407</v>
      </c>
      <c r="O33" s="47">
        <f t="shared" si="1"/>
        <v>0.17753023660462974</v>
      </c>
      <c r="P33" s="9"/>
    </row>
    <row r="34" spans="1:16">
      <c r="A34" s="12"/>
      <c r="B34" s="25">
        <v>334.39</v>
      </c>
      <c r="C34" s="20" t="s">
        <v>32</v>
      </c>
      <c r="D34" s="46">
        <v>0</v>
      </c>
      <c r="E34" s="46">
        <v>258815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6">SUM(D34:M34)</f>
        <v>258815</v>
      </c>
      <c r="O34" s="47">
        <f t="shared" si="1"/>
        <v>4.4150560379386228</v>
      </c>
      <c r="P34" s="9"/>
    </row>
    <row r="35" spans="1:16">
      <c r="A35" s="12"/>
      <c r="B35" s="25">
        <v>334.7</v>
      </c>
      <c r="C35" s="20" t="s">
        <v>118</v>
      </c>
      <c r="D35" s="46">
        <v>0</v>
      </c>
      <c r="E35" s="46">
        <v>0</v>
      </c>
      <c r="F35" s="46">
        <v>500004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500004</v>
      </c>
      <c r="O35" s="47">
        <f t="shared" si="1"/>
        <v>8.5294348441684722</v>
      </c>
      <c r="P35" s="9"/>
    </row>
    <row r="36" spans="1:16">
      <c r="A36" s="12"/>
      <c r="B36" s="25">
        <v>335.12</v>
      </c>
      <c r="C36" s="20" t="s">
        <v>128</v>
      </c>
      <c r="D36" s="46">
        <v>1989021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1989021</v>
      </c>
      <c r="O36" s="47">
        <f t="shared" si="1"/>
        <v>33.930178604936799</v>
      </c>
      <c r="P36" s="9"/>
    </row>
    <row r="37" spans="1:16">
      <c r="A37" s="12"/>
      <c r="B37" s="25">
        <v>335.14</v>
      </c>
      <c r="C37" s="20" t="s">
        <v>129</v>
      </c>
      <c r="D37" s="46">
        <v>40957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40957</v>
      </c>
      <c r="O37" s="47">
        <f t="shared" ref="O37:O68" si="7">(N37/O$79)</f>
        <v>0.69867453642892474</v>
      </c>
      <c r="P37" s="9"/>
    </row>
    <row r="38" spans="1:16">
      <c r="A38" s="12"/>
      <c r="B38" s="25">
        <v>335.15</v>
      </c>
      <c r="C38" s="20" t="s">
        <v>130</v>
      </c>
      <c r="D38" s="46">
        <v>38764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38764</v>
      </c>
      <c r="O38" s="47">
        <f t="shared" si="7"/>
        <v>0.66126473448081746</v>
      </c>
      <c r="P38" s="9"/>
    </row>
    <row r="39" spans="1:16">
      <c r="A39" s="12"/>
      <c r="B39" s="25">
        <v>335.18</v>
      </c>
      <c r="C39" s="20" t="s">
        <v>131</v>
      </c>
      <c r="D39" s="46">
        <v>4302924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4302924</v>
      </c>
      <c r="O39" s="47">
        <f t="shared" si="7"/>
        <v>73.402432575356954</v>
      </c>
      <c r="P39" s="9"/>
    </row>
    <row r="40" spans="1:16">
      <c r="A40" s="12"/>
      <c r="B40" s="25">
        <v>335.21</v>
      </c>
      <c r="C40" s="20" t="s">
        <v>101</v>
      </c>
      <c r="D40" s="46">
        <v>22828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22828</v>
      </c>
      <c r="O40" s="47">
        <f t="shared" si="7"/>
        <v>0.38941676191126046</v>
      </c>
      <c r="P40" s="9"/>
    </row>
    <row r="41" spans="1:16">
      <c r="A41" s="12"/>
      <c r="B41" s="25">
        <v>337.7</v>
      </c>
      <c r="C41" s="20" t="s">
        <v>161</v>
      </c>
      <c r="D41" s="46">
        <v>0</v>
      </c>
      <c r="E41" s="46">
        <v>0</v>
      </c>
      <c r="F41" s="46">
        <v>400000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400000</v>
      </c>
      <c r="O41" s="47">
        <f t="shared" si="7"/>
        <v>6.8234932873884784</v>
      </c>
      <c r="P41" s="9"/>
    </row>
    <row r="42" spans="1:16">
      <c r="A42" s="12"/>
      <c r="B42" s="25">
        <v>338</v>
      </c>
      <c r="C42" s="20" t="s">
        <v>41</v>
      </c>
      <c r="D42" s="46">
        <v>1868786</v>
      </c>
      <c r="E42" s="46">
        <v>0</v>
      </c>
      <c r="F42" s="46">
        <v>0</v>
      </c>
      <c r="G42" s="46">
        <v>4249882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6118668</v>
      </c>
      <c r="O42" s="47">
        <f t="shared" si="7"/>
        <v>104.37672506439672</v>
      </c>
      <c r="P42" s="9"/>
    </row>
    <row r="43" spans="1:16">
      <c r="A43" s="12"/>
      <c r="B43" s="25">
        <v>339</v>
      </c>
      <c r="C43" s="20" t="s">
        <v>42</v>
      </c>
      <c r="D43" s="46">
        <v>80914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80914</v>
      </c>
      <c r="O43" s="47">
        <f t="shared" si="7"/>
        <v>1.3802903396393784</v>
      </c>
      <c r="P43" s="9"/>
    </row>
    <row r="44" spans="1:16" ht="15.75">
      <c r="A44" s="29" t="s">
        <v>47</v>
      </c>
      <c r="B44" s="30"/>
      <c r="C44" s="31"/>
      <c r="D44" s="32">
        <f t="shared" ref="D44:M44" si="8">SUM(D45:D58)</f>
        <v>2475393</v>
      </c>
      <c r="E44" s="32">
        <f t="shared" si="8"/>
        <v>28328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35329194</v>
      </c>
      <c r="J44" s="32">
        <f t="shared" si="8"/>
        <v>10093288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47926203</v>
      </c>
      <c r="O44" s="45">
        <f t="shared" si="7"/>
        <v>817.56031115129394</v>
      </c>
      <c r="P44" s="10"/>
    </row>
    <row r="45" spans="1:16">
      <c r="A45" s="12"/>
      <c r="B45" s="25">
        <v>341.1</v>
      </c>
      <c r="C45" s="20" t="s">
        <v>149</v>
      </c>
      <c r="D45" s="46">
        <v>224851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224851</v>
      </c>
      <c r="O45" s="47">
        <f t="shared" si="7"/>
        <v>3.835673222906467</v>
      </c>
      <c r="P45" s="9"/>
    </row>
    <row r="46" spans="1:16">
      <c r="A46" s="12"/>
      <c r="B46" s="25">
        <v>341.15</v>
      </c>
      <c r="C46" s="20" t="s">
        <v>150</v>
      </c>
      <c r="D46" s="46">
        <v>1456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8" si="9">SUM(D46:M46)</f>
        <v>1456</v>
      </c>
      <c r="O46" s="47">
        <f t="shared" si="7"/>
        <v>2.4837515566094061E-2</v>
      </c>
      <c r="P46" s="9"/>
    </row>
    <row r="47" spans="1:16">
      <c r="A47" s="12"/>
      <c r="B47" s="25">
        <v>341.16</v>
      </c>
      <c r="C47" s="20" t="s">
        <v>151</v>
      </c>
      <c r="D47" s="46">
        <v>1660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1660</v>
      </c>
      <c r="O47" s="47">
        <f t="shared" si="7"/>
        <v>2.8317497142662185E-2</v>
      </c>
      <c r="P47" s="9"/>
    </row>
    <row r="48" spans="1:16">
      <c r="A48" s="12"/>
      <c r="B48" s="25">
        <v>342.1</v>
      </c>
      <c r="C48" s="20" t="s">
        <v>52</v>
      </c>
      <c r="D48" s="46">
        <v>313517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313517</v>
      </c>
      <c r="O48" s="47">
        <f t="shared" si="7"/>
        <v>5.3482028624554339</v>
      </c>
      <c r="P48" s="9"/>
    </row>
    <row r="49" spans="1:16">
      <c r="A49" s="12"/>
      <c r="B49" s="25">
        <v>342.2</v>
      </c>
      <c r="C49" s="20" t="s">
        <v>119</v>
      </c>
      <c r="D49" s="46">
        <v>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</v>
      </c>
      <c r="O49" s="47">
        <f t="shared" si="7"/>
        <v>3.0705719793248156E-4</v>
      </c>
      <c r="P49" s="9"/>
    </row>
    <row r="50" spans="1:16">
      <c r="A50" s="12"/>
      <c r="B50" s="25">
        <v>343.3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11185919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11185919</v>
      </c>
      <c r="O50" s="47">
        <f t="shared" si="7"/>
        <v>190.8176080244281</v>
      </c>
      <c r="P50" s="9"/>
    </row>
    <row r="51" spans="1:16">
      <c r="A51" s="12"/>
      <c r="B51" s="25">
        <v>343.4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8897750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8897750</v>
      </c>
      <c r="O51" s="47">
        <f t="shared" si="7"/>
        <v>151.78434349465209</v>
      </c>
      <c r="P51" s="9"/>
    </row>
    <row r="52" spans="1:16">
      <c r="A52" s="12"/>
      <c r="B52" s="25">
        <v>343.5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11813763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11813763</v>
      </c>
      <c r="O52" s="47">
        <f t="shared" si="7"/>
        <v>201.52783132324595</v>
      </c>
      <c r="P52" s="9"/>
    </row>
    <row r="53" spans="1:16">
      <c r="A53" s="12"/>
      <c r="B53" s="25">
        <v>343.6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1974031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1974031</v>
      </c>
      <c r="O53" s="47">
        <f t="shared" si="7"/>
        <v>33.674468193991913</v>
      </c>
      <c r="P53" s="9"/>
    </row>
    <row r="54" spans="1:16">
      <c r="A54" s="12"/>
      <c r="B54" s="25">
        <v>344.5</v>
      </c>
      <c r="C54" s="20" t="s">
        <v>133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42936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42936</v>
      </c>
      <c r="O54" s="47">
        <f t="shared" si="7"/>
        <v>0.73243376946827932</v>
      </c>
      <c r="P54" s="9"/>
    </row>
    <row r="55" spans="1:16">
      <c r="A55" s="12"/>
      <c r="B55" s="25">
        <v>344.9</v>
      </c>
      <c r="C55" s="20" t="s">
        <v>134</v>
      </c>
      <c r="D55" s="46">
        <v>364570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364570</v>
      </c>
      <c r="O55" s="47">
        <f t="shared" si="7"/>
        <v>6.2191023694580441</v>
      </c>
      <c r="P55" s="9"/>
    </row>
    <row r="56" spans="1:16">
      <c r="A56" s="12"/>
      <c r="B56" s="25">
        <v>347.1</v>
      </c>
      <c r="C56" s="20" t="s">
        <v>155</v>
      </c>
      <c r="D56" s="46">
        <v>9750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9750</v>
      </c>
      <c r="O56" s="47">
        <f t="shared" si="7"/>
        <v>0.16632264888009415</v>
      </c>
      <c r="P56" s="9"/>
    </row>
    <row r="57" spans="1:16">
      <c r="A57" s="12"/>
      <c r="B57" s="25">
        <v>347.2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1414795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1414795</v>
      </c>
      <c r="O57" s="47">
        <f t="shared" si="7"/>
        <v>24.134610463826956</v>
      </c>
      <c r="P57" s="9"/>
    </row>
    <row r="58" spans="1:16">
      <c r="A58" s="12"/>
      <c r="B58" s="25">
        <v>349</v>
      </c>
      <c r="C58" s="20" t="s">
        <v>1</v>
      </c>
      <c r="D58" s="46">
        <v>1559571</v>
      </c>
      <c r="E58" s="46">
        <v>28328</v>
      </c>
      <c r="F58" s="46">
        <v>0</v>
      </c>
      <c r="G58" s="46">
        <v>0</v>
      </c>
      <c r="H58" s="46">
        <v>0</v>
      </c>
      <c r="I58" s="46">
        <v>0</v>
      </c>
      <c r="J58" s="46">
        <v>10093288</v>
      </c>
      <c r="K58" s="46">
        <v>0</v>
      </c>
      <c r="L58" s="46">
        <v>0</v>
      </c>
      <c r="M58" s="46">
        <v>0</v>
      </c>
      <c r="N58" s="46">
        <f t="shared" si="9"/>
        <v>11681187</v>
      </c>
      <c r="O58" s="47">
        <f t="shared" si="7"/>
        <v>199.26625270807389</v>
      </c>
      <c r="P58" s="9"/>
    </row>
    <row r="59" spans="1:16" ht="15.75">
      <c r="A59" s="29" t="s">
        <v>48</v>
      </c>
      <c r="B59" s="30"/>
      <c r="C59" s="31"/>
      <c r="D59" s="32">
        <f t="shared" ref="D59:M59" si="10">SUM(D60:D62)</f>
        <v>120410</v>
      </c>
      <c r="E59" s="32">
        <f t="shared" si="10"/>
        <v>6334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48103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4" si="11">SUM(D59:M59)</f>
        <v>174847</v>
      </c>
      <c r="O59" s="45">
        <f t="shared" si="7"/>
        <v>2.9826683270500332</v>
      </c>
      <c r="P59" s="10"/>
    </row>
    <row r="60" spans="1:16">
      <c r="A60" s="13"/>
      <c r="B60" s="39">
        <v>351.3</v>
      </c>
      <c r="C60" s="21" t="s">
        <v>67</v>
      </c>
      <c r="D60" s="46">
        <v>12217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12217</v>
      </c>
      <c r="O60" s="47">
        <f t="shared" si="7"/>
        <v>0.20840654373006259</v>
      </c>
      <c r="P60" s="9"/>
    </row>
    <row r="61" spans="1:16">
      <c r="A61" s="13"/>
      <c r="B61" s="39">
        <v>351.5</v>
      </c>
      <c r="C61" s="21" t="s">
        <v>121</v>
      </c>
      <c r="D61" s="46">
        <v>108193</v>
      </c>
      <c r="E61" s="46">
        <v>6334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114527</v>
      </c>
      <c r="O61" s="47">
        <f t="shared" si="7"/>
        <v>1.9536855393118506</v>
      </c>
      <c r="P61" s="9"/>
    </row>
    <row r="62" spans="1:16">
      <c r="A62" s="13"/>
      <c r="B62" s="39">
        <v>354</v>
      </c>
      <c r="C62" s="21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48103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48103</v>
      </c>
      <c r="O62" s="47">
        <f t="shared" si="7"/>
        <v>0.8205762440081199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SUM(D64:D72)</f>
        <v>3812642</v>
      </c>
      <c r="E63" s="32">
        <f t="shared" si="12"/>
        <v>3594752</v>
      </c>
      <c r="F63" s="32">
        <f t="shared" si="12"/>
        <v>0</v>
      </c>
      <c r="G63" s="32">
        <f t="shared" si="12"/>
        <v>1027760</v>
      </c>
      <c r="H63" s="32">
        <f t="shared" si="12"/>
        <v>0</v>
      </c>
      <c r="I63" s="32">
        <f t="shared" si="12"/>
        <v>1172923</v>
      </c>
      <c r="J63" s="32">
        <f t="shared" si="12"/>
        <v>1558183</v>
      </c>
      <c r="K63" s="32">
        <f t="shared" si="12"/>
        <v>16195870</v>
      </c>
      <c r="L63" s="32">
        <f t="shared" si="12"/>
        <v>0</v>
      </c>
      <c r="M63" s="32">
        <f t="shared" si="12"/>
        <v>0</v>
      </c>
      <c r="N63" s="32">
        <f t="shared" si="11"/>
        <v>27362130</v>
      </c>
      <c r="O63" s="45">
        <f t="shared" si="7"/>
        <v>466.76327595912727</v>
      </c>
      <c r="P63" s="10"/>
    </row>
    <row r="64" spans="1:16">
      <c r="A64" s="12"/>
      <c r="B64" s="25">
        <v>361.1</v>
      </c>
      <c r="C64" s="20" t="s">
        <v>71</v>
      </c>
      <c r="D64" s="46">
        <v>1875365</v>
      </c>
      <c r="E64" s="46">
        <v>19115</v>
      </c>
      <c r="F64" s="46">
        <v>0</v>
      </c>
      <c r="G64" s="46">
        <v>377760</v>
      </c>
      <c r="H64" s="46">
        <v>0</v>
      </c>
      <c r="I64" s="46">
        <v>978335</v>
      </c>
      <c r="J64" s="46">
        <v>175838</v>
      </c>
      <c r="K64" s="46">
        <v>3047820</v>
      </c>
      <c r="L64" s="46">
        <v>0</v>
      </c>
      <c r="M64" s="46">
        <v>0</v>
      </c>
      <c r="N64" s="46">
        <f t="shared" si="11"/>
        <v>6474233</v>
      </c>
      <c r="O64" s="47">
        <f t="shared" si="7"/>
        <v>110.44221354122243</v>
      </c>
      <c r="P64" s="9"/>
    </row>
    <row r="65" spans="1:119">
      <c r="A65" s="12"/>
      <c r="B65" s="25">
        <v>361.3</v>
      </c>
      <c r="C65" s="20" t="s">
        <v>103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8340818</v>
      </c>
      <c r="L65" s="46">
        <v>0</v>
      </c>
      <c r="M65" s="46">
        <v>0</v>
      </c>
      <c r="N65" s="46">
        <f t="shared" ref="N65:N72" si="13">SUM(D65:M65)</f>
        <v>8340818</v>
      </c>
      <c r="O65" s="47">
        <f t="shared" si="7"/>
        <v>142.28378908582249</v>
      </c>
      <c r="P65" s="9"/>
    </row>
    <row r="66" spans="1:119">
      <c r="A66" s="12"/>
      <c r="B66" s="25">
        <v>362</v>
      </c>
      <c r="C66" s="20" t="s">
        <v>73</v>
      </c>
      <c r="D66" s="46">
        <v>671371</v>
      </c>
      <c r="E66" s="46">
        <v>60844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732215</v>
      </c>
      <c r="O66" s="47">
        <f t="shared" si="7"/>
        <v>12.490660343562887</v>
      </c>
      <c r="P66" s="9"/>
    </row>
    <row r="67" spans="1:119">
      <c r="A67" s="12"/>
      <c r="B67" s="25">
        <v>364</v>
      </c>
      <c r="C67" s="20" t="s">
        <v>135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76641</v>
      </c>
      <c r="J67" s="46">
        <v>90029</v>
      </c>
      <c r="K67" s="46">
        <v>0</v>
      </c>
      <c r="L67" s="46">
        <v>0</v>
      </c>
      <c r="M67" s="46">
        <v>0</v>
      </c>
      <c r="N67" s="46">
        <f t="shared" si="13"/>
        <v>166670</v>
      </c>
      <c r="O67" s="47">
        <f t="shared" si="7"/>
        <v>2.8431790655225941</v>
      </c>
      <c r="P67" s="9"/>
    </row>
    <row r="68" spans="1:119">
      <c r="A68" s="12"/>
      <c r="B68" s="25">
        <v>365</v>
      </c>
      <c r="C68" s="20" t="s">
        <v>136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7783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7783</v>
      </c>
      <c r="O68" s="47">
        <f t="shared" si="7"/>
        <v>0.13276812063936133</v>
      </c>
      <c r="P68" s="9"/>
    </row>
    <row r="69" spans="1:119">
      <c r="A69" s="12"/>
      <c r="B69" s="25">
        <v>366</v>
      </c>
      <c r="C69" s="20" t="s">
        <v>76</v>
      </c>
      <c r="D69" s="46">
        <v>967624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967624</v>
      </c>
      <c r="O69" s="47">
        <f t="shared" ref="O69:O77" si="14">(N69/O$79)</f>
        <v>16.506439671789973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4807032</v>
      </c>
      <c r="L70" s="46">
        <v>0</v>
      </c>
      <c r="M70" s="46">
        <v>0</v>
      </c>
      <c r="N70" s="46">
        <f t="shared" si="13"/>
        <v>4807032</v>
      </c>
      <c r="O70" s="47">
        <f t="shared" si="14"/>
        <v>82.001876460654032</v>
      </c>
      <c r="P70" s="9"/>
    </row>
    <row r="71" spans="1:119">
      <c r="A71" s="12"/>
      <c r="B71" s="25">
        <v>369.3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938957</v>
      </c>
      <c r="K71" s="46">
        <v>200</v>
      </c>
      <c r="L71" s="46">
        <v>0</v>
      </c>
      <c r="M71" s="46">
        <v>0</v>
      </c>
      <c r="N71" s="46">
        <f t="shared" si="13"/>
        <v>939157</v>
      </c>
      <c r="O71" s="47">
        <f t="shared" si="14"/>
        <v>16.020828713259753</v>
      </c>
      <c r="P71" s="9"/>
    </row>
    <row r="72" spans="1:119">
      <c r="A72" s="12"/>
      <c r="B72" s="25">
        <v>369.9</v>
      </c>
      <c r="C72" s="20" t="s">
        <v>80</v>
      </c>
      <c r="D72" s="46">
        <v>298282</v>
      </c>
      <c r="E72" s="46">
        <v>3514793</v>
      </c>
      <c r="F72" s="46">
        <v>0</v>
      </c>
      <c r="G72" s="46">
        <v>650000</v>
      </c>
      <c r="H72" s="46">
        <v>0</v>
      </c>
      <c r="I72" s="46">
        <v>110164</v>
      </c>
      <c r="J72" s="46">
        <v>353359</v>
      </c>
      <c r="K72" s="46">
        <v>0</v>
      </c>
      <c r="L72" s="46">
        <v>0</v>
      </c>
      <c r="M72" s="46">
        <v>0</v>
      </c>
      <c r="N72" s="46">
        <f t="shared" si="13"/>
        <v>4926598</v>
      </c>
      <c r="O72" s="47">
        <f t="shared" si="14"/>
        <v>84.041520956653756</v>
      </c>
      <c r="P72" s="9"/>
    </row>
    <row r="73" spans="1:119" ht="15.75">
      <c r="A73" s="29" t="s">
        <v>49</v>
      </c>
      <c r="B73" s="30"/>
      <c r="C73" s="31"/>
      <c r="D73" s="32">
        <f t="shared" ref="D73:M73" si="15">SUM(D74:D76)</f>
        <v>755070</v>
      </c>
      <c r="E73" s="32">
        <f t="shared" si="15"/>
        <v>2858572</v>
      </c>
      <c r="F73" s="32">
        <f t="shared" si="15"/>
        <v>613608</v>
      </c>
      <c r="G73" s="32">
        <f t="shared" si="15"/>
        <v>484064</v>
      </c>
      <c r="H73" s="32">
        <f t="shared" si="15"/>
        <v>0</v>
      </c>
      <c r="I73" s="32">
        <f t="shared" si="15"/>
        <v>1676317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6387631</v>
      </c>
      <c r="O73" s="45">
        <f t="shared" si="14"/>
        <v>108.96489312703639</v>
      </c>
      <c r="P73" s="9"/>
    </row>
    <row r="74" spans="1:119">
      <c r="A74" s="12"/>
      <c r="B74" s="25">
        <v>381</v>
      </c>
      <c r="C74" s="20" t="s">
        <v>81</v>
      </c>
      <c r="D74" s="46">
        <v>655500</v>
      </c>
      <c r="E74" s="46">
        <v>2308620</v>
      </c>
      <c r="F74" s="46">
        <v>613608</v>
      </c>
      <c r="G74" s="46">
        <v>392023</v>
      </c>
      <c r="H74" s="46">
        <v>0</v>
      </c>
      <c r="I74" s="46">
        <v>1167495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5137246</v>
      </c>
      <c r="O74" s="47">
        <f t="shared" si="14"/>
        <v>87.634908991658278</v>
      </c>
      <c r="P74" s="9"/>
    </row>
    <row r="75" spans="1:119">
      <c r="A75" s="12"/>
      <c r="B75" s="25">
        <v>388.1</v>
      </c>
      <c r="C75" s="20" t="s">
        <v>167</v>
      </c>
      <c r="D75" s="46">
        <v>99570</v>
      </c>
      <c r="E75" s="46">
        <v>549952</v>
      </c>
      <c r="F75" s="46">
        <v>0</v>
      </c>
      <c r="G75" s="46">
        <v>92041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741563</v>
      </c>
      <c r="O75" s="47">
        <f t="shared" si="14"/>
        <v>12.650125381689156</v>
      </c>
      <c r="P75" s="9"/>
    </row>
    <row r="76" spans="1:119" ht="15.75" thickBot="1">
      <c r="A76" s="12"/>
      <c r="B76" s="25">
        <v>389.4</v>
      </c>
      <c r="C76" s="20" t="s">
        <v>137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508822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508822</v>
      </c>
      <c r="O76" s="47">
        <f t="shared" si="14"/>
        <v>8.6798587536889507</v>
      </c>
      <c r="P76" s="9"/>
    </row>
    <row r="77" spans="1:119" ht="16.5" thickBot="1">
      <c r="A77" s="14" t="s">
        <v>63</v>
      </c>
      <c r="B77" s="23"/>
      <c r="C77" s="22"/>
      <c r="D77" s="15">
        <f t="shared" ref="D77:M77" si="16">SUM(D5,D15,D29,D44,D59,D63,D73)</f>
        <v>50830037</v>
      </c>
      <c r="E77" s="15">
        <f t="shared" si="16"/>
        <v>7404638</v>
      </c>
      <c r="F77" s="15">
        <f t="shared" si="16"/>
        <v>1513612</v>
      </c>
      <c r="G77" s="15">
        <f t="shared" si="16"/>
        <v>6981910</v>
      </c>
      <c r="H77" s="15">
        <f t="shared" si="16"/>
        <v>0</v>
      </c>
      <c r="I77" s="15">
        <f t="shared" si="16"/>
        <v>39498639</v>
      </c>
      <c r="J77" s="15">
        <f t="shared" si="16"/>
        <v>11651471</v>
      </c>
      <c r="K77" s="15">
        <f t="shared" si="16"/>
        <v>17228927</v>
      </c>
      <c r="L77" s="15">
        <f t="shared" si="16"/>
        <v>0</v>
      </c>
      <c r="M77" s="15">
        <f t="shared" si="16"/>
        <v>0</v>
      </c>
      <c r="N77" s="15">
        <f>SUM(D77:M77)</f>
        <v>135109234</v>
      </c>
      <c r="O77" s="38">
        <f t="shared" si="14"/>
        <v>2304.792378157998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171</v>
      </c>
      <c r="M79" s="118"/>
      <c r="N79" s="118"/>
      <c r="O79" s="43">
        <v>58621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106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28225956</v>
      </c>
      <c r="E5" s="27">
        <f t="shared" si="0"/>
        <v>2243976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1003010</v>
      </c>
      <c r="L5" s="27">
        <f t="shared" si="0"/>
        <v>0</v>
      </c>
      <c r="M5" s="27">
        <f t="shared" si="0"/>
        <v>0</v>
      </c>
      <c r="N5" s="28">
        <f>SUM(D5:M5)</f>
        <v>31472942</v>
      </c>
      <c r="O5" s="33">
        <f t="shared" ref="O5:O36" si="1">(N5/O$80)</f>
        <v>552.09876153387358</v>
      </c>
      <c r="P5" s="6"/>
    </row>
    <row r="6" spans="1:133">
      <c r="A6" s="12"/>
      <c r="B6" s="25">
        <v>311</v>
      </c>
      <c r="C6" s="20" t="s">
        <v>3</v>
      </c>
      <c r="D6" s="46">
        <v>20814874</v>
      </c>
      <c r="E6" s="46">
        <v>2243976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23058850</v>
      </c>
      <c r="O6" s="47">
        <f t="shared" si="1"/>
        <v>404.49864926498964</v>
      </c>
      <c r="P6" s="9"/>
    </row>
    <row r="7" spans="1:133">
      <c r="A7" s="12"/>
      <c r="B7" s="25">
        <v>312.52</v>
      </c>
      <c r="C7" s="20" t="s">
        <v>125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1003010</v>
      </c>
      <c r="L7" s="46">
        <v>0</v>
      </c>
      <c r="M7" s="46">
        <v>0</v>
      </c>
      <c r="N7" s="46">
        <f>SUM(D7:M7)</f>
        <v>1003010</v>
      </c>
      <c r="O7" s="47">
        <f t="shared" si="1"/>
        <v>17.594814580921305</v>
      </c>
      <c r="P7" s="9"/>
    </row>
    <row r="8" spans="1:133">
      <c r="A8" s="12"/>
      <c r="B8" s="25">
        <v>314.10000000000002</v>
      </c>
      <c r="C8" s="20" t="s">
        <v>11</v>
      </c>
      <c r="D8" s="46">
        <v>4224118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4224118</v>
      </c>
      <c r="O8" s="47">
        <f t="shared" si="1"/>
        <v>74.099533382450971</v>
      </c>
      <c r="P8" s="9"/>
    </row>
    <row r="9" spans="1:133">
      <c r="A9" s="12"/>
      <c r="B9" s="25">
        <v>314.3</v>
      </c>
      <c r="C9" s="20" t="s">
        <v>12</v>
      </c>
      <c r="D9" s="46">
        <v>962470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962470</v>
      </c>
      <c r="O9" s="47">
        <f t="shared" si="1"/>
        <v>16.883661368978704</v>
      </c>
      <c r="P9" s="9"/>
    </row>
    <row r="10" spans="1:133">
      <c r="A10" s="12"/>
      <c r="B10" s="25">
        <v>314.7</v>
      </c>
      <c r="C10" s="20" t="s">
        <v>13</v>
      </c>
      <c r="D10" s="46">
        <v>52974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52974</v>
      </c>
      <c r="O10" s="47">
        <f t="shared" si="1"/>
        <v>0.92927060309441112</v>
      </c>
      <c r="P10" s="9"/>
    </row>
    <row r="11" spans="1:133">
      <c r="A11" s="12"/>
      <c r="B11" s="25">
        <v>314.8</v>
      </c>
      <c r="C11" s="20" t="s">
        <v>14</v>
      </c>
      <c r="D11" s="46">
        <v>66015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66015</v>
      </c>
      <c r="O11" s="47">
        <f t="shared" si="1"/>
        <v>1.1580359962109252</v>
      </c>
      <c r="P11" s="9"/>
    </row>
    <row r="12" spans="1:133">
      <c r="A12" s="12"/>
      <c r="B12" s="25">
        <v>315</v>
      </c>
      <c r="C12" s="20" t="s">
        <v>126</v>
      </c>
      <c r="D12" s="46">
        <v>1920599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1920599</v>
      </c>
      <c r="O12" s="47">
        <f t="shared" si="1"/>
        <v>33.691172858997298</v>
      </c>
      <c r="P12" s="9"/>
    </row>
    <row r="13" spans="1:133">
      <c r="A13" s="12"/>
      <c r="B13" s="25">
        <v>316</v>
      </c>
      <c r="C13" s="20" t="s">
        <v>127</v>
      </c>
      <c r="D13" s="46">
        <v>184906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184906</v>
      </c>
      <c r="O13" s="47">
        <f t="shared" si="1"/>
        <v>3.2436234782303619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SUM(D15:D28)</f>
        <v>5343606</v>
      </c>
      <c r="E14" s="32">
        <f t="shared" si="3"/>
        <v>111904</v>
      </c>
      <c r="F14" s="32">
        <f t="shared" si="3"/>
        <v>0</v>
      </c>
      <c r="G14" s="32">
        <f t="shared" si="3"/>
        <v>1103584</v>
      </c>
      <c r="H14" s="32">
        <f t="shared" si="3"/>
        <v>0</v>
      </c>
      <c r="I14" s="32">
        <f t="shared" si="3"/>
        <v>834139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7393233</v>
      </c>
      <c r="O14" s="45">
        <f t="shared" si="1"/>
        <v>129.69219029575834</v>
      </c>
      <c r="P14" s="10"/>
    </row>
    <row r="15" spans="1:133">
      <c r="A15" s="12"/>
      <c r="B15" s="25">
        <v>322</v>
      </c>
      <c r="C15" s="20" t="s">
        <v>0</v>
      </c>
      <c r="D15" s="46">
        <v>1985367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1985367</v>
      </c>
      <c r="O15" s="47">
        <f t="shared" si="1"/>
        <v>34.827333964845806</v>
      </c>
      <c r="P15" s="9"/>
    </row>
    <row r="16" spans="1:133">
      <c r="A16" s="12"/>
      <c r="B16" s="25">
        <v>323.10000000000002</v>
      </c>
      <c r="C16" s="20" t="s">
        <v>19</v>
      </c>
      <c r="D16" s="46">
        <v>3134691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8" si="4">SUM(D16:M16)</f>
        <v>3134691</v>
      </c>
      <c r="O16" s="47">
        <f t="shared" si="1"/>
        <v>54.988790653615411</v>
      </c>
      <c r="P16" s="9"/>
    </row>
    <row r="17" spans="1:16">
      <c r="A17" s="12"/>
      <c r="B17" s="25">
        <v>323.39999999999998</v>
      </c>
      <c r="C17" s="20" t="s">
        <v>108</v>
      </c>
      <c r="D17" s="46">
        <v>118807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118807</v>
      </c>
      <c r="O17" s="47">
        <f t="shared" si="1"/>
        <v>2.084113952917237</v>
      </c>
      <c r="P17" s="9"/>
    </row>
    <row r="18" spans="1:16">
      <c r="A18" s="12"/>
      <c r="B18" s="25">
        <v>323.7</v>
      </c>
      <c r="C18" s="20" t="s">
        <v>21</v>
      </c>
      <c r="D18" s="46">
        <v>82399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82399</v>
      </c>
      <c r="O18" s="47">
        <f t="shared" si="1"/>
        <v>1.4454443391923657</v>
      </c>
      <c r="P18" s="9"/>
    </row>
    <row r="19" spans="1:16">
      <c r="A19" s="12"/>
      <c r="B19" s="25">
        <v>323.89999999999998</v>
      </c>
      <c r="C19" s="20" t="s">
        <v>109</v>
      </c>
      <c r="D19" s="46">
        <v>569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569</v>
      </c>
      <c r="O19" s="47">
        <f t="shared" si="1"/>
        <v>9.9814054660912893E-3</v>
      </c>
      <c r="P19" s="9"/>
    </row>
    <row r="20" spans="1:16">
      <c r="A20" s="12"/>
      <c r="B20" s="25">
        <v>324.11</v>
      </c>
      <c r="C20" s="20" t="s">
        <v>97</v>
      </c>
      <c r="D20" s="46">
        <v>0</v>
      </c>
      <c r="E20" s="46">
        <v>0</v>
      </c>
      <c r="F20" s="46">
        <v>0</v>
      </c>
      <c r="G20" s="46">
        <v>219673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219673</v>
      </c>
      <c r="O20" s="47">
        <f t="shared" si="1"/>
        <v>3.853506648422973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40377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40377</v>
      </c>
      <c r="O21" s="47">
        <f t="shared" si="1"/>
        <v>0.7082938638038101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640001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640001</v>
      </c>
      <c r="O22" s="47">
        <f t="shared" si="1"/>
        <v>11.226905939725643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194138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194138</v>
      </c>
      <c r="O23" s="47">
        <f t="shared" si="1"/>
        <v>3.4055713433673649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367609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367609</v>
      </c>
      <c r="O24" s="47">
        <f t="shared" si="1"/>
        <v>6.4486019015542224</v>
      </c>
      <c r="P24" s="9"/>
    </row>
    <row r="25" spans="1:16">
      <c r="A25" s="12"/>
      <c r="B25" s="25">
        <v>324.32</v>
      </c>
      <c r="C25" s="20" t="s">
        <v>99</v>
      </c>
      <c r="D25" s="46">
        <v>0</v>
      </c>
      <c r="E25" s="46">
        <v>0</v>
      </c>
      <c r="F25" s="46">
        <v>0</v>
      </c>
      <c r="G25" s="46">
        <v>172363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172363</v>
      </c>
      <c r="O25" s="47">
        <f t="shared" si="1"/>
        <v>3.0235940076483176</v>
      </c>
      <c r="P25" s="9"/>
    </row>
    <row r="26" spans="1:16">
      <c r="A26" s="12"/>
      <c r="B26" s="25">
        <v>324.61</v>
      </c>
      <c r="C26" s="20" t="s">
        <v>100</v>
      </c>
      <c r="D26" s="46">
        <v>0</v>
      </c>
      <c r="E26" s="46">
        <v>0</v>
      </c>
      <c r="F26" s="46">
        <v>0</v>
      </c>
      <c r="G26" s="46">
        <v>303562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303562</v>
      </c>
      <c r="O26" s="47">
        <f t="shared" si="1"/>
        <v>5.3250885871662632</v>
      </c>
      <c r="P26" s="9"/>
    </row>
    <row r="27" spans="1:16">
      <c r="A27" s="12"/>
      <c r="B27" s="25">
        <v>325.10000000000002</v>
      </c>
      <c r="C27" s="20" t="s">
        <v>148</v>
      </c>
      <c r="D27" s="46">
        <v>0</v>
      </c>
      <c r="E27" s="46">
        <v>111904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111904</v>
      </c>
      <c r="O27" s="47">
        <f t="shared" si="1"/>
        <v>1.9630214363400345</v>
      </c>
      <c r="P27" s="9"/>
    </row>
    <row r="28" spans="1:16">
      <c r="A28" s="12"/>
      <c r="B28" s="25">
        <v>325.2</v>
      </c>
      <c r="C28" s="20" t="s">
        <v>26</v>
      </c>
      <c r="D28" s="46">
        <v>21773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21773</v>
      </c>
      <c r="O28" s="47">
        <f t="shared" si="1"/>
        <v>0.38194225169280427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SUM(D30:D43)</f>
        <v>8974323</v>
      </c>
      <c r="E29" s="32">
        <f t="shared" si="5"/>
        <v>4053278</v>
      </c>
      <c r="F29" s="32">
        <f t="shared" si="5"/>
        <v>900004</v>
      </c>
      <c r="G29" s="32">
        <f t="shared" si="5"/>
        <v>4034413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17962018</v>
      </c>
      <c r="O29" s="45">
        <f t="shared" si="1"/>
        <v>315.08995544328667</v>
      </c>
      <c r="P29" s="10"/>
    </row>
    <row r="30" spans="1:16">
      <c r="A30" s="12"/>
      <c r="B30" s="25">
        <v>331.2</v>
      </c>
      <c r="C30" s="20" t="s">
        <v>28</v>
      </c>
      <c r="D30" s="46">
        <v>401306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401306</v>
      </c>
      <c r="O30" s="47">
        <f t="shared" si="1"/>
        <v>7.0397151177069084</v>
      </c>
      <c r="P30" s="9"/>
    </row>
    <row r="31" spans="1:16">
      <c r="A31" s="12"/>
      <c r="B31" s="25">
        <v>331.39</v>
      </c>
      <c r="C31" s="20" t="s">
        <v>164</v>
      </c>
      <c r="D31" s="46">
        <v>0</v>
      </c>
      <c r="E31" s="46">
        <v>835040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835040</v>
      </c>
      <c r="O31" s="47">
        <f t="shared" si="1"/>
        <v>14.648282636915413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2955833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2955833</v>
      </c>
      <c r="O32" s="47">
        <f t="shared" si="1"/>
        <v>51.851261270743429</v>
      </c>
      <c r="P32" s="9"/>
    </row>
    <row r="33" spans="1:16">
      <c r="A33" s="12"/>
      <c r="B33" s="25">
        <v>334.2</v>
      </c>
      <c r="C33" s="20" t="s">
        <v>116</v>
      </c>
      <c r="D33" s="46">
        <v>44976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44976</v>
      </c>
      <c r="O33" s="47">
        <f t="shared" si="1"/>
        <v>0.78896958214924739</v>
      </c>
      <c r="P33" s="9"/>
    </row>
    <row r="34" spans="1:16">
      <c r="A34" s="12"/>
      <c r="B34" s="25">
        <v>334.39</v>
      </c>
      <c r="C34" s="20" t="s">
        <v>32</v>
      </c>
      <c r="D34" s="46">
        <v>0</v>
      </c>
      <c r="E34" s="46">
        <v>262405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6">SUM(D34:M34)</f>
        <v>262405</v>
      </c>
      <c r="O34" s="47">
        <f t="shared" si="1"/>
        <v>4.6031119531277414</v>
      </c>
      <c r="P34" s="9"/>
    </row>
    <row r="35" spans="1:16">
      <c r="A35" s="12"/>
      <c r="B35" s="25">
        <v>334.7</v>
      </c>
      <c r="C35" s="20" t="s">
        <v>118</v>
      </c>
      <c r="D35" s="46">
        <v>0</v>
      </c>
      <c r="E35" s="46">
        <v>0</v>
      </c>
      <c r="F35" s="46">
        <v>500004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500004</v>
      </c>
      <c r="O35" s="47">
        <f t="shared" si="1"/>
        <v>8.7710767287653937</v>
      </c>
      <c r="P35" s="9"/>
    </row>
    <row r="36" spans="1:16">
      <c r="A36" s="12"/>
      <c r="B36" s="25">
        <v>335.12</v>
      </c>
      <c r="C36" s="20" t="s">
        <v>128</v>
      </c>
      <c r="D36" s="46">
        <v>2132621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2132621</v>
      </c>
      <c r="O36" s="47">
        <f t="shared" si="1"/>
        <v>37.41046556502824</v>
      </c>
      <c r="P36" s="9"/>
    </row>
    <row r="37" spans="1:16">
      <c r="A37" s="12"/>
      <c r="B37" s="25">
        <v>335.14</v>
      </c>
      <c r="C37" s="20" t="s">
        <v>129</v>
      </c>
      <c r="D37" s="46">
        <v>39868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39868</v>
      </c>
      <c r="O37" s="47">
        <f t="shared" ref="O37:O68" si="7">(N37/O$80)</f>
        <v>0.69936497912500439</v>
      </c>
      <c r="P37" s="9"/>
    </row>
    <row r="38" spans="1:16">
      <c r="A38" s="12"/>
      <c r="B38" s="25">
        <v>335.15</v>
      </c>
      <c r="C38" s="20" t="s">
        <v>130</v>
      </c>
      <c r="D38" s="46">
        <v>38527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38527</v>
      </c>
      <c r="O38" s="47">
        <f t="shared" si="7"/>
        <v>0.67584113952917235</v>
      </c>
      <c r="P38" s="9"/>
    </row>
    <row r="39" spans="1:16">
      <c r="A39" s="12"/>
      <c r="B39" s="25">
        <v>335.18</v>
      </c>
      <c r="C39" s="20" t="s">
        <v>131</v>
      </c>
      <c r="D39" s="46">
        <v>4264365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4264365</v>
      </c>
      <c r="O39" s="47">
        <f t="shared" si="7"/>
        <v>74.805546784548994</v>
      </c>
      <c r="P39" s="9"/>
    </row>
    <row r="40" spans="1:16">
      <c r="A40" s="12"/>
      <c r="B40" s="25">
        <v>335.21</v>
      </c>
      <c r="C40" s="20" t="s">
        <v>101</v>
      </c>
      <c r="D40" s="46">
        <v>23008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23008</v>
      </c>
      <c r="O40" s="47">
        <f t="shared" si="7"/>
        <v>0.40360663789776513</v>
      </c>
      <c r="P40" s="9"/>
    </row>
    <row r="41" spans="1:16">
      <c r="A41" s="12"/>
      <c r="B41" s="25">
        <v>337.7</v>
      </c>
      <c r="C41" s="20" t="s">
        <v>161</v>
      </c>
      <c r="D41" s="46">
        <v>0</v>
      </c>
      <c r="E41" s="46">
        <v>0</v>
      </c>
      <c r="F41" s="46">
        <v>400000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400000</v>
      </c>
      <c r="O41" s="47">
        <f t="shared" si="7"/>
        <v>7.0168052485703258</v>
      </c>
      <c r="P41" s="9"/>
    </row>
    <row r="42" spans="1:16">
      <c r="A42" s="12"/>
      <c r="B42" s="25">
        <v>338</v>
      </c>
      <c r="C42" s="20" t="s">
        <v>41</v>
      </c>
      <c r="D42" s="46">
        <v>1951212</v>
      </c>
      <c r="E42" s="46">
        <v>0</v>
      </c>
      <c r="F42" s="46">
        <v>0</v>
      </c>
      <c r="G42" s="46">
        <v>4034413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5985625</v>
      </c>
      <c r="O42" s="47">
        <f t="shared" si="7"/>
        <v>104.99991228993439</v>
      </c>
      <c r="P42" s="9"/>
    </row>
    <row r="43" spans="1:16">
      <c r="A43" s="12"/>
      <c r="B43" s="25">
        <v>339</v>
      </c>
      <c r="C43" s="20" t="s">
        <v>42</v>
      </c>
      <c r="D43" s="46">
        <v>78440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78440</v>
      </c>
      <c r="O43" s="47">
        <f t="shared" si="7"/>
        <v>1.375995509244641</v>
      </c>
      <c r="P43" s="9"/>
    </row>
    <row r="44" spans="1:16" ht="15.75">
      <c r="A44" s="29" t="s">
        <v>47</v>
      </c>
      <c r="B44" s="30"/>
      <c r="C44" s="31"/>
      <c r="D44" s="32">
        <f t="shared" ref="D44:M44" si="8">SUM(D45:D58)</f>
        <v>2479943</v>
      </c>
      <c r="E44" s="32">
        <f t="shared" si="8"/>
        <v>34945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34472009</v>
      </c>
      <c r="J44" s="32">
        <f t="shared" si="8"/>
        <v>8919410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45906307</v>
      </c>
      <c r="O44" s="45">
        <f t="shared" si="7"/>
        <v>805.28903975020171</v>
      </c>
      <c r="P44" s="10"/>
    </row>
    <row r="45" spans="1:16">
      <c r="A45" s="12"/>
      <c r="B45" s="25">
        <v>341.1</v>
      </c>
      <c r="C45" s="20" t="s">
        <v>149</v>
      </c>
      <c r="D45" s="46">
        <v>195365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195365</v>
      </c>
      <c r="O45" s="47">
        <f t="shared" si="7"/>
        <v>3.4270953934673543</v>
      </c>
      <c r="P45" s="9"/>
    </row>
    <row r="46" spans="1:16">
      <c r="A46" s="12"/>
      <c r="B46" s="25">
        <v>341.15</v>
      </c>
      <c r="C46" s="20" t="s">
        <v>150</v>
      </c>
      <c r="D46" s="46">
        <v>2628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8" si="9">SUM(D46:M46)</f>
        <v>2628</v>
      </c>
      <c r="O46" s="47">
        <f t="shared" si="7"/>
        <v>4.6100410483107042E-2</v>
      </c>
      <c r="P46" s="9"/>
    </row>
    <row r="47" spans="1:16">
      <c r="A47" s="12"/>
      <c r="B47" s="25">
        <v>341.16</v>
      </c>
      <c r="C47" s="20" t="s">
        <v>151</v>
      </c>
      <c r="D47" s="46">
        <v>2263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2263</v>
      </c>
      <c r="O47" s="47">
        <f t="shared" si="7"/>
        <v>3.9697575693786617E-2</v>
      </c>
      <c r="P47" s="9"/>
    </row>
    <row r="48" spans="1:16">
      <c r="A48" s="12"/>
      <c r="B48" s="25">
        <v>342.1</v>
      </c>
      <c r="C48" s="20" t="s">
        <v>52</v>
      </c>
      <c r="D48" s="46">
        <v>335695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335695</v>
      </c>
      <c r="O48" s="47">
        <f t="shared" si="7"/>
        <v>5.8887660947970391</v>
      </c>
      <c r="P48" s="9"/>
    </row>
    <row r="49" spans="1:16">
      <c r="A49" s="12"/>
      <c r="B49" s="25">
        <v>342.2</v>
      </c>
      <c r="C49" s="20" t="s">
        <v>119</v>
      </c>
      <c r="D49" s="46">
        <v>3090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3090</v>
      </c>
      <c r="O49" s="47">
        <f t="shared" si="7"/>
        <v>5.420482054520577E-2</v>
      </c>
      <c r="P49" s="9"/>
    </row>
    <row r="50" spans="1:16">
      <c r="A50" s="12"/>
      <c r="B50" s="25">
        <v>343.3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11007139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11007139</v>
      </c>
      <c r="O50" s="47">
        <f t="shared" si="7"/>
        <v>193.08737676735782</v>
      </c>
      <c r="P50" s="9"/>
    </row>
    <row r="51" spans="1:16">
      <c r="A51" s="12"/>
      <c r="B51" s="25">
        <v>343.4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8225322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8225322</v>
      </c>
      <c r="O51" s="47">
        <f t="shared" si="7"/>
        <v>144.28870645195244</v>
      </c>
      <c r="P51" s="9"/>
    </row>
    <row r="52" spans="1:16">
      <c r="A52" s="12"/>
      <c r="B52" s="25">
        <v>343.5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11766854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11766854</v>
      </c>
      <c r="O52" s="47">
        <f t="shared" si="7"/>
        <v>206.41430726590184</v>
      </c>
      <c r="P52" s="9"/>
    </row>
    <row r="53" spans="1:16">
      <c r="A53" s="12"/>
      <c r="B53" s="25">
        <v>343.6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1931917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1931917</v>
      </c>
      <c r="O53" s="47">
        <f t="shared" si="7"/>
        <v>33.889713363505599</v>
      </c>
      <c r="P53" s="9"/>
    </row>
    <row r="54" spans="1:16">
      <c r="A54" s="12"/>
      <c r="B54" s="25">
        <v>344.5</v>
      </c>
      <c r="C54" s="20" t="s">
        <v>133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182214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182214</v>
      </c>
      <c r="O54" s="47">
        <f t="shared" si="7"/>
        <v>3.1964003789074833</v>
      </c>
      <c r="P54" s="9"/>
    </row>
    <row r="55" spans="1:16">
      <c r="A55" s="12"/>
      <c r="B55" s="25">
        <v>344.9</v>
      </c>
      <c r="C55" s="20" t="s">
        <v>134</v>
      </c>
      <c r="D55" s="46">
        <v>354686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354686</v>
      </c>
      <c r="O55" s="47">
        <f t="shared" si="7"/>
        <v>6.2219064659860361</v>
      </c>
      <c r="P55" s="9"/>
    </row>
    <row r="56" spans="1:16">
      <c r="A56" s="12"/>
      <c r="B56" s="25">
        <v>347.1</v>
      </c>
      <c r="C56" s="20" t="s">
        <v>155</v>
      </c>
      <c r="D56" s="46">
        <v>6000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6000</v>
      </c>
      <c r="O56" s="47">
        <f t="shared" si="7"/>
        <v>0.1052520787285549</v>
      </c>
      <c r="P56" s="9"/>
    </row>
    <row r="57" spans="1:16">
      <c r="A57" s="12"/>
      <c r="B57" s="25">
        <v>347.2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1358563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1358563</v>
      </c>
      <c r="O57" s="47">
        <f t="shared" si="7"/>
        <v>23.831929972283618</v>
      </c>
      <c r="P57" s="9"/>
    </row>
    <row r="58" spans="1:16">
      <c r="A58" s="12"/>
      <c r="B58" s="25">
        <v>349</v>
      </c>
      <c r="C58" s="20" t="s">
        <v>1</v>
      </c>
      <c r="D58" s="46">
        <v>1580216</v>
      </c>
      <c r="E58" s="46">
        <v>34945</v>
      </c>
      <c r="F58" s="46">
        <v>0</v>
      </c>
      <c r="G58" s="46">
        <v>0</v>
      </c>
      <c r="H58" s="46">
        <v>0</v>
      </c>
      <c r="I58" s="46">
        <v>0</v>
      </c>
      <c r="J58" s="46">
        <v>8919410</v>
      </c>
      <c r="K58" s="46">
        <v>0</v>
      </c>
      <c r="L58" s="46">
        <v>0</v>
      </c>
      <c r="M58" s="46">
        <v>0</v>
      </c>
      <c r="N58" s="46">
        <f t="shared" si="9"/>
        <v>10534571</v>
      </c>
      <c r="O58" s="47">
        <f t="shared" si="7"/>
        <v>184.79758271059185</v>
      </c>
      <c r="P58" s="9"/>
    </row>
    <row r="59" spans="1:16" ht="15.75">
      <c r="A59" s="29" t="s">
        <v>48</v>
      </c>
      <c r="B59" s="30"/>
      <c r="C59" s="31"/>
      <c r="D59" s="32">
        <f t="shared" ref="D59:M59" si="10">SUM(D60:D62)</f>
        <v>121384</v>
      </c>
      <c r="E59" s="32">
        <f t="shared" si="10"/>
        <v>7089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62224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4" si="11">SUM(D59:M59)</f>
        <v>190697</v>
      </c>
      <c r="O59" s="45">
        <f t="shared" si="7"/>
        <v>3.3452092762165386</v>
      </c>
      <c r="P59" s="10"/>
    </row>
    <row r="60" spans="1:16">
      <c r="A60" s="13"/>
      <c r="B60" s="39">
        <v>351.3</v>
      </c>
      <c r="C60" s="21" t="s">
        <v>67</v>
      </c>
      <c r="D60" s="46">
        <v>5728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5728</v>
      </c>
      <c r="O60" s="47">
        <f t="shared" si="7"/>
        <v>0.10048065115952706</v>
      </c>
      <c r="P60" s="9"/>
    </row>
    <row r="61" spans="1:16">
      <c r="A61" s="13"/>
      <c r="B61" s="39">
        <v>351.5</v>
      </c>
      <c r="C61" s="21" t="s">
        <v>121</v>
      </c>
      <c r="D61" s="46">
        <v>115656</v>
      </c>
      <c r="E61" s="46">
        <v>7089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122745</v>
      </c>
      <c r="O61" s="47">
        <f t="shared" si="7"/>
        <v>2.1531944005894115</v>
      </c>
      <c r="P61" s="9"/>
    </row>
    <row r="62" spans="1:16">
      <c r="A62" s="13"/>
      <c r="B62" s="39">
        <v>354</v>
      </c>
      <c r="C62" s="21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62224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62224</v>
      </c>
      <c r="O62" s="47">
        <f t="shared" si="7"/>
        <v>1.0915342244675998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SUM(D64:D72)</f>
        <v>4759326</v>
      </c>
      <c r="E63" s="32">
        <f t="shared" si="12"/>
        <v>334554</v>
      </c>
      <c r="F63" s="32">
        <f t="shared" si="12"/>
        <v>0</v>
      </c>
      <c r="G63" s="32">
        <f t="shared" si="12"/>
        <v>479470</v>
      </c>
      <c r="H63" s="32">
        <f t="shared" si="12"/>
        <v>0</v>
      </c>
      <c r="I63" s="32">
        <f t="shared" si="12"/>
        <v>1694737</v>
      </c>
      <c r="J63" s="32">
        <f t="shared" si="12"/>
        <v>869028</v>
      </c>
      <c r="K63" s="32">
        <f t="shared" si="12"/>
        <v>10568481</v>
      </c>
      <c r="L63" s="32">
        <f t="shared" si="12"/>
        <v>0</v>
      </c>
      <c r="M63" s="32">
        <f t="shared" si="12"/>
        <v>0</v>
      </c>
      <c r="N63" s="32">
        <f t="shared" si="11"/>
        <v>18705596</v>
      </c>
      <c r="O63" s="45">
        <f t="shared" si="7"/>
        <v>328.13381047609022</v>
      </c>
      <c r="P63" s="10"/>
    </row>
    <row r="64" spans="1:16">
      <c r="A64" s="12"/>
      <c r="B64" s="25">
        <v>361.1</v>
      </c>
      <c r="C64" s="20" t="s">
        <v>71</v>
      </c>
      <c r="D64" s="46">
        <v>2694360</v>
      </c>
      <c r="E64" s="46">
        <v>19092</v>
      </c>
      <c r="F64" s="46">
        <v>0</v>
      </c>
      <c r="G64" s="46">
        <v>434854</v>
      </c>
      <c r="H64" s="46">
        <v>0</v>
      </c>
      <c r="I64" s="46">
        <v>1695917</v>
      </c>
      <c r="J64" s="46">
        <v>292683</v>
      </c>
      <c r="K64" s="46">
        <v>3437292</v>
      </c>
      <c r="L64" s="46">
        <v>0</v>
      </c>
      <c r="M64" s="46">
        <v>0</v>
      </c>
      <c r="N64" s="46">
        <f t="shared" si="11"/>
        <v>8574198</v>
      </c>
      <c r="O64" s="47">
        <f t="shared" si="7"/>
        <v>150.40869382170297</v>
      </c>
      <c r="P64" s="9"/>
    </row>
    <row r="65" spans="1:119">
      <c r="A65" s="12"/>
      <c r="B65" s="25">
        <v>361.3</v>
      </c>
      <c r="C65" s="20" t="s">
        <v>103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2192516</v>
      </c>
      <c r="L65" s="46">
        <v>0</v>
      </c>
      <c r="M65" s="46">
        <v>0</v>
      </c>
      <c r="N65" s="46">
        <f t="shared" ref="N65:N72" si="13">SUM(D65:M65)</f>
        <v>2192516</v>
      </c>
      <c r="O65" s="47">
        <f t="shared" si="7"/>
        <v>38.461144440936039</v>
      </c>
      <c r="P65" s="9"/>
    </row>
    <row r="66" spans="1:119">
      <c r="A66" s="12"/>
      <c r="B66" s="25">
        <v>362</v>
      </c>
      <c r="C66" s="20" t="s">
        <v>73</v>
      </c>
      <c r="D66" s="46">
        <v>746232</v>
      </c>
      <c r="E66" s="46">
        <v>170199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916431</v>
      </c>
      <c r="O66" s="47">
        <f t="shared" si="7"/>
        <v>16.07604462688138</v>
      </c>
      <c r="P66" s="9"/>
    </row>
    <row r="67" spans="1:119">
      <c r="A67" s="12"/>
      <c r="B67" s="25">
        <v>364</v>
      </c>
      <c r="C67" s="20" t="s">
        <v>135</v>
      </c>
      <c r="D67" s="46">
        <v>97452</v>
      </c>
      <c r="E67" s="46">
        <v>0</v>
      </c>
      <c r="F67" s="46">
        <v>0</v>
      </c>
      <c r="G67" s="46">
        <v>0</v>
      </c>
      <c r="H67" s="46">
        <v>0</v>
      </c>
      <c r="I67" s="46">
        <v>-135688</v>
      </c>
      <c r="J67" s="46">
        <v>242871</v>
      </c>
      <c r="K67" s="46">
        <v>0</v>
      </c>
      <c r="L67" s="46">
        <v>0</v>
      </c>
      <c r="M67" s="46">
        <v>0</v>
      </c>
      <c r="N67" s="46">
        <f t="shared" si="13"/>
        <v>204635</v>
      </c>
      <c r="O67" s="47">
        <f t="shared" si="7"/>
        <v>3.5897098551029716</v>
      </c>
      <c r="P67" s="9"/>
    </row>
    <row r="68" spans="1:119">
      <c r="A68" s="12"/>
      <c r="B68" s="25">
        <v>365</v>
      </c>
      <c r="C68" s="20" t="s">
        <v>136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19591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19591</v>
      </c>
      <c r="O68" s="47">
        <f t="shared" si="7"/>
        <v>0.34366557906185313</v>
      </c>
      <c r="P68" s="9"/>
    </row>
    <row r="69" spans="1:119">
      <c r="A69" s="12"/>
      <c r="B69" s="25">
        <v>366</v>
      </c>
      <c r="C69" s="20" t="s">
        <v>76</v>
      </c>
      <c r="D69" s="46">
        <v>1046624</v>
      </c>
      <c r="E69" s="46">
        <v>0</v>
      </c>
      <c r="F69" s="46">
        <v>0</v>
      </c>
      <c r="G69" s="46">
        <v>44616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1091240</v>
      </c>
      <c r="O69" s="47">
        <f t="shared" ref="O69:O78" si="14">(N69/O$80)</f>
        <v>19.142546398624706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4924453</v>
      </c>
      <c r="L70" s="46">
        <v>0</v>
      </c>
      <c r="M70" s="46">
        <v>0</v>
      </c>
      <c r="N70" s="46">
        <f t="shared" si="13"/>
        <v>4924453</v>
      </c>
      <c r="O70" s="47">
        <f t="shared" si="14"/>
        <v>86.384819141844716</v>
      </c>
      <c r="P70" s="9"/>
    </row>
    <row r="71" spans="1:119">
      <c r="A71" s="12"/>
      <c r="B71" s="25">
        <v>369.3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54166</v>
      </c>
      <c r="K71" s="46">
        <v>0</v>
      </c>
      <c r="L71" s="46">
        <v>0</v>
      </c>
      <c r="M71" s="46">
        <v>0</v>
      </c>
      <c r="N71" s="46">
        <f t="shared" si="13"/>
        <v>54166</v>
      </c>
      <c r="O71" s="47">
        <f t="shared" si="14"/>
        <v>0.95018068273515066</v>
      </c>
      <c r="P71" s="9"/>
    </row>
    <row r="72" spans="1:119">
      <c r="A72" s="12"/>
      <c r="B72" s="25">
        <v>369.9</v>
      </c>
      <c r="C72" s="20" t="s">
        <v>80</v>
      </c>
      <c r="D72" s="46">
        <v>174658</v>
      </c>
      <c r="E72" s="46">
        <v>145263</v>
      </c>
      <c r="F72" s="46">
        <v>0</v>
      </c>
      <c r="G72" s="46">
        <v>0</v>
      </c>
      <c r="H72" s="46">
        <v>0</v>
      </c>
      <c r="I72" s="46">
        <v>114917</v>
      </c>
      <c r="J72" s="46">
        <v>279308</v>
      </c>
      <c r="K72" s="46">
        <v>14220</v>
      </c>
      <c r="L72" s="46">
        <v>0</v>
      </c>
      <c r="M72" s="46">
        <v>0</v>
      </c>
      <c r="N72" s="46">
        <f t="shared" si="13"/>
        <v>728366</v>
      </c>
      <c r="O72" s="47">
        <f t="shared" si="14"/>
        <v>12.777005929200435</v>
      </c>
      <c r="P72" s="9"/>
    </row>
    <row r="73" spans="1:119" ht="15.75">
      <c r="A73" s="29" t="s">
        <v>49</v>
      </c>
      <c r="B73" s="30"/>
      <c r="C73" s="31"/>
      <c r="D73" s="32">
        <f t="shared" ref="D73:M73" si="15">SUM(D74:D77)</f>
        <v>2911461</v>
      </c>
      <c r="E73" s="32">
        <f t="shared" si="15"/>
        <v>2061694</v>
      </c>
      <c r="F73" s="32">
        <f t="shared" si="15"/>
        <v>1398554</v>
      </c>
      <c r="G73" s="32">
        <f t="shared" si="15"/>
        <v>2921487</v>
      </c>
      <c r="H73" s="32">
        <f t="shared" si="15"/>
        <v>0</v>
      </c>
      <c r="I73" s="32">
        <f t="shared" si="15"/>
        <v>1488066</v>
      </c>
      <c r="J73" s="32">
        <f t="shared" si="15"/>
        <v>555080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 t="shared" ref="N73:N78" si="16">SUM(D73:M73)</f>
        <v>11336342</v>
      </c>
      <c r="O73" s="45">
        <f t="shared" si="14"/>
        <v>198.86226011297057</v>
      </c>
      <c r="P73" s="9"/>
    </row>
    <row r="74" spans="1:119">
      <c r="A74" s="12"/>
      <c r="B74" s="25">
        <v>381</v>
      </c>
      <c r="C74" s="20" t="s">
        <v>81</v>
      </c>
      <c r="D74" s="46">
        <v>2911461</v>
      </c>
      <c r="E74" s="46">
        <v>2061694</v>
      </c>
      <c r="F74" s="46">
        <v>1398554</v>
      </c>
      <c r="G74" s="46">
        <v>2902272</v>
      </c>
      <c r="H74" s="46">
        <v>0</v>
      </c>
      <c r="I74" s="46">
        <v>1181671</v>
      </c>
      <c r="J74" s="46">
        <v>555080</v>
      </c>
      <c r="K74" s="46">
        <v>0</v>
      </c>
      <c r="L74" s="46">
        <v>0</v>
      </c>
      <c r="M74" s="46">
        <v>0</v>
      </c>
      <c r="N74" s="46">
        <f t="shared" si="16"/>
        <v>11010732</v>
      </c>
      <c r="O74" s="47">
        <f t="shared" si="14"/>
        <v>193.1504052205031</v>
      </c>
      <c r="P74" s="9"/>
    </row>
    <row r="75" spans="1:119">
      <c r="A75" s="12"/>
      <c r="B75" s="25">
        <v>388.1</v>
      </c>
      <c r="C75" s="20" t="s">
        <v>167</v>
      </c>
      <c r="D75" s="46">
        <v>0</v>
      </c>
      <c r="E75" s="46">
        <v>0</v>
      </c>
      <c r="F75" s="46">
        <v>0</v>
      </c>
      <c r="G75" s="46">
        <v>19215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19215</v>
      </c>
      <c r="O75" s="47">
        <f t="shared" si="14"/>
        <v>0.33706978212819705</v>
      </c>
      <c r="P75" s="9"/>
    </row>
    <row r="76" spans="1:119">
      <c r="A76" s="12"/>
      <c r="B76" s="25">
        <v>389.4</v>
      </c>
      <c r="C76" s="20" t="s">
        <v>137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281395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281395</v>
      </c>
      <c r="O76" s="47">
        <f t="shared" si="14"/>
        <v>4.9362347823036172</v>
      </c>
      <c r="P76" s="9"/>
    </row>
    <row r="77" spans="1:119" ht="15.75" thickBot="1">
      <c r="A77" s="12"/>
      <c r="B77" s="25">
        <v>389.9</v>
      </c>
      <c r="C77" s="20" t="s">
        <v>168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25000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25000</v>
      </c>
      <c r="O77" s="47">
        <f t="shared" si="14"/>
        <v>0.43855032803564536</v>
      </c>
      <c r="P77" s="9"/>
    </row>
    <row r="78" spans="1:119" ht="16.5" thickBot="1">
      <c r="A78" s="14" t="s">
        <v>63</v>
      </c>
      <c r="B78" s="23"/>
      <c r="C78" s="22"/>
      <c r="D78" s="15">
        <f t="shared" ref="D78:M78" si="17">SUM(D5,D14,D29,D44,D59,D63,D73)</f>
        <v>52815999</v>
      </c>
      <c r="E78" s="15">
        <f t="shared" si="17"/>
        <v>8847440</v>
      </c>
      <c r="F78" s="15">
        <f t="shared" si="17"/>
        <v>2298558</v>
      </c>
      <c r="G78" s="15">
        <f t="shared" si="17"/>
        <v>8538954</v>
      </c>
      <c r="H78" s="15">
        <f t="shared" si="17"/>
        <v>0</v>
      </c>
      <c r="I78" s="15">
        <f t="shared" si="17"/>
        <v>38551175</v>
      </c>
      <c r="J78" s="15">
        <f t="shared" si="17"/>
        <v>10343518</v>
      </c>
      <c r="K78" s="15">
        <f t="shared" si="17"/>
        <v>11571491</v>
      </c>
      <c r="L78" s="15">
        <f t="shared" si="17"/>
        <v>0</v>
      </c>
      <c r="M78" s="15">
        <f t="shared" si="17"/>
        <v>0</v>
      </c>
      <c r="N78" s="15">
        <f t="shared" si="16"/>
        <v>132967135</v>
      </c>
      <c r="O78" s="38">
        <f t="shared" si="14"/>
        <v>2332.5112268883977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169</v>
      </c>
      <c r="M80" s="118"/>
      <c r="N80" s="118"/>
      <c r="O80" s="43">
        <v>57006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26649413</v>
      </c>
      <c r="E5" s="27">
        <f t="shared" si="0"/>
        <v>1978796</v>
      </c>
      <c r="F5" s="27">
        <f t="shared" si="0"/>
        <v>400000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941758</v>
      </c>
      <c r="L5" s="27">
        <f t="shared" si="0"/>
        <v>0</v>
      </c>
      <c r="M5" s="27">
        <f t="shared" si="0"/>
        <v>0</v>
      </c>
      <c r="N5" s="28">
        <f>SUM(D5:M5)</f>
        <v>29969967</v>
      </c>
      <c r="O5" s="33">
        <f t="shared" ref="O5:O36" si="1">(N5/O$78)</f>
        <v>533.68176718841823</v>
      </c>
      <c r="P5" s="6"/>
    </row>
    <row r="6" spans="1:133">
      <c r="A6" s="12"/>
      <c r="B6" s="25">
        <v>311</v>
      </c>
      <c r="C6" s="20" t="s">
        <v>3</v>
      </c>
      <c r="D6" s="46">
        <v>19297813</v>
      </c>
      <c r="E6" s="46">
        <v>1978796</v>
      </c>
      <c r="F6" s="46">
        <v>400000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21676609</v>
      </c>
      <c r="O6" s="47">
        <f t="shared" si="1"/>
        <v>386.00012465053334</v>
      </c>
      <c r="P6" s="9"/>
    </row>
    <row r="7" spans="1:133">
      <c r="A7" s="12"/>
      <c r="B7" s="25">
        <v>312.51</v>
      </c>
      <c r="C7" s="20" t="s">
        <v>90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399665</v>
      </c>
      <c r="L7" s="46">
        <v>0</v>
      </c>
      <c r="M7" s="46">
        <v>0</v>
      </c>
      <c r="N7" s="46">
        <f>SUM(D7:M7)</f>
        <v>399665</v>
      </c>
      <c r="O7" s="47">
        <f t="shared" si="1"/>
        <v>7.1169222002599852</v>
      </c>
      <c r="P7" s="9"/>
    </row>
    <row r="8" spans="1:133">
      <c r="A8" s="12"/>
      <c r="B8" s="25">
        <v>312.52</v>
      </c>
      <c r="C8" s="20" t="s">
        <v>125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542093</v>
      </c>
      <c r="L8" s="46">
        <v>0</v>
      </c>
      <c r="M8" s="46">
        <v>0</v>
      </c>
      <c r="N8" s="46">
        <f>SUM(D8:M8)</f>
        <v>542093</v>
      </c>
      <c r="O8" s="47">
        <f t="shared" si="1"/>
        <v>9.6531687946293427</v>
      </c>
      <c r="P8" s="9"/>
    </row>
    <row r="9" spans="1:133">
      <c r="A9" s="12"/>
      <c r="B9" s="25">
        <v>314.10000000000002</v>
      </c>
      <c r="C9" s="20" t="s">
        <v>11</v>
      </c>
      <c r="D9" s="46">
        <v>4148573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4148573</v>
      </c>
      <c r="O9" s="47">
        <f t="shared" si="1"/>
        <v>73.874548141816689</v>
      </c>
      <c r="P9" s="9"/>
    </row>
    <row r="10" spans="1:133">
      <c r="A10" s="12"/>
      <c r="B10" s="25">
        <v>314.3</v>
      </c>
      <c r="C10" s="20" t="s">
        <v>12</v>
      </c>
      <c r="D10" s="46">
        <v>904971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904971</v>
      </c>
      <c r="O10" s="47">
        <f t="shared" si="1"/>
        <v>16.115016827822</v>
      </c>
      <c r="P10" s="9"/>
    </row>
    <row r="11" spans="1:133">
      <c r="A11" s="12"/>
      <c r="B11" s="25">
        <v>314.7</v>
      </c>
      <c r="C11" s="20" t="s">
        <v>13</v>
      </c>
      <c r="D11" s="46">
        <v>53066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53066</v>
      </c>
      <c r="O11" s="47">
        <f t="shared" si="1"/>
        <v>0.94495788592695473</v>
      </c>
      <c r="P11" s="9"/>
    </row>
    <row r="12" spans="1:133">
      <c r="A12" s="12"/>
      <c r="B12" s="25">
        <v>314.8</v>
      </c>
      <c r="C12" s="20" t="s">
        <v>14</v>
      </c>
      <c r="D12" s="46">
        <v>59558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59558</v>
      </c>
      <c r="O12" s="47">
        <f t="shared" si="1"/>
        <v>1.0605623519774916</v>
      </c>
      <c r="P12" s="9"/>
    </row>
    <row r="13" spans="1:133">
      <c r="A13" s="12"/>
      <c r="B13" s="25">
        <v>315</v>
      </c>
      <c r="C13" s="20" t="s">
        <v>126</v>
      </c>
      <c r="D13" s="46">
        <v>2034371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2034371</v>
      </c>
      <c r="O13" s="47">
        <f t="shared" si="1"/>
        <v>36.226490019053728</v>
      </c>
      <c r="P13" s="9"/>
    </row>
    <row r="14" spans="1:133">
      <c r="A14" s="12"/>
      <c r="B14" s="25">
        <v>316</v>
      </c>
      <c r="C14" s="20" t="s">
        <v>127</v>
      </c>
      <c r="D14" s="46">
        <v>151061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151061</v>
      </c>
      <c r="O14" s="47">
        <f t="shared" si="1"/>
        <v>2.6899763163986679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SUM(D16:D29)</f>
        <v>5335566</v>
      </c>
      <c r="E15" s="32">
        <f t="shared" si="3"/>
        <v>35121</v>
      </c>
      <c r="F15" s="32">
        <f t="shared" si="3"/>
        <v>0</v>
      </c>
      <c r="G15" s="32">
        <f t="shared" si="3"/>
        <v>1088917</v>
      </c>
      <c r="H15" s="32">
        <f t="shared" si="3"/>
        <v>0</v>
      </c>
      <c r="I15" s="32">
        <f t="shared" si="3"/>
        <v>897652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7357256</v>
      </c>
      <c r="O15" s="45">
        <f t="shared" si="1"/>
        <v>131.0122691739231</v>
      </c>
      <c r="P15" s="10"/>
    </row>
    <row r="16" spans="1:133">
      <c r="A16" s="12"/>
      <c r="B16" s="25">
        <v>322</v>
      </c>
      <c r="C16" s="20" t="s">
        <v>0</v>
      </c>
      <c r="D16" s="46">
        <v>1976795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1976795</v>
      </c>
      <c r="O16" s="47">
        <f t="shared" si="1"/>
        <v>35.201221575226597</v>
      </c>
      <c r="P16" s="9"/>
    </row>
    <row r="17" spans="1:16">
      <c r="A17" s="12"/>
      <c r="B17" s="25">
        <v>323.10000000000002</v>
      </c>
      <c r="C17" s="20" t="s">
        <v>19</v>
      </c>
      <c r="D17" s="46">
        <v>3104340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9" si="4">SUM(D17:M17)</f>
        <v>3104340</v>
      </c>
      <c r="O17" s="47">
        <f t="shared" si="1"/>
        <v>55.279662375126875</v>
      </c>
      <c r="P17" s="9"/>
    </row>
    <row r="18" spans="1:16">
      <c r="A18" s="12"/>
      <c r="B18" s="25">
        <v>323.39999999999998</v>
      </c>
      <c r="C18" s="20" t="s">
        <v>108</v>
      </c>
      <c r="D18" s="46">
        <v>119073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119073</v>
      </c>
      <c r="O18" s="47">
        <f t="shared" si="1"/>
        <v>2.1203589935359797</v>
      </c>
      <c r="P18" s="9"/>
    </row>
    <row r="19" spans="1:16">
      <c r="A19" s="12"/>
      <c r="B19" s="25">
        <v>323.7</v>
      </c>
      <c r="C19" s="20" t="s">
        <v>21</v>
      </c>
      <c r="D19" s="46">
        <v>76768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76768</v>
      </c>
      <c r="O19" s="47">
        <f t="shared" si="1"/>
        <v>1.3670245917695034</v>
      </c>
      <c r="P19" s="9"/>
    </row>
    <row r="20" spans="1:16">
      <c r="A20" s="12"/>
      <c r="B20" s="25">
        <v>323.89999999999998</v>
      </c>
      <c r="C20" s="20" t="s">
        <v>109</v>
      </c>
      <c r="D20" s="46">
        <v>300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</v>
      </c>
      <c r="O20" s="47">
        <f t="shared" si="1"/>
        <v>5.342165713980448E-3</v>
      </c>
      <c r="P20" s="9"/>
    </row>
    <row r="21" spans="1:16">
      <c r="A21" s="12"/>
      <c r="B21" s="25">
        <v>324.11</v>
      </c>
      <c r="C21" s="20" t="s">
        <v>97</v>
      </c>
      <c r="D21" s="46">
        <v>0</v>
      </c>
      <c r="E21" s="46">
        <v>0</v>
      </c>
      <c r="F21" s="46">
        <v>0</v>
      </c>
      <c r="G21" s="46">
        <v>184210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184210</v>
      </c>
      <c r="O21" s="47">
        <f t="shared" si="1"/>
        <v>3.2802678205744611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4997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4997</v>
      </c>
      <c r="O22" s="47">
        <f t="shared" si="1"/>
        <v>8.8982673575867657E-2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825547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825547</v>
      </c>
      <c r="O23" s="47">
        <f t="shared" si="1"/>
        <v>14.700696262264723</v>
      </c>
      <c r="P23" s="9"/>
    </row>
    <row r="24" spans="1:16">
      <c r="A24" s="12"/>
      <c r="B24" s="25">
        <v>324.22000000000003</v>
      </c>
      <c r="C24" s="20" t="s">
        <v>98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72105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72105</v>
      </c>
      <c r="O24" s="47">
        <f t="shared" si="1"/>
        <v>1.2839895293552006</v>
      </c>
      <c r="P24" s="9"/>
    </row>
    <row r="25" spans="1:16">
      <c r="A25" s="12"/>
      <c r="B25" s="25">
        <v>324.31</v>
      </c>
      <c r="C25" s="20" t="s">
        <v>24</v>
      </c>
      <c r="D25" s="46">
        <v>0</v>
      </c>
      <c r="E25" s="46">
        <v>0</v>
      </c>
      <c r="F25" s="46">
        <v>0</v>
      </c>
      <c r="G25" s="46">
        <v>589773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589773</v>
      </c>
      <c r="O25" s="47">
        <f t="shared" si="1"/>
        <v>10.502216998771303</v>
      </c>
      <c r="P25" s="9"/>
    </row>
    <row r="26" spans="1:16">
      <c r="A26" s="12"/>
      <c r="B26" s="25">
        <v>324.32</v>
      </c>
      <c r="C26" s="20" t="s">
        <v>99</v>
      </c>
      <c r="D26" s="46">
        <v>0</v>
      </c>
      <c r="E26" s="46">
        <v>0</v>
      </c>
      <c r="F26" s="46">
        <v>0</v>
      </c>
      <c r="G26" s="46">
        <v>45162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45162</v>
      </c>
      <c r="O26" s="47">
        <f t="shared" si="1"/>
        <v>0.80420962658261663</v>
      </c>
      <c r="P26" s="9"/>
    </row>
    <row r="27" spans="1:16">
      <c r="A27" s="12"/>
      <c r="B27" s="25">
        <v>324.61</v>
      </c>
      <c r="C27" s="20" t="s">
        <v>100</v>
      </c>
      <c r="D27" s="46">
        <v>0</v>
      </c>
      <c r="E27" s="46">
        <v>0</v>
      </c>
      <c r="F27" s="46">
        <v>0</v>
      </c>
      <c r="G27" s="46">
        <v>264775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264775</v>
      </c>
      <c r="O27" s="47">
        <f t="shared" si="1"/>
        <v>4.7149064230639102</v>
      </c>
      <c r="P27" s="9"/>
    </row>
    <row r="28" spans="1:16">
      <c r="A28" s="12"/>
      <c r="B28" s="25">
        <v>325.10000000000002</v>
      </c>
      <c r="C28" s="20" t="s">
        <v>148</v>
      </c>
      <c r="D28" s="46">
        <v>0</v>
      </c>
      <c r="E28" s="46">
        <v>35121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35121</v>
      </c>
      <c r="O28" s="47">
        <f t="shared" si="1"/>
        <v>0.62540734013569099</v>
      </c>
      <c r="P28" s="9"/>
    </row>
    <row r="29" spans="1:16">
      <c r="A29" s="12"/>
      <c r="B29" s="25">
        <v>325.2</v>
      </c>
      <c r="C29" s="20" t="s">
        <v>26</v>
      </c>
      <c r="D29" s="46">
        <v>58290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58290</v>
      </c>
      <c r="O29" s="47">
        <f t="shared" si="1"/>
        <v>1.0379827982264009</v>
      </c>
      <c r="P29" s="9"/>
    </row>
    <row r="30" spans="1:16" ht="15.75">
      <c r="A30" s="29" t="s">
        <v>29</v>
      </c>
      <c r="B30" s="30"/>
      <c r="C30" s="31"/>
      <c r="D30" s="32">
        <f t="shared" ref="D30:M30" si="5">SUM(D31:D44)</f>
        <v>8875128</v>
      </c>
      <c r="E30" s="32">
        <f t="shared" si="5"/>
        <v>1467749</v>
      </c>
      <c r="F30" s="32">
        <f t="shared" si="5"/>
        <v>500004</v>
      </c>
      <c r="G30" s="32">
        <f t="shared" si="5"/>
        <v>3790493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14633374</v>
      </c>
      <c r="O30" s="45">
        <f t="shared" si="1"/>
        <v>260.57969620884307</v>
      </c>
      <c r="P30" s="10"/>
    </row>
    <row r="31" spans="1:16">
      <c r="A31" s="12"/>
      <c r="B31" s="25">
        <v>331.2</v>
      </c>
      <c r="C31" s="20" t="s">
        <v>28</v>
      </c>
      <c r="D31" s="46">
        <v>361148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361148</v>
      </c>
      <c r="O31" s="47">
        <f t="shared" si="1"/>
        <v>6.4310415442420359</v>
      </c>
      <c r="P31" s="9"/>
    </row>
    <row r="32" spans="1:16">
      <c r="A32" s="12"/>
      <c r="B32" s="25">
        <v>331.39</v>
      </c>
      <c r="C32" s="20" t="s">
        <v>164</v>
      </c>
      <c r="D32" s="46">
        <v>0</v>
      </c>
      <c r="E32" s="46">
        <v>474115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474115</v>
      </c>
      <c r="O32" s="47">
        <f t="shared" si="1"/>
        <v>8.4426696582794669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626011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626011</v>
      </c>
      <c r="O33" s="47">
        <f t="shared" si="1"/>
        <v>11.147515002582047</v>
      </c>
      <c r="P33" s="9"/>
    </row>
    <row r="34" spans="1:16">
      <c r="A34" s="12"/>
      <c r="B34" s="25">
        <v>334.2</v>
      </c>
      <c r="C34" s="20" t="s">
        <v>116</v>
      </c>
      <c r="D34" s="46">
        <v>59028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59028</v>
      </c>
      <c r="O34" s="47">
        <f t="shared" si="1"/>
        <v>1.0511245258827928</v>
      </c>
      <c r="P34" s="9"/>
    </row>
    <row r="35" spans="1:16">
      <c r="A35" s="12"/>
      <c r="B35" s="25">
        <v>334.39</v>
      </c>
      <c r="C35" s="20" t="s">
        <v>32</v>
      </c>
      <c r="D35" s="46">
        <v>0</v>
      </c>
      <c r="E35" s="46">
        <v>367623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6">SUM(D35:M35)</f>
        <v>367623</v>
      </c>
      <c r="O35" s="47">
        <f t="shared" si="1"/>
        <v>6.5463432875687806</v>
      </c>
      <c r="P35" s="9"/>
    </row>
    <row r="36" spans="1:16">
      <c r="A36" s="12"/>
      <c r="B36" s="25">
        <v>334.7</v>
      </c>
      <c r="C36" s="20" t="s">
        <v>118</v>
      </c>
      <c r="D36" s="46">
        <v>0</v>
      </c>
      <c r="E36" s="46">
        <v>0</v>
      </c>
      <c r="F36" s="46">
        <v>500004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500004</v>
      </c>
      <c r="O36" s="47">
        <f t="shared" si="1"/>
        <v>8.9036807521769319</v>
      </c>
      <c r="P36" s="9"/>
    </row>
    <row r="37" spans="1:16">
      <c r="A37" s="12"/>
      <c r="B37" s="25">
        <v>335.12</v>
      </c>
      <c r="C37" s="20" t="s">
        <v>128</v>
      </c>
      <c r="D37" s="46">
        <v>2051271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2051271</v>
      </c>
      <c r="O37" s="47">
        <f t="shared" ref="O37:O68" si="7">(N37/O$78)</f>
        <v>36.527432020941291</v>
      </c>
      <c r="P37" s="9"/>
    </row>
    <row r="38" spans="1:16">
      <c r="A38" s="12"/>
      <c r="B38" s="25">
        <v>335.14</v>
      </c>
      <c r="C38" s="20" t="s">
        <v>129</v>
      </c>
      <c r="D38" s="46">
        <v>36157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36157</v>
      </c>
      <c r="O38" s="47">
        <f t="shared" si="7"/>
        <v>0.64385561906797018</v>
      </c>
      <c r="P38" s="9"/>
    </row>
    <row r="39" spans="1:16">
      <c r="A39" s="12"/>
      <c r="B39" s="25">
        <v>335.15</v>
      </c>
      <c r="C39" s="20" t="s">
        <v>130</v>
      </c>
      <c r="D39" s="46">
        <v>35283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35283</v>
      </c>
      <c r="O39" s="47">
        <f t="shared" si="7"/>
        <v>0.62829210962124049</v>
      </c>
      <c r="P39" s="9"/>
    </row>
    <row r="40" spans="1:16">
      <c r="A40" s="12"/>
      <c r="B40" s="25">
        <v>335.18</v>
      </c>
      <c r="C40" s="20" t="s">
        <v>131</v>
      </c>
      <c r="D40" s="46">
        <v>4299213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4299213</v>
      </c>
      <c r="O40" s="47">
        <f t="shared" si="7"/>
        <v>76.557027618996742</v>
      </c>
      <c r="P40" s="9"/>
    </row>
    <row r="41" spans="1:16">
      <c r="A41" s="12"/>
      <c r="B41" s="25">
        <v>335.21</v>
      </c>
      <c r="C41" s="20" t="s">
        <v>101</v>
      </c>
      <c r="D41" s="46">
        <v>22310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22310</v>
      </c>
      <c r="O41" s="47">
        <f t="shared" si="7"/>
        <v>0.3972790569296793</v>
      </c>
      <c r="P41" s="9"/>
    </row>
    <row r="42" spans="1:16">
      <c r="A42" s="12"/>
      <c r="B42" s="25">
        <v>337.9</v>
      </c>
      <c r="C42" s="20" t="s">
        <v>40</v>
      </c>
      <c r="D42" s="46">
        <v>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5000</v>
      </c>
      <c r="O42" s="47">
        <f t="shared" si="7"/>
        <v>8.9036095233007456E-2</v>
      </c>
      <c r="P42" s="9"/>
    </row>
    <row r="43" spans="1:16">
      <c r="A43" s="12"/>
      <c r="B43" s="25">
        <v>338</v>
      </c>
      <c r="C43" s="20" t="s">
        <v>41</v>
      </c>
      <c r="D43" s="46">
        <v>1932872</v>
      </c>
      <c r="E43" s="46">
        <v>0</v>
      </c>
      <c r="F43" s="46">
        <v>0</v>
      </c>
      <c r="G43" s="46">
        <v>3790493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5723365</v>
      </c>
      <c r="O43" s="47">
        <f t="shared" si="7"/>
        <v>101.91721423865235</v>
      </c>
      <c r="P43" s="9"/>
    </row>
    <row r="44" spans="1:16">
      <c r="A44" s="12"/>
      <c r="B44" s="25">
        <v>339</v>
      </c>
      <c r="C44" s="20" t="s">
        <v>42</v>
      </c>
      <c r="D44" s="46">
        <v>72846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72846</v>
      </c>
      <c r="O44" s="47">
        <f t="shared" si="7"/>
        <v>1.2971846786687322</v>
      </c>
      <c r="P44" s="9"/>
    </row>
    <row r="45" spans="1:16" ht="15.75">
      <c r="A45" s="29" t="s">
        <v>47</v>
      </c>
      <c r="B45" s="30"/>
      <c r="C45" s="31"/>
      <c r="D45" s="32">
        <f t="shared" ref="D45:M45" si="8">SUM(D46:D59)</f>
        <v>2289694</v>
      </c>
      <c r="E45" s="32">
        <f t="shared" si="8"/>
        <v>34053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32868901</v>
      </c>
      <c r="J45" s="32">
        <f t="shared" si="8"/>
        <v>9095113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44287761</v>
      </c>
      <c r="O45" s="45">
        <f t="shared" si="7"/>
        <v>788.64186121053478</v>
      </c>
      <c r="P45" s="10"/>
    </row>
    <row r="46" spans="1:16">
      <c r="A46" s="12"/>
      <c r="B46" s="25">
        <v>341.1</v>
      </c>
      <c r="C46" s="20" t="s">
        <v>149</v>
      </c>
      <c r="D46" s="46">
        <v>190399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190399</v>
      </c>
      <c r="O46" s="47">
        <f t="shared" si="7"/>
        <v>3.3904766992538775</v>
      </c>
      <c r="P46" s="9"/>
    </row>
    <row r="47" spans="1:16">
      <c r="A47" s="12"/>
      <c r="B47" s="25">
        <v>341.15</v>
      </c>
      <c r="C47" s="20" t="s">
        <v>150</v>
      </c>
      <c r="D47" s="46">
        <v>2439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9" si="9">SUM(D47:M47)</f>
        <v>2439</v>
      </c>
      <c r="O47" s="47">
        <f t="shared" si="7"/>
        <v>4.3431807254661038E-2</v>
      </c>
      <c r="P47" s="9"/>
    </row>
    <row r="48" spans="1:16">
      <c r="A48" s="12"/>
      <c r="B48" s="25">
        <v>341.16</v>
      </c>
      <c r="C48" s="20" t="s">
        <v>151</v>
      </c>
      <c r="D48" s="46">
        <v>2720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2720</v>
      </c>
      <c r="O48" s="47">
        <f t="shared" si="7"/>
        <v>4.8435635806756056E-2</v>
      </c>
      <c r="P48" s="9"/>
    </row>
    <row r="49" spans="1:16">
      <c r="A49" s="12"/>
      <c r="B49" s="25">
        <v>342.1</v>
      </c>
      <c r="C49" s="20" t="s">
        <v>52</v>
      </c>
      <c r="D49" s="46">
        <v>181724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181724</v>
      </c>
      <c r="O49" s="47">
        <f t="shared" si="7"/>
        <v>3.2359990740246096</v>
      </c>
      <c r="P49" s="9"/>
    </row>
    <row r="50" spans="1:16">
      <c r="A50" s="12"/>
      <c r="B50" s="25">
        <v>342.2</v>
      </c>
      <c r="C50" s="20" t="s">
        <v>119</v>
      </c>
      <c r="D50" s="46">
        <v>2250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2250</v>
      </c>
      <c r="O50" s="47">
        <f t="shared" si="7"/>
        <v>4.0066242854853357E-2</v>
      </c>
      <c r="P50" s="9"/>
    </row>
    <row r="51" spans="1:16">
      <c r="A51" s="12"/>
      <c r="B51" s="25">
        <v>343.3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10375661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10375661</v>
      </c>
      <c r="O51" s="47">
        <f t="shared" si="7"/>
        <v>184.76166818028028</v>
      </c>
      <c r="P51" s="9"/>
    </row>
    <row r="52" spans="1:16">
      <c r="A52" s="12"/>
      <c r="B52" s="25">
        <v>343.4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7985160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7985160</v>
      </c>
      <c r="O52" s="47">
        <f t="shared" si="7"/>
        <v>142.19349324216037</v>
      </c>
      <c r="P52" s="9"/>
    </row>
    <row r="53" spans="1:16">
      <c r="A53" s="12"/>
      <c r="B53" s="25">
        <v>343.5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11221330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11221330</v>
      </c>
      <c r="O53" s="47">
        <f t="shared" si="7"/>
        <v>199.82068130420072</v>
      </c>
      <c r="P53" s="9"/>
    </row>
    <row r="54" spans="1:16">
      <c r="A54" s="12"/>
      <c r="B54" s="25">
        <v>343.6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1947845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1947845</v>
      </c>
      <c r="O54" s="47">
        <f t="shared" si="7"/>
        <v>34.685702583827485</v>
      </c>
      <c r="P54" s="9"/>
    </row>
    <row r="55" spans="1:16">
      <c r="A55" s="12"/>
      <c r="B55" s="25">
        <v>344.5</v>
      </c>
      <c r="C55" s="20" t="s">
        <v>133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125307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125307</v>
      </c>
      <c r="O55" s="47">
        <f t="shared" si="7"/>
        <v>2.2313691970724934</v>
      </c>
      <c r="P55" s="9"/>
    </row>
    <row r="56" spans="1:16">
      <c r="A56" s="12"/>
      <c r="B56" s="25">
        <v>344.9</v>
      </c>
      <c r="C56" s="20" t="s">
        <v>134</v>
      </c>
      <c r="D56" s="46">
        <v>343428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343428</v>
      </c>
      <c r="O56" s="47">
        <f t="shared" si="7"/>
        <v>6.1154976227362576</v>
      </c>
      <c r="P56" s="9"/>
    </row>
    <row r="57" spans="1:16">
      <c r="A57" s="12"/>
      <c r="B57" s="25">
        <v>347.1</v>
      </c>
      <c r="C57" s="20" t="s">
        <v>155</v>
      </c>
      <c r="D57" s="46">
        <v>10275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10275</v>
      </c>
      <c r="O57" s="47">
        <f t="shared" si="7"/>
        <v>0.18296917570383034</v>
      </c>
      <c r="P57" s="9"/>
    </row>
    <row r="58" spans="1:16">
      <c r="A58" s="12"/>
      <c r="B58" s="25">
        <v>347.2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1213598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1213598</v>
      </c>
      <c r="O58" s="47">
        <f t="shared" si="7"/>
        <v>21.61080542051748</v>
      </c>
      <c r="P58" s="9"/>
    </row>
    <row r="59" spans="1:16">
      <c r="A59" s="12"/>
      <c r="B59" s="25">
        <v>349</v>
      </c>
      <c r="C59" s="20" t="s">
        <v>1</v>
      </c>
      <c r="D59" s="46">
        <v>1556459</v>
      </c>
      <c r="E59" s="46">
        <v>34053</v>
      </c>
      <c r="F59" s="46">
        <v>0</v>
      </c>
      <c r="G59" s="46">
        <v>0</v>
      </c>
      <c r="H59" s="46">
        <v>0</v>
      </c>
      <c r="I59" s="46">
        <v>0</v>
      </c>
      <c r="J59" s="46">
        <v>9095113</v>
      </c>
      <c r="K59" s="46">
        <v>0</v>
      </c>
      <c r="L59" s="46">
        <v>0</v>
      </c>
      <c r="M59" s="46">
        <v>0</v>
      </c>
      <c r="N59" s="46">
        <f t="shared" si="9"/>
        <v>10685625</v>
      </c>
      <c r="O59" s="47">
        <f t="shared" si="7"/>
        <v>190.28126502484108</v>
      </c>
      <c r="P59" s="9"/>
    </row>
    <row r="60" spans="1:16" ht="15.75">
      <c r="A60" s="29" t="s">
        <v>48</v>
      </c>
      <c r="B60" s="30"/>
      <c r="C60" s="31"/>
      <c r="D60" s="32">
        <f t="shared" ref="D60:M60" si="10">SUM(D61:D63)</f>
        <v>104003</v>
      </c>
      <c r="E60" s="32">
        <f t="shared" si="10"/>
        <v>6003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80629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5" si="11">SUM(D60:M60)</f>
        <v>190635</v>
      </c>
      <c r="O60" s="45">
        <f t="shared" si="7"/>
        <v>3.3946792029488755</v>
      </c>
      <c r="P60" s="10"/>
    </row>
    <row r="61" spans="1:16">
      <c r="A61" s="13"/>
      <c r="B61" s="39">
        <v>351.3</v>
      </c>
      <c r="C61" s="21" t="s">
        <v>67</v>
      </c>
      <c r="D61" s="46">
        <v>3132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3132</v>
      </c>
      <c r="O61" s="47">
        <f t="shared" si="7"/>
        <v>5.5772210053955877E-2</v>
      </c>
      <c r="P61" s="9"/>
    </row>
    <row r="62" spans="1:16">
      <c r="A62" s="13"/>
      <c r="B62" s="39">
        <v>351.5</v>
      </c>
      <c r="C62" s="21" t="s">
        <v>121</v>
      </c>
      <c r="D62" s="46">
        <v>100871</v>
      </c>
      <c r="E62" s="46">
        <v>6003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106874</v>
      </c>
      <c r="O62" s="47">
        <f t="shared" si="7"/>
        <v>1.9031287283864879</v>
      </c>
      <c r="P62" s="9"/>
    </row>
    <row r="63" spans="1:16">
      <c r="A63" s="13"/>
      <c r="B63" s="39">
        <v>354</v>
      </c>
      <c r="C63" s="21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80629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80629</v>
      </c>
      <c r="O63" s="47">
        <f t="shared" si="7"/>
        <v>1.4357782645084318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SUM(D65:D72)</f>
        <v>12198524</v>
      </c>
      <c r="E64" s="32">
        <f t="shared" si="12"/>
        <v>543462</v>
      </c>
      <c r="F64" s="32">
        <f t="shared" si="12"/>
        <v>1325</v>
      </c>
      <c r="G64" s="32">
        <f t="shared" si="12"/>
        <v>265495</v>
      </c>
      <c r="H64" s="32">
        <f t="shared" si="12"/>
        <v>0</v>
      </c>
      <c r="I64" s="32">
        <f t="shared" si="12"/>
        <v>234691</v>
      </c>
      <c r="J64" s="32">
        <f t="shared" si="12"/>
        <v>1416929</v>
      </c>
      <c r="K64" s="32">
        <f t="shared" si="12"/>
        <v>13290476</v>
      </c>
      <c r="L64" s="32">
        <f t="shared" si="12"/>
        <v>0</v>
      </c>
      <c r="M64" s="32">
        <f t="shared" si="12"/>
        <v>0</v>
      </c>
      <c r="N64" s="32">
        <f t="shared" si="11"/>
        <v>27950902</v>
      </c>
      <c r="O64" s="45">
        <f t="shared" si="7"/>
        <v>497.72783446409176</v>
      </c>
      <c r="P64" s="10"/>
    </row>
    <row r="65" spans="1:119">
      <c r="A65" s="12"/>
      <c r="B65" s="25">
        <v>361.1</v>
      </c>
      <c r="C65" s="20" t="s">
        <v>71</v>
      </c>
      <c r="D65" s="46">
        <v>783765</v>
      </c>
      <c r="E65" s="46">
        <v>11111</v>
      </c>
      <c r="F65" s="46">
        <v>1325</v>
      </c>
      <c r="G65" s="46">
        <v>220495</v>
      </c>
      <c r="H65" s="46">
        <v>0</v>
      </c>
      <c r="I65" s="46">
        <v>816539</v>
      </c>
      <c r="J65" s="46">
        <v>97992</v>
      </c>
      <c r="K65" s="46">
        <v>3994888</v>
      </c>
      <c r="L65" s="46">
        <v>0</v>
      </c>
      <c r="M65" s="46">
        <v>0</v>
      </c>
      <c r="N65" s="46">
        <f t="shared" si="11"/>
        <v>5926115</v>
      </c>
      <c r="O65" s="47">
        <f t="shared" si="7"/>
        <v>105.52762790035081</v>
      </c>
      <c r="P65" s="9"/>
    </row>
    <row r="66" spans="1:119">
      <c r="A66" s="12"/>
      <c r="B66" s="25">
        <v>361.3</v>
      </c>
      <c r="C66" s="20" t="s">
        <v>103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4697513</v>
      </c>
      <c r="L66" s="46">
        <v>0</v>
      </c>
      <c r="M66" s="46">
        <v>0</v>
      </c>
      <c r="N66" s="46">
        <f t="shared" ref="N66:N72" si="13">SUM(D66:M66)</f>
        <v>4697513</v>
      </c>
      <c r="O66" s="47">
        <f t="shared" si="7"/>
        <v>83.64964296525811</v>
      </c>
      <c r="P66" s="9"/>
    </row>
    <row r="67" spans="1:119">
      <c r="A67" s="12"/>
      <c r="B67" s="25">
        <v>362</v>
      </c>
      <c r="C67" s="20" t="s">
        <v>73</v>
      </c>
      <c r="D67" s="46">
        <v>717283</v>
      </c>
      <c r="E67" s="46">
        <v>205158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922441</v>
      </c>
      <c r="O67" s="47">
        <f t="shared" si="7"/>
        <v>16.426108944566128</v>
      </c>
      <c r="P67" s="9"/>
    </row>
    <row r="68" spans="1:119">
      <c r="A68" s="12"/>
      <c r="B68" s="25">
        <v>364</v>
      </c>
      <c r="C68" s="20" t="s">
        <v>135</v>
      </c>
      <c r="D68" s="46">
        <v>10539558</v>
      </c>
      <c r="E68" s="46">
        <v>128663</v>
      </c>
      <c r="F68" s="46">
        <v>0</v>
      </c>
      <c r="G68" s="46">
        <v>0</v>
      </c>
      <c r="H68" s="46">
        <v>0</v>
      </c>
      <c r="I68" s="46">
        <v>-804657</v>
      </c>
      <c r="J68" s="46">
        <v>287314</v>
      </c>
      <c r="K68" s="46">
        <v>0</v>
      </c>
      <c r="L68" s="46">
        <v>0</v>
      </c>
      <c r="M68" s="46">
        <v>0</v>
      </c>
      <c r="N68" s="46">
        <f t="shared" si="13"/>
        <v>10150878</v>
      </c>
      <c r="O68" s="47">
        <f t="shared" si="7"/>
        <v>180.75890806132807</v>
      </c>
      <c r="P68" s="9"/>
    </row>
    <row r="69" spans="1:119">
      <c r="A69" s="12"/>
      <c r="B69" s="25">
        <v>365</v>
      </c>
      <c r="C69" s="20" t="s">
        <v>136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16363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16363</v>
      </c>
      <c r="O69" s="47">
        <f t="shared" ref="O69:O76" si="14">(N69/O$78)</f>
        <v>0.2913795252595402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4564913</v>
      </c>
      <c r="L70" s="46">
        <v>0</v>
      </c>
      <c r="M70" s="46">
        <v>0</v>
      </c>
      <c r="N70" s="46">
        <f t="shared" si="13"/>
        <v>4564913</v>
      </c>
      <c r="O70" s="47">
        <f t="shared" si="14"/>
        <v>81.288405719678764</v>
      </c>
      <c r="P70" s="9"/>
    </row>
    <row r="71" spans="1:119">
      <c r="A71" s="12"/>
      <c r="B71" s="25">
        <v>369.3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733945</v>
      </c>
      <c r="K71" s="46">
        <v>0</v>
      </c>
      <c r="L71" s="46">
        <v>0</v>
      </c>
      <c r="M71" s="46">
        <v>0</v>
      </c>
      <c r="N71" s="46">
        <f t="shared" si="13"/>
        <v>733945</v>
      </c>
      <c r="O71" s="47">
        <f t="shared" si="14"/>
        <v>13.069519383157932</v>
      </c>
      <c r="P71" s="9"/>
    </row>
    <row r="72" spans="1:119">
      <c r="A72" s="12"/>
      <c r="B72" s="25">
        <v>369.9</v>
      </c>
      <c r="C72" s="20" t="s">
        <v>80</v>
      </c>
      <c r="D72" s="46">
        <v>157918</v>
      </c>
      <c r="E72" s="46">
        <v>198530</v>
      </c>
      <c r="F72" s="46">
        <v>0</v>
      </c>
      <c r="G72" s="46">
        <v>45000</v>
      </c>
      <c r="H72" s="46">
        <v>0</v>
      </c>
      <c r="I72" s="46">
        <v>206446</v>
      </c>
      <c r="J72" s="46">
        <v>297678</v>
      </c>
      <c r="K72" s="46">
        <v>33162</v>
      </c>
      <c r="L72" s="46">
        <v>0</v>
      </c>
      <c r="M72" s="46">
        <v>0</v>
      </c>
      <c r="N72" s="46">
        <f t="shared" si="13"/>
        <v>938734</v>
      </c>
      <c r="O72" s="47">
        <f t="shared" si="14"/>
        <v>16.716241964492404</v>
      </c>
      <c r="P72" s="9"/>
    </row>
    <row r="73" spans="1:119" ht="15.75">
      <c r="A73" s="29" t="s">
        <v>49</v>
      </c>
      <c r="B73" s="30"/>
      <c r="C73" s="31"/>
      <c r="D73" s="32">
        <f t="shared" ref="D73:M73" si="15">SUM(D74:D75)</f>
        <v>1741059</v>
      </c>
      <c r="E73" s="32">
        <f t="shared" si="15"/>
        <v>4409459</v>
      </c>
      <c r="F73" s="32">
        <f t="shared" si="15"/>
        <v>1124457</v>
      </c>
      <c r="G73" s="32">
        <f t="shared" si="15"/>
        <v>336711</v>
      </c>
      <c r="H73" s="32">
        <f t="shared" si="15"/>
        <v>0</v>
      </c>
      <c r="I73" s="32">
        <f t="shared" si="15"/>
        <v>13672197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21283883</v>
      </c>
      <c r="O73" s="45">
        <f t="shared" si="14"/>
        <v>379.00676674323773</v>
      </c>
      <c r="P73" s="9"/>
    </row>
    <row r="74" spans="1:119">
      <c r="A74" s="12"/>
      <c r="B74" s="25">
        <v>381</v>
      </c>
      <c r="C74" s="20" t="s">
        <v>81</v>
      </c>
      <c r="D74" s="46">
        <v>655500</v>
      </c>
      <c r="E74" s="46">
        <v>4409459</v>
      </c>
      <c r="F74" s="46">
        <v>1124457</v>
      </c>
      <c r="G74" s="46">
        <v>297750</v>
      </c>
      <c r="H74" s="46">
        <v>0</v>
      </c>
      <c r="I74" s="46">
        <v>12023802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18510968</v>
      </c>
      <c r="O74" s="47">
        <f t="shared" si="14"/>
        <v>329.62886194063071</v>
      </c>
      <c r="P74" s="9"/>
    </row>
    <row r="75" spans="1:119" ht="15.75" thickBot="1">
      <c r="A75" s="12"/>
      <c r="B75" s="25">
        <v>389.4</v>
      </c>
      <c r="C75" s="20" t="s">
        <v>137</v>
      </c>
      <c r="D75" s="46">
        <v>1085559</v>
      </c>
      <c r="E75" s="46">
        <v>0</v>
      </c>
      <c r="F75" s="46">
        <v>0</v>
      </c>
      <c r="G75" s="46">
        <v>38961</v>
      </c>
      <c r="H75" s="46">
        <v>0</v>
      </c>
      <c r="I75" s="46">
        <v>1648395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2772915</v>
      </c>
      <c r="O75" s="47">
        <f t="shared" si="14"/>
        <v>49.377904802606977</v>
      </c>
      <c r="P75" s="9"/>
    </row>
    <row r="76" spans="1:119" ht="16.5" thickBot="1">
      <c r="A76" s="14" t="s">
        <v>63</v>
      </c>
      <c r="B76" s="23"/>
      <c r="C76" s="22"/>
      <c r="D76" s="15">
        <f t="shared" ref="D76:M76" si="16">SUM(D5,D15,D30,D45,D60,D64,D73)</f>
        <v>57193387</v>
      </c>
      <c r="E76" s="15">
        <f t="shared" si="16"/>
        <v>8474643</v>
      </c>
      <c r="F76" s="15">
        <f t="shared" si="16"/>
        <v>2025786</v>
      </c>
      <c r="G76" s="15">
        <f t="shared" si="16"/>
        <v>5481616</v>
      </c>
      <c r="H76" s="15">
        <f t="shared" si="16"/>
        <v>0</v>
      </c>
      <c r="I76" s="15">
        <f t="shared" si="16"/>
        <v>47754070</v>
      </c>
      <c r="J76" s="15">
        <f t="shared" si="16"/>
        <v>10512042</v>
      </c>
      <c r="K76" s="15">
        <f t="shared" si="16"/>
        <v>14232234</v>
      </c>
      <c r="L76" s="15">
        <f t="shared" si="16"/>
        <v>0</v>
      </c>
      <c r="M76" s="15">
        <f t="shared" si="16"/>
        <v>0</v>
      </c>
      <c r="N76" s="15">
        <f>SUM(D76:M76)</f>
        <v>145673778</v>
      </c>
      <c r="O76" s="38">
        <f t="shared" si="14"/>
        <v>2594.0448741919972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165</v>
      </c>
      <c r="M78" s="118"/>
      <c r="N78" s="118"/>
      <c r="O78" s="43">
        <v>56157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106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24730652</v>
      </c>
      <c r="E5" s="27">
        <f t="shared" si="0"/>
        <v>1909562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943540</v>
      </c>
      <c r="L5" s="27">
        <f t="shared" si="0"/>
        <v>0</v>
      </c>
      <c r="M5" s="27">
        <f t="shared" si="0"/>
        <v>0</v>
      </c>
      <c r="N5" s="28">
        <f>SUM(D5:M5)</f>
        <v>27583754</v>
      </c>
      <c r="O5" s="33">
        <f t="shared" ref="O5:O36" si="1">(N5/O$78)</f>
        <v>504.71627753787601</v>
      </c>
      <c r="P5" s="6"/>
    </row>
    <row r="6" spans="1:133">
      <c r="A6" s="12"/>
      <c r="B6" s="25">
        <v>311</v>
      </c>
      <c r="C6" s="20" t="s">
        <v>3</v>
      </c>
      <c r="D6" s="46">
        <v>17634049</v>
      </c>
      <c r="E6" s="46">
        <v>1909562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19543611</v>
      </c>
      <c r="O6" s="47">
        <f t="shared" si="1"/>
        <v>357.60102100563563</v>
      </c>
      <c r="P6" s="9"/>
    </row>
    <row r="7" spans="1:133">
      <c r="A7" s="12"/>
      <c r="B7" s="25">
        <v>312.52</v>
      </c>
      <c r="C7" s="20" t="s">
        <v>125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943540</v>
      </c>
      <c r="L7" s="46">
        <v>0</v>
      </c>
      <c r="M7" s="46">
        <v>0</v>
      </c>
      <c r="N7" s="46">
        <f>SUM(D7:M7)</f>
        <v>943540</v>
      </c>
      <c r="O7" s="47">
        <f t="shared" si="1"/>
        <v>17.264509990485251</v>
      </c>
      <c r="P7" s="9"/>
    </row>
    <row r="8" spans="1:133">
      <c r="A8" s="12"/>
      <c r="B8" s="25">
        <v>314.10000000000002</v>
      </c>
      <c r="C8" s="20" t="s">
        <v>11</v>
      </c>
      <c r="D8" s="46">
        <v>3933614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3933614</v>
      </c>
      <c r="O8" s="47">
        <f t="shared" si="1"/>
        <v>71.975664202590934</v>
      </c>
      <c r="P8" s="9"/>
    </row>
    <row r="9" spans="1:133">
      <c r="A9" s="12"/>
      <c r="B9" s="25">
        <v>314.3</v>
      </c>
      <c r="C9" s="20" t="s">
        <v>12</v>
      </c>
      <c r="D9" s="46">
        <v>875269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875269</v>
      </c>
      <c r="O9" s="47">
        <f t="shared" si="1"/>
        <v>16.015315084534876</v>
      </c>
      <c r="P9" s="9"/>
    </row>
    <row r="10" spans="1:133">
      <c r="A10" s="12"/>
      <c r="B10" s="25">
        <v>314.7</v>
      </c>
      <c r="C10" s="20" t="s">
        <v>13</v>
      </c>
      <c r="D10" s="46">
        <v>51217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51217</v>
      </c>
      <c r="O10" s="47">
        <f t="shared" si="1"/>
        <v>0.93714777135328986</v>
      </c>
      <c r="P10" s="9"/>
    </row>
    <row r="11" spans="1:133">
      <c r="A11" s="12"/>
      <c r="B11" s="25">
        <v>314.8</v>
      </c>
      <c r="C11" s="20" t="s">
        <v>14</v>
      </c>
      <c r="D11" s="46">
        <v>55442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55442</v>
      </c>
      <c r="O11" s="47">
        <f t="shared" si="1"/>
        <v>1.0144550977091416</v>
      </c>
      <c r="P11" s="9"/>
    </row>
    <row r="12" spans="1:133">
      <c r="A12" s="12"/>
      <c r="B12" s="25">
        <v>315</v>
      </c>
      <c r="C12" s="20" t="s">
        <v>126</v>
      </c>
      <c r="D12" s="46">
        <v>1981454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1981454</v>
      </c>
      <c r="O12" s="47">
        <f t="shared" si="1"/>
        <v>36.255836931859768</v>
      </c>
      <c r="P12" s="9"/>
    </row>
    <row r="13" spans="1:133">
      <c r="A13" s="12"/>
      <c r="B13" s="25">
        <v>316</v>
      </c>
      <c r="C13" s="20" t="s">
        <v>127</v>
      </c>
      <c r="D13" s="46">
        <v>199607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199607</v>
      </c>
      <c r="O13" s="47">
        <f t="shared" si="1"/>
        <v>3.652327453707092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SUM(D15:D28)</f>
        <v>5298338</v>
      </c>
      <c r="E14" s="32">
        <f t="shared" si="3"/>
        <v>64298</v>
      </c>
      <c r="F14" s="32">
        <f t="shared" si="3"/>
        <v>0</v>
      </c>
      <c r="G14" s="32">
        <f t="shared" si="3"/>
        <v>1055730</v>
      </c>
      <c r="H14" s="32">
        <f t="shared" si="3"/>
        <v>0</v>
      </c>
      <c r="I14" s="32">
        <f t="shared" si="3"/>
        <v>726274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7144640</v>
      </c>
      <c r="O14" s="45">
        <f t="shared" si="1"/>
        <v>130.72970797043109</v>
      </c>
      <c r="P14" s="10"/>
    </row>
    <row r="15" spans="1:133">
      <c r="A15" s="12"/>
      <c r="B15" s="25">
        <v>322</v>
      </c>
      <c r="C15" s="20" t="s">
        <v>0</v>
      </c>
      <c r="D15" s="46">
        <v>1929053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1929053</v>
      </c>
      <c r="O15" s="47">
        <f t="shared" si="1"/>
        <v>35.297024811534804</v>
      </c>
      <c r="P15" s="9"/>
    </row>
    <row r="16" spans="1:133">
      <c r="A16" s="12"/>
      <c r="B16" s="25">
        <v>323.10000000000002</v>
      </c>
      <c r="C16" s="20" t="s">
        <v>19</v>
      </c>
      <c r="D16" s="46">
        <v>3030672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8" si="4">SUM(D16:M16)</f>
        <v>3030672</v>
      </c>
      <c r="O16" s="47">
        <f t="shared" si="1"/>
        <v>55.453999853619266</v>
      </c>
      <c r="P16" s="9"/>
    </row>
    <row r="17" spans="1:16">
      <c r="A17" s="12"/>
      <c r="B17" s="25">
        <v>323.39999999999998</v>
      </c>
      <c r="C17" s="20" t="s">
        <v>108</v>
      </c>
      <c r="D17" s="46">
        <v>110235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110235</v>
      </c>
      <c r="O17" s="47">
        <f t="shared" si="1"/>
        <v>2.0170350581863428</v>
      </c>
      <c r="P17" s="9"/>
    </row>
    <row r="18" spans="1:16">
      <c r="A18" s="12"/>
      <c r="B18" s="25">
        <v>323.7</v>
      </c>
      <c r="C18" s="20" t="s">
        <v>21</v>
      </c>
      <c r="D18" s="46">
        <v>69117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69117</v>
      </c>
      <c r="O18" s="47">
        <f t="shared" si="1"/>
        <v>1.2646746688135841</v>
      </c>
      <c r="P18" s="9"/>
    </row>
    <row r="19" spans="1:16">
      <c r="A19" s="12"/>
      <c r="B19" s="25">
        <v>323.89999999999998</v>
      </c>
      <c r="C19" s="20" t="s">
        <v>109</v>
      </c>
      <c r="D19" s="46">
        <v>384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384</v>
      </c>
      <c r="O19" s="47">
        <f t="shared" si="1"/>
        <v>7.0262753421649711E-3</v>
      </c>
      <c r="P19" s="9"/>
    </row>
    <row r="20" spans="1:16">
      <c r="A20" s="12"/>
      <c r="B20" s="25">
        <v>324.11</v>
      </c>
      <c r="C20" s="20" t="s">
        <v>97</v>
      </c>
      <c r="D20" s="46">
        <v>0</v>
      </c>
      <c r="E20" s="46">
        <v>0</v>
      </c>
      <c r="F20" s="46">
        <v>0</v>
      </c>
      <c r="G20" s="46">
        <v>139962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139962</v>
      </c>
      <c r="O20" s="47">
        <f t="shared" si="1"/>
        <v>2.5609675766669104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82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</v>
      </c>
      <c r="O21" s="47">
        <f t="shared" si="1"/>
        <v>1.5004025470248116E-3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677241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677241</v>
      </c>
      <c r="O22" s="47">
        <f t="shared" si="1"/>
        <v>12.391879528654028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49033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49033</v>
      </c>
      <c r="O23" s="47">
        <f t="shared" si="1"/>
        <v>0.89718583034472665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375094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375094</v>
      </c>
      <c r="O24" s="47">
        <f t="shared" si="1"/>
        <v>6.8633169874844473</v>
      </c>
      <c r="P24" s="9"/>
    </row>
    <row r="25" spans="1:16">
      <c r="A25" s="12"/>
      <c r="B25" s="25">
        <v>324.32</v>
      </c>
      <c r="C25" s="20" t="s">
        <v>99</v>
      </c>
      <c r="D25" s="46">
        <v>0</v>
      </c>
      <c r="E25" s="46">
        <v>0</v>
      </c>
      <c r="F25" s="46">
        <v>0</v>
      </c>
      <c r="G25" s="46">
        <v>362309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362309</v>
      </c>
      <c r="O25" s="47">
        <f t="shared" si="1"/>
        <v>6.6293822732928342</v>
      </c>
      <c r="P25" s="9"/>
    </row>
    <row r="26" spans="1:16">
      <c r="A26" s="12"/>
      <c r="B26" s="25">
        <v>324.61</v>
      </c>
      <c r="C26" s="20" t="s">
        <v>100</v>
      </c>
      <c r="D26" s="46">
        <v>0</v>
      </c>
      <c r="E26" s="46">
        <v>0</v>
      </c>
      <c r="F26" s="46">
        <v>0</v>
      </c>
      <c r="G26" s="46">
        <v>178283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178283</v>
      </c>
      <c r="O26" s="47">
        <f t="shared" si="1"/>
        <v>3.2621496011124935</v>
      </c>
      <c r="P26" s="9"/>
    </row>
    <row r="27" spans="1:16">
      <c r="A27" s="12"/>
      <c r="B27" s="25">
        <v>325.10000000000002</v>
      </c>
      <c r="C27" s="20" t="s">
        <v>148</v>
      </c>
      <c r="D27" s="46">
        <v>0</v>
      </c>
      <c r="E27" s="46">
        <v>64298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64298</v>
      </c>
      <c r="O27" s="47">
        <f t="shared" si="1"/>
        <v>1.1764985727878212</v>
      </c>
      <c r="P27" s="9"/>
    </row>
    <row r="28" spans="1:16">
      <c r="A28" s="12"/>
      <c r="B28" s="25">
        <v>325.2</v>
      </c>
      <c r="C28" s="20" t="s">
        <v>26</v>
      </c>
      <c r="D28" s="46">
        <v>158877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158877</v>
      </c>
      <c r="O28" s="47">
        <f t="shared" si="1"/>
        <v>2.9070665300446463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SUM(D30:D42)</f>
        <v>8215842</v>
      </c>
      <c r="E29" s="32">
        <f t="shared" si="5"/>
        <v>712347</v>
      </c>
      <c r="F29" s="32">
        <f t="shared" si="5"/>
        <v>900004</v>
      </c>
      <c r="G29" s="32">
        <f t="shared" si="5"/>
        <v>4637279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14465472</v>
      </c>
      <c r="O29" s="45">
        <f t="shared" si="1"/>
        <v>264.68330527702557</v>
      </c>
      <c r="P29" s="10"/>
    </row>
    <row r="30" spans="1:16">
      <c r="A30" s="12"/>
      <c r="B30" s="25">
        <v>331.2</v>
      </c>
      <c r="C30" s="20" t="s">
        <v>28</v>
      </c>
      <c r="D30" s="46">
        <v>53171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53171</v>
      </c>
      <c r="O30" s="47">
        <f t="shared" si="1"/>
        <v>0.97290126619336892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432389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432389</v>
      </c>
      <c r="O31" s="47">
        <f t="shared" si="1"/>
        <v>7.9116775232379419</v>
      </c>
      <c r="P31" s="9"/>
    </row>
    <row r="32" spans="1:16">
      <c r="A32" s="12"/>
      <c r="B32" s="25">
        <v>334.2</v>
      </c>
      <c r="C32" s="20" t="s">
        <v>116</v>
      </c>
      <c r="D32" s="46">
        <v>7391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7391</v>
      </c>
      <c r="O32" s="47">
        <f t="shared" si="1"/>
        <v>0.1352375027446388</v>
      </c>
      <c r="P32" s="9"/>
    </row>
    <row r="33" spans="1:16">
      <c r="A33" s="12"/>
      <c r="B33" s="25">
        <v>334.39</v>
      </c>
      <c r="C33" s="20" t="s">
        <v>32</v>
      </c>
      <c r="D33" s="46">
        <v>0</v>
      </c>
      <c r="E33" s="46">
        <v>279958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6">SUM(D33:M33)</f>
        <v>279958</v>
      </c>
      <c r="O33" s="47">
        <f t="shared" si="1"/>
        <v>5.1225572714630756</v>
      </c>
      <c r="P33" s="9"/>
    </row>
    <row r="34" spans="1:16">
      <c r="A34" s="12"/>
      <c r="B34" s="25">
        <v>334.7</v>
      </c>
      <c r="C34" s="20" t="s">
        <v>118</v>
      </c>
      <c r="D34" s="46">
        <v>0</v>
      </c>
      <c r="E34" s="46">
        <v>0</v>
      </c>
      <c r="F34" s="46">
        <v>500004</v>
      </c>
      <c r="G34" s="46">
        <v>834598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1334602</v>
      </c>
      <c r="O34" s="47">
        <f t="shared" si="1"/>
        <v>24.420002927614725</v>
      </c>
      <c r="P34" s="9"/>
    </row>
    <row r="35" spans="1:16">
      <c r="A35" s="12"/>
      <c r="B35" s="25">
        <v>335.12</v>
      </c>
      <c r="C35" s="20" t="s">
        <v>128</v>
      </c>
      <c r="D35" s="46">
        <v>1973759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1973759</v>
      </c>
      <c r="O35" s="47">
        <f t="shared" si="1"/>
        <v>36.115036961135914</v>
      </c>
      <c r="P35" s="9"/>
    </row>
    <row r="36" spans="1:16">
      <c r="A36" s="12"/>
      <c r="B36" s="25">
        <v>335.14</v>
      </c>
      <c r="C36" s="20" t="s">
        <v>129</v>
      </c>
      <c r="D36" s="46">
        <v>34424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34424</v>
      </c>
      <c r="O36" s="47">
        <f t="shared" si="1"/>
        <v>0.62987630827783059</v>
      </c>
      <c r="P36" s="9"/>
    </row>
    <row r="37" spans="1:16">
      <c r="A37" s="12"/>
      <c r="B37" s="25">
        <v>335.15</v>
      </c>
      <c r="C37" s="20" t="s">
        <v>130</v>
      </c>
      <c r="D37" s="46">
        <v>28894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28894</v>
      </c>
      <c r="O37" s="47">
        <f t="shared" ref="O37:O68" si="7">(N37/O$78)</f>
        <v>0.52869062431384028</v>
      </c>
      <c r="P37" s="9"/>
    </row>
    <row r="38" spans="1:16">
      <c r="A38" s="12"/>
      <c r="B38" s="25">
        <v>335.18</v>
      </c>
      <c r="C38" s="20" t="s">
        <v>131</v>
      </c>
      <c r="D38" s="46">
        <v>4099926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4099926</v>
      </c>
      <c r="O38" s="47">
        <f t="shared" si="7"/>
        <v>75.018773329429848</v>
      </c>
      <c r="P38" s="9"/>
    </row>
    <row r="39" spans="1:16">
      <c r="A39" s="12"/>
      <c r="B39" s="25">
        <v>335.21</v>
      </c>
      <c r="C39" s="20" t="s">
        <v>101</v>
      </c>
      <c r="D39" s="46">
        <v>15610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15610</v>
      </c>
      <c r="O39" s="47">
        <f t="shared" si="7"/>
        <v>0.28562541169582084</v>
      </c>
      <c r="P39" s="9"/>
    </row>
    <row r="40" spans="1:16">
      <c r="A40" s="12"/>
      <c r="B40" s="25">
        <v>337.7</v>
      </c>
      <c r="C40" s="20" t="s">
        <v>161</v>
      </c>
      <c r="D40" s="46">
        <v>0</v>
      </c>
      <c r="E40" s="46">
        <v>0</v>
      </c>
      <c r="F40" s="46">
        <v>400000</v>
      </c>
      <c r="G40" s="46">
        <v>999507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1399507</v>
      </c>
      <c r="O40" s="47">
        <f t="shared" si="7"/>
        <v>25.607608138768938</v>
      </c>
      <c r="P40" s="9"/>
    </row>
    <row r="41" spans="1:16">
      <c r="A41" s="12"/>
      <c r="B41" s="25">
        <v>338</v>
      </c>
      <c r="C41" s="20" t="s">
        <v>41</v>
      </c>
      <c r="D41" s="46">
        <v>1929687</v>
      </c>
      <c r="E41" s="46">
        <v>0</v>
      </c>
      <c r="F41" s="46">
        <v>0</v>
      </c>
      <c r="G41" s="46">
        <v>2803174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4732861</v>
      </c>
      <c r="O41" s="47">
        <f t="shared" si="7"/>
        <v>86.599959745297525</v>
      </c>
      <c r="P41" s="9"/>
    </row>
    <row r="42" spans="1:16">
      <c r="A42" s="12"/>
      <c r="B42" s="25">
        <v>339</v>
      </c>
      <c r="C42" s="20" t="s">
        <v>42</v>
      </c>
      <c r="D42" s="46">
        <v>72980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72980</v>
      </c>
      <c r="O42" s="47">
        <f t="shared" si="7"/>
        <v>1.3353582668520823</v>
      </c>
      <c r="P42" s="9"/>
    </row>
    <row r="43" spans="1:16" ht="15.75">
      <c r="A43" s="29" t="s">
        <v>47</v>
      </c>
      <c r="B43" s="30"/>
      <c r="C43" s="31"/>
      <c r="D43" s="32">
        <f t="shared" ref="D43:M43" si="8">SUM(D44:D57)</f>
        <v>2420494</v>
      </c>
      <c r="E43" s="32">
        <f t="shared" si="8"/>
        <v>41521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32086926</v>
      </c>
      <c r="J43" s="32">
        <f t="shared" si="8"/>
        <v>8894792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43443733</v>
      </c>
      <c r="O43" s="45">
        <f t="shared" si="7"/>
        <v>794.91570299348609</v>
      </c>
      <c r="P43" s="10"/>
    </row>
    <row r="44" spans="1:16">
      <c r="A44" s="12"/>
      <c r="B44" s="25">
        <v>341.1</v>
      </c>
      <c r="C44" s="20" t="s">
        <v>149</v>
      </c>
      <c r="D44" s="46">
        <v>213256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213256</v>
      </c>
      <c r="O44" s="47">
        <f t="shared" si="7"/>
        <v>3.9020712874185759</v>
      </c>
      <c r="P44" s="9"/>
    </row>
    <row r="45" spans="1:16">
      <c r="A45" s="12"/>
      <c r="B45" s="25">
        <v>341.15</v>
      </c>
      <c r="C45" s="20" t="s">
        <v>150</v>
      </c>
      <c r="D45" s="46">
        <v>3550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7" si="9">SUM(D45:M45)</f>
        <v>3550</v>
      </c>
      <c r="O45" s="47">
        <f t="shared" si="7"/>
        <v>6.49564517309522E-2</v>
      </c>
      <c r="P45" s="9"/>
    </row>
    <row r="46" spans="1:16">
      <c r="A46" s="12"/>
      <c r="B46" s="25">
        <v>341.16</v>
      </c>
      <c r="C46" s="20" t="s">
        <v>151</v>
      </c>
      <c r="D46" s="46">
        <v>2502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2502</v>
      </c>
      <c r="O46" s="47">
        <f t="shared" si="7"/>
        <v>4.5780575276293638E-2</v>
      </c>
      <c r="P46" s="9"/>
    </row>
    <row r="47" spans="1:16">
      <c r="A47" s="12"/>
      <c r="B47" s="25">
        <v>342.1</v>
      </c>
      <c r="C47" s="20" t="s">
        <v>52</v>
      </c>
      <c r="D47" s="46">
        <v>222818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222818</v>
      </c>
      <c r="O47" s="47">
        <f t="shared" si="7"/>
        <v>4.0770328624752983</v>
      </c>
      <c r="P47" s="9"/>
    </row>
    <row r="48" spans="1:16">
      <c r="A48" s="12"/>
      <c r="B48" s="25">
        <v>342.2</v>
      </c>
      <c r="C48" s="20" t="s">
        <v>119</v>
      </c>
      <c r="D48" s="46">
        <v>3111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3111</v>
      </c>
      <c r="O48" s="47">
        <f t="shared" si="7"/>
        <v>5.6923808826758397E-2</v>
      </c>
      <c r="P48" s="9"/>
    </row>
    <row r="49" spans="1:16">
      <c r="A49" s="12"/>
      <c r="B49" s="25">
        <v>343.3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10295002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10295002</v>
      </c>
      <c r="O49" s="47">
        <f t="shared" si="7"/>
        <v>188.37374661494547</v>
      </c>
      <c r="P49" s="9"/>
    </row>
    <row r="50" spans="1:16">
      <c r="A50" s="12"/>
      <c r="B50" s="25">
        <v>343.4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7914202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7914202</v>
      </c>
      <c r="O50" s="47">
        <f t="shared" si="7"/>
        <v>144.81083949352265</v>
      </c>
      <c r="P50" s="9"/>
    </row>
    <row r="51" spans="1:16">
      <c r="A51" s="12"/>
      <c r="B51" s="25">
        <v>343.5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10580100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10580100</v>
      </c>
      <c r="O51" s="47">
        <f t="shared" si="7"/>
        <v>193.59035350947815</v>
      </c>
      <c r="P51" s="9"/>
    </row>
    <row r="52" spans="1:16">
      <c r="A52" s="12"/>
      <c r="B52" s="25">
        <v>343.6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1891234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1891234</v>
      </c>
      <c r="O52" s="47">
        <f t="shared" si="7"/>
        <v>34.605028178291739</v>
      </c>
      <c r="P52" s="9"/>
    </row>
    <row r="53" spans="1:16">
      <c r="A53" s="12"/>
      <c r="B53" s="25">
        <v>344.5</v>
      </c>
      <c r="C53" s="20" t="s">
        <v>133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152617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152617</v>
      </c>
      <c r="O53" s="47">
        <f t="shared" si="7"/>
        <v>2.7925236038937276</v>
      </c>
      <c r="P53" s="9"/>
    </row>
    <row r="54" spans="1:16">
      <c r="A54" s="12"/>
      <c r="B54" s="25">
        <v>344.9</v>
      </c>
      <c r="C54" s="20" t="s">
        <v>134</v>
      </c>
      <c r="D54" s="46">
        <v>333664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333664</v>
      </c>
      <c r="O54" s="47">
        <f t="shared" si="7"/>
        <v>6.1052477493961792</v>
      </c>
      <c r="P54" s="9"/>
    </row>
    <row r="55" spans="1:16">
      <c r="A55" s="12"/>
      <c r="B55" s="25">
        <v>347.1</v>
      </c>
      <c r="C55" s="20" t="s">
        <v>155</v>
      </c>
      <c r="D55" s="46">
        <v>7125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7125</v>
      </c>
      <c r="O55" s="47">
        <f t="shared" si="7"/>
        <v>0.13037034326282662</v>
      </c>
      <c r="P55" s="9"/>
    </row>
    <row r="56" spans="1:16">
      <c r="A56" s="12"/>
      <c r="B56" s="25">
        <v>347.2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1253771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1253771</v>
      </c>
      <c r="O56" s="47">
        <f t="shared" si="7"/>
        <v>22.940990265681037</v>
      </c>
      <c r="P56" s="9"/>
    </row>
    <row r="57" spans="1:16">
      <c r="A57" s="12"/>
      <c r="B57" s="25">
        <v>349</v>
      </c>
      <c r="C57" s="20" t="s">
        <v>1</v>
      </c>
      <c r="D57" s="46">
        <v>1634468</v>
      </c>
      <c r="E57" s="46">
        <v>41521</v>
      </c>
      <c r="F57" s="46">
        <v>0</v>
      </c>
      <c r="G57" s="46">
        <v>0</v>
      </c>
      <c r="H57" s="46">
        <v>0</v>
      </c>
      <c r="I57" s="46">
        <v>0</v>
      </c>
      <c r="J57" s="46">
        <v>8894792</v>
      </c>
      <c r="K57" s="46">
        <v>0</v>
      </c>
      <c r="L57" s="46">
        <v>0</v>
      </c>
      <c r="M57" s="46">
        <v>0</v>
      </c>
      <c r="N57" s="46">
        <f t="shared" si="9"/>
        <v>10570781</v>
      </c>
      <c r="O57" s="47">
        <f t="shared" si="7"/>
        <v>193.41983824928639</v>
      </c>
      <c r="P57" s="9"/>
    </row>
    <row r="58" spans="1:16" ht="15.75">
      <c r="A58" s="29" t="s">
        <v>48</v>
      </c>
      <c r="B58" s="30"/>
      <c r="C58" s="31"/>
      <c r="D58" s="32">
        <f t="shared" ref="D58:M58" si="10">SUM(D59:D62)</f>
        <v>146262</v>
      </c>
      <c r="E58" s="32">
        <f t="shared" si="10"/>
        <v>6822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102890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64" si="11">SUM(D58:M58)</f>
        <v>255974</v>
      </c>
      <c r="O58" s="45">
        <f t="shared" si="7"/>
        <v>4.6837078240503551</v>
      </c>
      <c r="P58" s="10"/>
    </row>
    <row r="59" spans="1:16">
      <c r="A59" s="13"/>
      <c r="B59" s="39">
        <v>351.2</v>
      </c>
      <c r="C59" s="21" t="s">
        <v>66</v>
      </c>
      <c r="D59" s="46">
        <v>360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360</v>
      </c>
      <c r="O59" s="47">
        <f t="shared" si="7"/>
        <v>6.5871331332796601E-3</v>
      </c>
      <c r="P59" s="9"/>
    </row>
    <row r="60" spans="1:16">
      <c r="A60" s="13"/>
      <c r="B60" s="39">
        <v>351.3</v>
      </c>
      <c r="C60" s="21" t="s">
        <v>67</v>
      </c>
      <c r="D60" s="46">
        <v>6403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6403</v>
      </c>
      <c r="O60" s="47">
        <f t="shared" si="7"/>
        <v>0.11715948181219352</v>
      </c>
      <c r="P60" s="9"/>
    </row>
    <row r="61" spans="1:16">
      <c r="A61" s="13"/>
      <c r="B61" s="39">
        <v>351.5</v>
      </c>
      <c r="C61" s="21" t="s">
        <v>121</v>
      </c>
      <c r="D61" s="46">
        <v>139499</v>
      </c>
      <c r="E61" s="46">
        <v>6822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146321</v>
      </c>
      <c r="O61" s="47">
        <f t="shared" si="7"/>
        <v>2.6773219644294812</v>
      </c>
      <c r="P61" s="9"/>
    </row>
    <row r="62" spans="1:16">
      <c r="A62" s="13"/>
      <c r="B62" s="39">
        <v>354</v>
      </c>
      <c r="C62" s="21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102890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102890</v>
      </c>
      <c r="O62" s="47">
        <f t="shared" si="7"/>
        <v>1.8826392446754008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SUM(D64:D72)</f>
        <v>2006980</v>
      </c>
      <c r="E63" s="32">
        <f t="shared" si="12"/>
        <v>551188</v>
      </c>
      <c r="F63" s="32">
        <f t="shared" si="12"/>
        <v>631</v>
      </c>
      <c r="G63" s="32">
        <f t="shared" si="12"/>
        <v>87384</v>
      </c>
      <c r="H63" s="32">
        <f t="shared" si="12"/>
        <v>0</v>
      </c>
      <c r="I63" s="32">
        <f t="shared" si="12"/>
        <v>401492</v>
      </c>
      <c r="J63" s="32">
        <f t="shared" si="12"/>
        <v>425797</v>
      </c>
      <c r="K63" s="32">
        <f t="shared" si="12"/>
        <v>17708734</v>
      </c>
      <c r="L63" s="32">
        <f t="shared" si="12"/>
        <v>0</v>
      </c>
      <c r="M63" s="32">
        <f t="shared" si="12"/>
        <v>0</v>
      </c>
      <c r="N63" s="32">
        <f t="shared" si="11"/>
        <v>21182206</v>
      </c>
      <c r="O63" s="45">
        <f t="shared" si="7"/>
        <v>387.58336382932004</v>
      </c>
      <c r="P63" s="10"/>
    </row>
    <row r="64" spans="1:16">
      <c r="A64" s="12"/>
      <c r="B64" s="25">
        <v>361.1</v>
      </c>
      <c r="C64" s="20" t="s">
        <v>71</v>
      </c>
      <c r="D64" s="46">
        <v>144341</v>
      </c>
      <c r="E64" s="46">
        <v>9644</v>
      </c>
      <c r="F64" s="46">
        <v>631</v>
      </c>
      <c r="G64" s="46">
        <v>87384</v>
      </c>
      <c r="H64" s="46">
        <v>0</v>
      </c>
      <c r="I64" s="46">
        <v>246972</v>
      </c>
      <c r="J64" s="46">
        <v>-1415</v>
      </c>
      <c r="K64" s="46">
        <v>1634384</v>
      </c>
      <c r="L64" s="46">
        <v>0</v>
      </c>
      <c r="M64" s="46">
        <v>0</v>
      </c>
      <c r="N64" s="46">
        <f t="shared" si="11"/>
        <v>2121941</v>
      </c>
      <c r="O64" s="47">
        <f t="shared" si="7"/>
        <v>38.826410744346042</v>
      </c>
      <c r="P64" s="9"/>
    </row>
    <row r="65" spans="1:119">
      <c r="A65" s="12"/>
      <c r="B65" s="25">
        <v>361.2</v>
      </c>
      <c r="C65" s="20" t="s">
        <v>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1305043</v>
      </c>
      <c r="L65" s="46">
        <v>0</v>
      </c>
      <c r="M65" s="46">
        <v>0</v>
      </c>
      <c r="N65" s="46">
        <f t="shared" ref="N65:N72" si="13">SUM(D65:M65)</f>
        <v>1305043</v>
      </c>
      <c r="O65" s="47">
        <f t="shared" si="7"/>
        <v>23.879144404596357</v>
      </c>
      <c r="P65" s="9"/>
    </row>
    <row r="66" spans="1:119">
      <c r="A66" s="12"/>
      <c r="B66" s="25">
        <v>361.3</v>
      </c>
      <c r="C66" s="20" t="s">
        <v>103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9932347</v>
      </c>
      <c r="L66" s="46">
        <v>0</v>
      </c>
      <c r="M66" s="46">
        <v>0</v>
      </c>
      <c r="N66" s="46">
        <f t="shared" si="13"/>
        <v>9932347</v>
      </c>
      <c r="O66" s="47">
        <f t="shared" si="7"/>
        <v>181.73803337480788</v>
      </c>
      <c r="P66" s="9"/>
    </row>
    <row r="67" spans="1:119">
      <c r="A67" s="12"/>
      <c r="B67" s="25">
        <v>362</v>
      </c>
      <c r="C67" s="20" t="s">
        <v>73</v>
      </c>
      <c r="D67" s="46">
        <v>708409</v>
      </c>
      <c r="E67" s="46">
        <v>199668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908077</v>
      </c>
      <c r="O67" s="47">
        <f t="shared" si="7"/>
        <v>16.615622484081094</v>
      </c>
      <c r="P67" s="9"/>
    </row>
    <row r="68" spans="1:119">
      <c r="A68" s="12"/>
      <c r="B68" s="25">
        <v>364</v>
      </c>
      <c r="C68" s="20" t="s">
        <v>135</v>
      </c>
      <c r="D68" s="46">
        <v>645690</v>
      </c>
      <c r="E68" s="46">
        <v>0</v>
      </c>
      <c r="F68" s="46">
        <v>0</v>
      </c>
      <c r="G68" s="46">
        <v>0</v>
      </c>
      <c r="H68" s="46">
        <v>0</v>
      </c>
      <c r="I68" s="46">
        <v>-32243</v>
      </c>
      <c r="J68" s="46">
        <v>62722</v>
      </c>
      <c r="K68" s="46">
        <v>0</v>
      </c>
      <c r="L68" s="46">
        <v>0</v>
      </c>
      <c r="M68" s="46">
        <v>0</v>
      </c>
      <c r="N68" s="46">
        <f t="shared" si="13"/>
        <v>676169</v>
      </c>
      <c r="O68" s="47">
        <f t="shared" si="7"/>
        <v>12.372264509990485</v>
      </c>
      <c r="P68" s="9"/>
    </row>
    <row r="69" spans="1:119">
      <c r="A69" s="12"/>
      <c r="B69" s="25">
        <v>365</v>
      </c>
      <c r="C69" s="20" t="s">
        <v>136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50352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50352</v>
      </c>
      <c r="O69" s="47">
        <f t="shared" ref="O69:O76" si="14">(N69/O$78)</f>
        <v>0.92132035424138181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4834391</v>
      </c>
      <c r="L70" s="46">
        <v>0</v>
      </c>
      <c r="M70" s="46">
        <v>0</v>
      </c>
      <c r="N70" s="46">
        <f t="shared" si="13"/>
        <v>4834391</v>
      </c>
      <c r="O70" s="47">
        <f t="shared" si="14"/>
        <v>88.457714264802746</v>
      </c>
      <c r="P70" s="9"/>
    </row>
    <row r="71" spans="1:119">
      <c r="A71" s="12"/>
      <c r="B71" s="25">
        <v>369.3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234130</v>
      </c>
      <c r="K71" s="46">
        <v>0</v>
      </c>
      <c r="L71" s="46">
        <v>0</v>
      </c>
      <c r="M71" s="46">
        <v>0</v>
      </c>
      <c r="N71" s="46">
        <f t="shared" si="13"/>
        <v>234130</v>
      </c>
      <c r="O71" s="47">
        <f t="shared" si="14"/>
        <v>4.2840152235965743</v>
      </c>
      <c r="P71" s="9"/>
    </row>
    <row r="72" spans="1:119">
      <c r="A72" s="12"/>
      <c r="B72" s="25">
        <v>369.9</v>
      </c>
      <c r="C72" s="20" t="s">
        <v>80</v>
      </c>
      <c r="D72" s="46">
        <v>508540</v>
      </c>
      <c r="E72" s="46">
        <v>341876</v>
      </c>
      <c r="F72" s="46">
        <v>0</v>
      </c>
      <c r="G72" s="46">
        <v>0</v>
      </c>
      <c r="H72" s="46">
        <v>0</v>
      </c>
      <c r="I72" s="46">
        <v>136411</v>
      </c>
      <c r="J72" s="46">
        <v>130360</v>
      </c>
      <c r="K72" s="46">
        <v>2569</v>
      </c>
      <c r="L72" s="46">
        <v>0</v>
      </c>
      <c r="M72" s="46">
        <v>0</v>
      </c>
      <c r="N72" s="46">
        <f t="shared" si="13"/>
        <v>1119756</v>
      </c>
      <c r="O72" s="47">
        <f t="shared" si="14"/>
        <v>20.488838468857498</v>
      </c>
      <c r="P72" s="9"/>
    </row>
    <row r="73" spans="1:119" ht="15.75">
      <c r="A73" s="29" t="s">
        <v>49</v>
      </c>
      <c r="B73" s="30"/>
      <c r="C73" s="31"/>
      <c r="D73" s="32">
        <f t="shared" ref="D73:M73" si="15">SUM(D74:D75)</f>
        <v>1480194</v>
      </c>
      <c r="E73" s="32">
        <f t="shared" si="15"/>
        <v>2581153</v>
      </c>
      <c r="F73" s="32">
        <f t="shared" si="15"/>
        <v>1084793</v>
      </c>
      <c r="G73" s="32">
        <f t="shared" si="15"/>
        <v>6800560</v>
      </c>
      <c r="H73" s="32">
        <f t="shared" si="15"/>
        <v>0</v>
      </c>
      <c r="I73" s="32">
        <f t="shared" si="15"/>
        <v>1472435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13419135</v>
      </c>
      <c r="O73" s="45">
        <f t="shared" si="14"/>
        <v>245.53785771792431</v>
      </c>
      <c r="P73" s="9"/>
    </row>
    <row r="74" spans="1:119">
      <c r="A74" s="12"/>
      <c r="B74" s="25">
        <v>381</v>
      </c>
      <c r="C74" s="20" t="s">
        <v>81</v>
      </c>
      <c r="D74" s="46">
        <v>655500</v>
      </c>
      <c r="E74" s="46">
        <v>2581153</v>
      </c>
      <c r="F74" s="46">
        <v>1084793</v>
      </c>
      <c r="G74" s="46">
        <v>6800560</v>
      </c>
      <c r="H74" s="46">
        <v>0</v>
      </c>
      <c r="I74" s="46">
        <v>69118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11191124</v>
      </c>
      <c r="O74" s="47">
        <f t="shared" si="14"/>
        <v>204.77062138622557</v>
      </c>
      <c r="P74" s="9"/>
    </row>
    <row r="75" spans="1:119" ht="15.75" thickBot="1">
      <c r="A75" s="12"/>
      <c r="B75" s="25">
        <v>389.4</v>
      </c>
      <c r="C75" s="20" t="s">
        <v>137</v>
      </c>
      <c r="D75" s="46">
        <v>824694</v>
      </c>
      <c r="E75" s="46">
        <v>0</v>
      </c>
      <c r="F75" s="46">
        <v>0</v>
      </c>
      <c r="G75" s="46">
        <v>0</v>
      </c>
      <c r="H75" s="46">
        <v>0</v>
      </c>
      <c r="I75" s="46">
        <v>1403317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2228011</v>
      </c>
      <c r="O75" s="47">
        <f t="shared" si="14"/>
        <v>40.767236331698747</v>
      </c>
      <c r="P75" s="9"/>
    </row>
    <row r="76" spans="1:119" ht="16.5" thickBot="1">
      <c r="A76" s="14" t="s">
        <v>63</v>
      </c>
      <c r="B76" s="23"/>
      <c r="C76" s="22"/>
      <c r="D76" s="15">
        <f t="shared" ref="D76:M76" si="16">SUM(D5,D14,D29,D43,D58,D63,D73)</f>
        <v>44298762</v>
      </c>
      <c r="E76" s="15">
        <f t="shared" si="16"/>
        <v>5866891</v>
      </c>
      <c r="F76" s="15">
        <f t="shared" si="16"/>
        <v>1985428</v>
      </c>
      <c r="G76" s="15">
        <f t="shared" si="16"/>
        <v>12580953</v>
      </c>
      <c r="H76" s="15">
        <f t="shared" si="16"/>
        <v>0</v>
      </c>
      <c r="I76" s="15">
        <f t="shared" si="16"/>
        <v>34790017</v>
      </c>
      <c r="J76" s="15">
        <f t="shared" si="16"/>
        <v>9320589</v>
      </c>
      <c r="K76" s="15">
        <f t="shared" si="16"/>
        <v>18652274</v>
      </c>
      <c r="L76" s="15">
        <f t="shared" si="16"/>
        <v>0</v>
      </c>
      <c r="M76" s="15">
        <f t="shared" si="16"/>
        <v>0</v>
      </c>
      <c r="N76" s="15">
        <f>SUM(D76:M76)</f>
        <v>127494914</v>
      </c>
      <c r="O76" s="38">
        <f t="shared" si="14"/>
        <v>2332.8499231501132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162</v>
      </c>
      <c r="M78" s="118"/>
      <c r="N78" s="118"/>
      <c r="O78" s="43">
        <v>54652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106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23827080</v>
      </c>
      <c r="E5" s="27">
        <f t="shared" si="0"/>
        <v>1819393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25646473</v>
      </c>
      <c r="O5" s="33">
        <f t="shared" ref="O5:O36" si="1">(N5/O$78)</f>
        <v>476.95733759833365</v>
      </c>
      <c r="P5" s="6"/>
    </row>
    <row r="6" spans="1:133">
      <c r="A6" s="12"/>
      <c r="B6" s="25">
        <v>311</v>
      </c>
      <c r="C6" s="20" t="s">
        <v>3</v>
      </c>
      <c r="D6" s="46">
        <v>16262998</v>
      </c>
      <c r="E6" s="46">
        <v>1819393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18082391</v>
      </c>
      <c r="O6" s="47">
        <f t="shared" si="1"/>
        <v>336.28519090215917</v>
      </c>
      <c r="P6" s="9"/>
    </row>
    <row r="7" spans="1:133">
      <c r="A7" s="12"/>
      <c r="B7" s="25">
        <v>314.10000000000002</v>
      </c>
      <c r="C7" s="20" t="s">
        <v>11</v>
      </c>
      <c r="D7" s="46">
        <v>3860051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3860051</v>
      </c>
      <c r="O7" s="47">
        <f t="shared" si="1"/>
        <v>71.786855368135235</v>
      </c>
      <c r="P7" s="9"/>
    </row>
    <row r="8" spans="1:133">
      <c r="A8" s="12"/>
      <c r="B8" s="25">
        <v>314.3</v>
      </c>
      <c r="C8" s="20" t="s">
        <v>12</v>
      </c>
      <c r="D8" s="46">
        <v>866568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866568</v>
      </c>
      <c r="O8" s="47">
        <f t="shared" si="1"/>
        <v>16.11589890461401</v>
      </c>
      <c r="P8" s="9"/>
    </row>
    <row r="9" spans="1:133">
      <c r="A9" s="12"/>
      <c r="B9" s="25">
        <v>314.7</v>
      </c>
      <c r="C9" s="20" t="s">
        <v>13</v>
      </c>
      <c r="D9" s="46">
        <v>49023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49023</v>
      </c>
      <c r="O9" s="47">
        <f t="shared" si="1"/>
        <v>0.91169961503412622</v>
      </c>
      <c r="P9" s="9"/>
    </row>
    <row r="10" spans="1:133">
      <c r="A10" s="12"/>
      <c r="B10" s="25">
        <v>314.8</v>
      </c>
      <c r="C10" s="20" t="s">
        <v>14</v>
      </c>
      <c r="D10" s="46">
        <v>73170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73170</v>
      </c>
      <c r="O10" s="47">
        <f t="shared" si="1"/>
        <v>1.3607706756430047</v>
      </c>
      <c r="P10" s="9"/>
    </row>
    <row r="11" spans="1:133">
      <c r="A11" s="12"/>
      <c r="B11" s="25">
        <v>315</v>
      </c>
      <c r="C11" s="20" t="s">
        <v>126</v>
      </c>
      <c r="D11" s="46">
        <v>2001095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2001095</v>
      </c>
      <c r="O11" s="47">
        <f t="shared" si="1"/>
        <v>37.215134552081977</v>
      </c>
      <c r="P11" s="9"/>
    </row>
    <row r="12" spans="1:133">
      <c r="A12" s="12"/>
      <c r="B12" s="25">
        <v>316</v>
      </c>
      <c r="C12" s="20" t="s">
        <v>127</v>
      </c>
      <c r="D12" s="46">
        <v>214175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214175</v>
      </c>
      <c r="O12" s="47">
        <f t="shared" si="1"/>
        <v>3.9830949768462554</v>
      </c>
      <c r="P12" s="9"/>
    </row>
    <row r="13" spans="1:133">
      <c r="A13" s="12"/>
      <c r="B13" s="25">
        <v>319</v>
      </c>
      <c r="C13" s="20" t="s">
        <v>17</v>
      </c>
      <c r="D13" s="46">
        <v>500000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500000</v>
      </c>
      <c r="O13" s="47">
        <f t="shared" si="1"/>
        <v>9.2986926038199034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SUM(D15:D28)</f>
        <v>4918318</v>
      </c>
      <c r="E14" s="32">
        <f t="shared" si="3"/>
        <v>25787</v>
      </c>
      <c r="F14" s="32">
        <f t="shared" si="3"/>
        <v>0</v>
      </c>
      <c r="G14" s="32">
        <f t="shared" si="3"/>
        <v>870393</v>
      </c>
      <c r="H14" s="32">
        <f t="shared" si="3"/>
        <v>0</v>
      </c>
      <c r="I14" s="32">
        <f t="shared" si="3"/>
        <v>784934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6599432</v>
      </c>
      <c r="O14" s="45">
        <f t="shared" si="1"/>
        <v>122.73217905562478</v>
      </c>
      <c r="P14" s="10"/>
    </row>
    <row r="15" spans="1:133">
      <c r="A15" s="12"/>
      <c r="B15" s="25">
        <v>322</v>
      </c>
      <c r="C15" s="20" t="s">
        <v>0</v>
      </c>
      <c r="D15" s="46">
        <v>1653724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1653724</v>
      </c>
      <c r="O15" s="47">
        <f t="shared" si="1"/>
        <v>30.75494225511893</v>
      </c>
      <c r="P15" s="9"/>
    </row>
    <row r="16" spans="1:133">
      <c r="A16" s="12"/>
      <c r="B16" s="25">
        <v>323.10000000000002</v>
      </c>
      <c r="C16" s="20" t="s">
        <v>19</v>
      </c>
      <c r="D16" s="46">
        <v>2991554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8" si="4">SUM(D16:M16)</f>
        <v>2991554</v>
      </c>
      <c r="O16" s="47">
        <f t="shared" si="1"/>
        <v>55.635082107455695</v>
      </c>
      <c r="P16" s="9"/>
    </row>
    <row r="17" spans="1:16">
      <c r="A17" s="12"/>
      <c r="B17" s="25">
        <v>323.39999999999998</v>
      </c>
      <c r="C17" s="20" t="s">
        <v>108</v>
      </c>
      <c r="D17" s="46">
        <v>111427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111427</v>
      </c>
      <c r="O17" s="47">
        <f t="shared" si="1"/>
        <v>2.0722508415316807</v>
      </c>
      <c r="P17" s="9"/>
    </row>
    <row r="18" spans="1:16">
      <c r="A18" s="12"/>
      <c r="B18" s="25">
        <v>323.7</v>
      </c>
      <c r="C18" s="20" t="s">
        <v>21</v>
      </c>
      <c r="D18" s="46">
        <v>67069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67069</v>
      </c>
      <c r="O18" s="47">
        <f t="shared" si="1"/>
        <v>1.2473080284911942</v>
      </c>
      <c r="P18" s="9"/>
    </row>
    <row r="19" spans="1:16">
      <c r="A19" s="12"/>
      <c r="B19" s="25">
        <v>323.89999999999998</v>
      </c>
      <c r="C19" s="20" t="s">
        <v>109</v>
      </c>
      <c r="D19" s="46">
        <v>242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</v>
      </c>
      <c r="O19" s="47">
        <f t="shared" si="1"/>
        <v>4.5005672202488326E-3</v>
      </c>
      <c r="P19" s="9"/>
    </row>
    <row r="20" spans="1:16">
      <c r="A20" s="12"/>
      <c r="B20" s="25">
        <v>324.11</v>
      </c>
      <c r="C20" s="20" t="s">
        <v>97</v>
      </c>
      <c r="D20" s="46">
        <v>0</v>
      </c>
      <c r="E20" s="46">
        <v>0</v>
      </c>
      <c r="F20" s="46">
        <v>0</v>
      </c>
      <c r="G20" s="46">
        <v>132981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132981</v>
      </c>
      <c r="O20" s="47">
        <f t="shared" si="1"/>
        <v>2.4730988822971489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68263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68263</v>
      </c>
      <c r="O21" s="47">
        <f t="shared" si="1"/>
        <v>1.269513306429116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714476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714476</v>
      </c>
      <c r="O22" s="47">
        <f t="shared" si="1"/>
        <v>13.287385393613658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70458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70458</v>
      </c>
      <c r="O23" s="47">
        <f t="shared" si="1"/>
        <v>1.3103345669598854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377302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377302</v>
      </c>
      <c r="O24" s="47">
        <f t="shared" si="1"/>
        <v>7.0168306336129138</v>
      </c>
      <c r="P24" s="9"/>
    </row>
    <row r="25" spans="1:16">
      <c r="A25" s="12"/>
      <c r="B25" s="25">
        <v>324.32</v>
      </c>
      <c r="C25" s="20" t="s">
        <v>99</v>
      </c>
      <c r="D25" s="46">
        <v>0</v>
      </c>
      <c r="E25" s="46">
        <v>0</v>
      </c>
      <c r="F25" s="46">
        <v>0</v>
      </c>
      <c r="G25" s="46">
        <v>106875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106875</v>
      </c>
      <c r="O25" s="47">
        <f t="shared" si="1"/>
        <v>1.9875955440665043</v>
      </c>
      <c r="P25" s="9"/>
    </row>
    <row r="26" spans="1:16">
      <c r="A26" s="12"/>
      <c r="B26" s="25">
        <v>324.61</v>
      </c>
      <c r="C26" s="20" t="s">
        <v>100</v>
      </c>
      <c r="D26" s="46">
        <v>0</v>
      </c>
      <c r="E26" s="46">
        <v>0</v>
      </c>
      <c r="F26" s="46">
        <v>0</v>
      </c>
      <c r="G26" s="46">
        <v>184972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184972</v>
      </c>
      <c r="O26" s="47">
        <f t="shared" si="1"/>
        <v>3.4399955366275501</v>
      </c>
      <c r="P26" s="9"/>
    </row>
    <row r="27" spans="1:16">
      <c r="A27" s="12"/>
      <c r="B27" s="25">
        <v>325.10000000000002</v>
      </c>
      <c r="C27" s="20" t="s">
        <v>148</v>
      </c>
      <c r="D27" s="46">
        <v>0</v>
      </c>
      <c r="E27" s="46">
        <v>25787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25787</v>
      </c>
      <c r="O27" s="47">
        <f t="shared" si="1"/>
        <v>0.47957077234940765</v>
      </c>
      <c r="P27" s="9"/>
    </row>
    <row r="28" spans="1:16">
      <c r="A28" s="12"/>
      <c r="B28" s="25">
        <v>325.2</v>
      </c>
      <c r="C28" s="20" t="s">
        <v>26</v>
      </c>
      <c r="D28" s="46">
        <v>94302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94302</v>
      </c>
      <c r="O28" s="47">
        <f t="shared" si="1"/>
        <v>1.7537706198508489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SUM(D30:D41)</f>
        <v>7861404</v>
      </c>
      <c r="E29" s="32">
        <f t="shared" si="5"/>
        <v>701852</v>
      </c>
      <c r="F29" s="32">
        <f t="shared" si="5"/>
        <v>500004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9063260</v>
      </c>
      <c r="O29" s="45">
        <f t="shared" si="1"/>
        <v>168.55293745699353</v>
      </c>
      <c r="P29" s="10"/>
    </row>
    <row r="30" spans="1:16">
      <c r="A30" s="12"/>
      <c r="B30" s="25">
        <v>331.2</v>
      </c>
      <c r="C30" s="20" t="s">
        <v>28</v>
      </c>
      <c r="D30" s="46">
        <v>136034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136034</v>
      </c>
      <c r="O30" s="47">
        <f t="shared" si="1"/>
        <v>2.5298766993360733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362951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362951</v>
      </c>
      <c r="O31" s="47">
        <f t="shared" si="1"/>
        <v>6.7499395584980748</v>
      </c>
      <c r="P31" s="9"/>
    </row>
    <row r="32" spans="1:16">
      <c r="A32" s="12"/>
      <c r="B32" s="25">
        <v>334.39</v>
      </c>
      <c r="C32" s="20" t="s">
        <v>32</v>
      </c>
      <c r="D32" s="46">
        <v>2412</v>
      </c>
      <c r="E32" s="46">
        <v>338901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341313</v>
      </c>
      <c r="O32" s="47">
        <f t="shared" si="1"/>
        <v>6.3475293373751649</v>
      </c>
      <c r="P32" s="9"/>
    </row>
    <row r="33" spans="1:16">
      <c r="A33" s="12"/>
      <c r="B33" s="25">
        <v>334.7</v>
      </c>
      <c r="C33" s="20" t="s">
        <v>118</v>
      </c>
      <c r="D33" s="46">
        <v>0</v>
      </c>
      <c r="E33" s="46">
        <v>0</v>
      </c>
      <c r="F33" s="46">
        <v>500004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500004</v>
      </c>
      <c r="O33" s="47">
        <f t="shared" si="1"/>
        <v>9.2987669933607329</v>
      </c>
      <c r="P33" s="9"/>
    </row>
    <row r="34" spans="1:16">
      <c r="A34" s="12"/>
      <c r="B34" s="25">
        <v>335.12</v>
      </c>
      <c r="C34" s="20" t="s">
        <v>128</v>
      </c>
      <c r="D34" s="46">
        <v>1859792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1859792</v>
      </c>
      <c r="O34" s="47">
        <f t="shared" si="1"/>
        <v>34.587268230086849</v>
      </c>
      <c r="P34" s="9"/>
    </row>
    <row r="35" spans="1:16">
      <c r="A35" s="12"/>
      <c r="B35" s="25">
        <v>335.14</v>
      </c>
      <c r="C35" s="20" t="s">
        <v>129</v>
      </c>
      <c r="D35" s="46">
        <v>33557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33557</v>
      </c>
      <c r="O35" s="47">
        <f t="shared" si="1"/>
        <v>0.62407245541276901</v>
      </c>
      <c r="P35" s="9"/>
    </row>
    <row r="36" spans="1:16">
      <c r="A36" s="12"/>
      <c r="B36" s="25">
        <v>335.15</v>
      </c>
      <c r="C36" s="20" t="s">
        <v>130</v>
      </c>
      <c r="D36" s="46">
        <v>29097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29097</v>
      </c>
      <c r="O36" s="47">
        <f t="shared" si="1"/>
        <v>0.54112811738669542</v>
      </c>
      <c r="P36" s="9"/>
    </row>
    <row r="37" spans="1:16">
      <c r="A37" s="12"/>
      <c r="B37" s="25">
        <v>335.18</v>
      </c>
      <c r="C37" s="20" t="s">
        <v>131</v>
      </c>
      <c r="D37" s="46">
        <v>3948602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3948602</v>
      </c>
      <c r="O37" s="47">
        <f t="shared" ref="O37:O68" si="7">(N37/O$78)</f>
        <v>73.433672425656951</v>
      </c>
      <c r="P37" s="9"/>
    </row>
    <row r="38" spans="1:16">
      <c r="A38" s="12"/>
      <c r="B38" s="25">
        <v>335.21</v>
      </c>
      <c r="C38" s="20" t="s">
        <v>101</v>
      </c>
      <c r="D38" s="46">
        <v>17659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17659</v>
      </c>
      <c r="O38" s="47">
        <f t="shared" si="7"/>
        <v>0.32841122538171136</v>
      </c>
      <c r="P38" s="9"/>
    </row>
    <row r="39" spans="1:16">
      <c r="A39" s="12"/>
      <c r="B39" s="25">
        <v>337.9</v>
      </c>
      <c r="C39" s="20" t="s">
        <v>40</v>
      </c>
      <c r="D39" s="46">
        <v>532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532</v>
      </c>
      <c r="O39" s="47">
        <f t="shared" si="7"/>
        <v>9.8938089304643762E-3</v>
      </c>
      <c r="P39" s="9"/>
    </row>
    <row r="40" spans="1:16">
      <c r="A40" s="12"/>
      <c r="B40" s="25">
        <v>338</v>
      </c>
      <c r="C40" s="20" t="s">
        <v>41</v>
      </c>
      <c r="D40" s="46">
        <v>1758929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1758929</v>
      </c>
      <c r="O40" s="47">
        <f t="shared" si="7"/>
        <v>32.711480165888673</v>
      </c>
      <c r="P40" s="9"/>
    </row>
    <row r="41" spans="1:16">
      <c r="A41" s="12"/>
      <c r="B41" s="25">
        <v>339</v>
      </c>
      <c r="C41" s="20" t="s">
        <v>42</v>
      </c>
      <c r="D41" s="46">
        <v>74790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74790</v>
      </c>
      <c r="O41" s="47">
        <f t="shared" si="7"/>
        <v>1.3908984396793811</v>
      </c>
      <c r="P41" s="9"/>
    </row>
    <row r="42" spans="1:16" ht="15.75">
      <c r="A42" s="29" t="s">
        <v>47</v>
      </c>
      <c r="B42" s="30"/>
      <c r="C42" s="31"/>
      <c r="D42" s="32">
        <f t="shared" ref="D42:M42" si="8">SUM(D43:D56)</f>
        <v>2060528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31616323</v>
      </c>
      <c r="J42" s="32">
        <f t="shared" si="8"/>
        <v>7822393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41499244</v>
      </c>
      <c r="O42" s="45">
        <f t="shared" si="7"/>
        <v>771.77742649383492</v>
      </c>
      <c r="P42" s="10"/>
    </row>
    <row r="43" spans="1:16">
      <c r="A43" s="12"/>
      <c r="B43" s="25">
        <v>341.1</v>
      </c>
      <c r="C43" s="20" t="s">
        <v>149</v>
      </c>
      <c r="D43" s="46">
        <v>198062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198062</v>
      </c>
      <c r="O43" s="47">
        <f t="shared" si="7"/>
        <v>3.6834353089955552</v>
      </c>
      <c r="P43" s="9"/>
    </row>
    <row r="44" spans="1:16">
      <c r="A44" s="12"/>
      <c r="B44" s="25">
        <v>341.15</v>
      </c>
      <c r="C44" s="20" t="s">
        <v>150</v>
      </c>
      <c r="D44" s="46">
        <v>4022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6" si="9">SUM(D44:M44)</f>
        <v>4022</v>
      </c>
      <c r="O44" s="47">
        <f t="shared" si="7"/>
        <v>7.4798683305127303E-2</v>
      </c>
      <c r="P44" s="9"/>
    </row>
    <row r="45" spans="1:16">
      <c r="A45" s="12"/>
      <c r="B45" s="25">
        <v>341.16</v>
      </c>
      <c r="C45" s="20" t="s">
        <v>151</v>
      </c>
      <c r="D45" s="46">
        <v>2956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2956</v>
      </c>
      <c r="O45" s="47">
        <f t="shared" si="7"/>
        <v>5.4973870673783266E-2</v>
      </c>
      <c r="P45" s="9"/>
    </row>
    <row r="46" spans="1:16">
      <c r="A46" s="12"/>
      <c r="B46" s="25">
        <v>342.1</v>
      </c>
      <c r="C46" s="20" t="s">
        <v>52</v>
      </c>
      <c r="D46" s="46">
        <v>223157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223157</v>
      </c>
      <c r="O46" s="47">
        <f t="shared" si="7"/>
        <v>4.1501366907812764</v>
      </c>
      <c r="P46" s="9"/>
    </row>
    <row r="47" spans="1:16">
      <c r="A47" s="12"/>
      <c r="B47" s="25">
        <v>342.2</v>
      </c>
      <c r="C47" s="20" t="s">
        <v>119</v>
      </c>
      <c r="D47" s="46">
        <v>2532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2532</v>
      </c>
      <c r="O47" s="47">
        <f t="shared" si="7"/>
        <v>4.7088579345743987E-2</v>
      </c>
      <c r="P47" s="9"/>
    </row>
    <row r="48" spans="1:16">
      <c r="A48" s="12"/>
      <c r="B48" s="25">
        <v>343.3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10017033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10017033</v>
      </c>
      <c r="O48" s="47">
        <f t="shared" si="7"/>
        <v>186.2906213386398</v>
      </c>
      <c r="P48" s="9"/>
    </row>
    <row r="49" spans="1:16">
      <c r="A49" s="12"/>
      <c r="B49" s="25">
        <v>343.4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7608429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7608429</v>
      </c>
      <c r="O49" s="47">
        <f t="shared" si="7"/>
        <v>141.49688493797771</v>
      </c>
      <c r="P49" s="9"/>
    </row>
    <row r="50" spans="1:16">
      <c r="A50" s="12"/>
      <c r="B50" s="25">
        <v>343.5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10651578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10651578</v>
      </c>
      <c r="O50" s="47">
        <f t="shared" si="7"/>
        <v>198.0914991352216</v>
      </c>
      <c r="P50" s="9"/>
    </row>
    <row r="51" spans="1:16">
      <c r="A51" s="12"/>
      <c r="B51" s="25">
        <v>343.6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1887460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1887460</v>
      </c>
      <c r="O51" s="47">
        <f t="shared" si="7"/>
        <v>35.101820684011827</v>
      </c>
      <c r="P51" s="9"/>
    </row>
    <row r="52" spans="1:16">
      <c r="A52" s="12"/>
      <c r="B52" s="25">
        <v>344.5</v>
      </c>
      <c r="C52" s="20" t="s">
        <v>133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150777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150777</v>
      </c>
      <c r="O52" s="47">
        <f t="shared" si="7"/>
        <v>2.8040579494523068</v>
      </c>
      <c r="P52" s="9"/>
    </row>
    <row r="53" spans="1:16">
      <c r="A53" s="12"/>
      <c r="B53" s="25">
        <v>344.9</v>
      </c>
      <c r="C53" s="20" t="s">
        <v>134</v>
      </c>
      <c r="D53" s="46">
        <v>247295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247295</v>
      </c>
      <c r="O53" s="47">
        <f t="shared" si="7"/>
        <v>4.5990403749232858</v>
      </c>
      <c r="P53" s="9"/>
    </row>
    <row r="54" spans="1:16">
      <c r="A54" s="12"/>
      <c r="B54" s="25">
        <v>347.1</v>
      </c>
      <c r="C54" s="20" t="s">
        <v>155</v>
      </c>
      <c r="D54" s="46">
        <v>9825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9825</v>
      </c>
      <c r="O54" s="47">
        <f t="shared" si="7"/>
        <v>0.18271930966506109</v>
      </c>
      <c r="P54" s="9"/>
    </row>
    <row r="55" spans="1:16">
      <c r="A55" s="12"/>
      <c r="B55" s="25">
        <v>347.2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1301046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1301046</v>
      </c>
      <c r="O55" s="47">
        <f t="shared" si="7"/>
        <v>24.196053634858938</v>
      </c>
      <c r="P55" s="9"/>
    </row>
    <row r="56" spans="1:16">
      <c r="A56" s="12"/>
      <c r="B56" s="25">
        <v>349</v>
      </c>
      <c r="C56" s="20" t="s">
        <v>1</v>
      </c>
      <c r="D56" s="46">
        <v>1372679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7822393</v>
      </c>
      <c r="K56" s="46">
        <v>0</v>
      </c>
      <c r="L56" s="46">
        <v>0</v>
      </c>
      <c r="M56" s="46">
        <v>0</v>
      </c>
      <c r="N56" s="46">
        <f t="shared" si="9"/>
        <v>9195072</v>
      </c>
      <c r="O56" s="47">
        <f t="shared" si="7"/>
        <v>171.00429599598297</v>
      </c>
      <c r="P56" s="9"/>
    </row>
    <row r="57" spans="1:16" ht="15.75">
      <c r="A57" s="29" t="s">
        <v>48</v>
      </c>
      <c r="B57" s="30"/>
      <c r="C57" s="31"/>
      <c r="D57" s="32">
        <f t="shared" ref="D57:M57" si="10">SUM(D58:D61)</f>
        <v>421294</v>
      </c>
      <c r="E57" s="32">
        <f t="shared" si="10"/>
        <v>8915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86446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3" si="11">SUM(D57:M57)</f>
        <v>516655</v>
      </c>
      <c r="O57" s="45">
        <f t="shared" si="7"/>
        <v>9.6084320544531447</v>
      </c>
      <c r="P57" s="10"/>
    </row>
    <row r="58" spans="1:16">
      <c r="A58" s="13"/>
      <c r="B58" s="39">
        <v>351.2</v>
      </c>
      <c r="C58" s="21" t="s">
        <v>66</v>
      </c>
      <c r="D58" s="46">
        <v>360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360</v>
      </c>
      <c r="O58" s="47">
        <f t="shared" si="7"/>
        <v>6.6950586747503305E-3</v>
      </c>
      <c r="P58" s="9"/>
    </row>
    <row r="59" spans="1:16">
      <c r="A59" s="13"/>
      <c r="B59" s="39">
        <v>351.3</v>
      </c>
      <c r="C59" s="21" t="s">
        <v>67</v>
      </c>
      <c r="D59" s="46">
        <v>4118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4118</v>
      </c>
      <c r="O59" s="47">
        <f t="shared" si="7"/>
        <v>7.6584032285060721E-2</v>
      </c>
      <c r="P59" s="9"/>
    </row>
    <row r="60" spans="1:16">
      <c r="A60" s="13"/>
      <c r="B60" s="39">
        <v>351.5</v>
      </c>
      <c r="C60" s="21" t="s">
        <v>121</v>
      </c>
      <c r="D60" s="46">
        <v>416816</v>
      </c>
      <c r="E60" s="46">
        <v>8915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425731</v>
      </c>
      <c r="O60" s="47">
        <f t="shared" si="7"/>
        <v>7.9174834018337021</v>
      </c>
      <c r="P60" s="9"/>
    </row>
    <row r="61" spans="1:16">
      <c r="A61" s="13"/>
      <c r="B61" s="39">
        <v>354</v>
      </c>
      <c r="C61" s="21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86446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86446</v>
      </c>
      <c r="O61" s="47">
        <f t="shared" si="7"/>
        <v>1.6076695616596306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SUM(D63:D72)</f>
        <v>2899227</v>
      </c>
      <c r="E62" s="32">
        <f t="shared" si="12"/>
        <v>284727</v>
      </c>
      <c r="F62" s="32">
        <f t="shared" si="12"/>
        <v>29859</v>
      </c>
      <c r="G62" s="32">
        <f t="shared" si="12"/>
        <v>699730</v>
      </c>
      <c r="H62" s="32">
        <f t="shared" si="12"/>
        <v>0</v>
      </c>
      <c r="I62" s="32">
        <f t="shared" si="12"/>
        <v>2463992</v>
      </c>
      <c r="J62" s="32">
        <f t="shared" si="12"/>
        <v>653425</v>
      </c>
      <c r="K62" s="32">
        <f t="shared" si="12"/>
        <v>14577597</v>
      </c>
      <c r="L62" s="32">
        <f t="shared" si="12"/>
        <v>0</v>
      </c>
      <c r="M62" s="32">
        <f t="shared" si="12"/>
        <v>0</v>
      </c>
      <c r="N62" s="32">
        <f t="shared" si="11"/>
        <v>21608557</v>
      </c>
      <c r="O62" s="45">
        <f t="shared" si="7"/>
        <v>401.86265831024156</v>
      </c>
      <c r="P62" s="10"/>
    </row>
    <row r="63" spans="1:16">
      <c r="A63" s="12"/>
      <c r="B63" s="25">
        <v>361.1</v>
      </c>
      <c r="C63" s="20" t="s">
        <v>71</v>
      </c>
      <c r="D63" s="46">
        <v>1203354</v>
      </c>
      <c r="E63" s="46">
        <v>6197</v>
      </c>
      <c r="F63" s="46">
        <v>974</v>
      </c>
      <c r="G63" s="46">
        <v>53038</v>
      </c>
      <c r="H63" s="46">
        <v>0</v>
      </c>
      <c r="I63" s="46">
        <v>934389</v>
      </c>
      <c r="J63" s="46">
        <v>159042</v>
      </c>
      <c r="K63" s="46">
        <v>1579768</v>
      </c>
      <c r="L63" s="46">
        <v>0</v>
      </c>
      <c r="M63" s="46">
        <v>0</v>
      </c>
      <c r="N63" s="46">
        <f t="shared" si="11"/>
        <v>3936762</v>
      </c>
      <c r="O63" s="47">
        <f t="shared" si="7"/>
        <v>73.213479384798504</v>
      </c>
      <c r="P63" s="9"/>
    </row>
    <row r="64" spans="1:16">
      <c r="A64" s="12"/>
      <c r="B64" s="25">
        <v>361.2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1217396</v>
      </c>
      <c r="L64" s="46">
        <v>0</v>
      </c>
      <c r="M64" s="46">
        <v>0</v>
      </c>
      <c r="N64" s="46">
        <f t="shared" ref="N64:N72" si="13">SUM(D64:M64)</f>
        <v>1217396</v>
      </c>
      <c r="O64" s="47">
        <f t="shared" si="7"/>
        <v>22.640382362239869</v>
      </c>
      <c r="P64" s="9"/>
    </row>
    <row r="65" spans="1:119">
      <c r="A65" s="12"/>
      <c r="B65" s="25">
        <v>361.3</v>
      </c>
      <c r="C65" s="20" t="s">
        <v>103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6104380</v>
      </c>
      <c r="L65" s="46">
        <v>0</v>
      </c>
      <c r="M65" s="46">
        <v>0</v>
      </c>
      <c r="N65" s="46">
        <f t="shared" si="13"/>
        <v>6104380</v>
      </c>
      <c r="O65" s="47">
        <f t="shared" si="7"/>
        <v>113.52550631381227</v>
      </c>
      <c r="P65" s="9"/>
    </row>
    <row r="66" spans="1:119">
      <c r="A66" s="12"/>
      <c r="B66" s="25">
        <v>362</v>
      </c>
      <c r="C66" s="20" t="s">
        <v>73</v>
      </c>
      <c r="D66" s="46">
        <v>677335</v>
      </c>
      <c r="E66" s="46">
        <v>199709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877044</v>
      </c>
      <c r="O66" s="47">
        <f t="shared" si="7"/>
        <v>16.310725112049244</v>
      </c>
      <c r="P66" s="9"/>
    </row>
    <row r="67" spans="1:119">
      <c r="A67" s="12"/>
      <c r="B67" s="25">
        <v>364</v>
      </c>
      <c r="C67" s="20" t="s">
        <v>135</v>
      </c>
      <c r="D67" s="46">
        <v>135619</v>
      </c>
      <c r="E67" s="46">
        <v>0</v>
      </c>
      <c r="F67" s="46">
        <v>0</v>
      </c>
      <c r="G67" s="46">
        <v>0</v>
      </c>
      <c r="H67" s="46">
        <v>0</v>
      </c>
      <c r="I67" s="46">
        <v>127678</v>
      </c>
      <c r="J67" s="46">
        <v>40531</v>
      </c>
      <c r="K67" s="46">
        <v>0</v>
      </c>
      <c r="L67" s="46">
        <v>0</v>
      </c>
      <c r="M67" s="46">
        <v>0</v>
      </c>
      <c r="N67" s="46">
        <f t="shared" si="13"/>
        <v>303828</v>
      </c>
      <c r="O67" s="47">
        <f t="shared" si="7"/>
        <v>5.6504063528667867</v>
      </c>
      <c r="P67" s="9"/>
    </row>
    <row r="68" spans="1:119">
      <c r="A68" s="12"/>
      <c r="B68" s="25">
        <v>365</v>
      </c>
      <c r="C68" s="20" t="s">
        <v>136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11626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11626</v>
      </c>
      <c r="O68" s="47">
        <f t="shared" si="7"/>
        <v>0.2162132004240204</v>
      </c>
      <c r="P68" s="9"/>
    </row>
    <row r="69" spans="1:119">
      <c r="A69" s="12"/>
      <c r="B69" s="25">
        <v>366</v>
      </c>
      <c r="C69" s="20" t="s">
        <v>76</v>
      </c>
      <c r="D69" s="46">
        <v>539191</v>
      </c>
      <c r="E69" s="46">
        <v>0</v>
      </c>
      <c r="F69" s="46">
        <v>0</v>
      </c>
      <c r="G69" s="46">
        <v>646692</v>
      </c>
      <c r="H69" s="46">
        <v>0</v>
      </c>
      <c r="I69" s="46">
        <v>1223137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2409020</v>
      </c>
      <c r="O69" s="47">
        <f t="shared" ref="O69:O76" si="14">(N69/O$78)</f>
        <v>44.801472912908444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5812448</v>
      </c>
      <c r="L70" s="46">
        <v>0</v>
      </c>
      <c r="M70" s="46">
        <v>0</v>
      </c>
      <c r="N70" s="46">
        <f t="shared" si="13"/>
        <v>5812448</v>
      </c>
      <c r="O70" s="47">
        <f t="shared" si="14"/>
        <v>108.09633445537557</v>
      </c>
      <c r="P70" s="9"/>
    </row>
    <row r="71" spans="1:119">
      <c r="A71" s="12"/>
      <c r="B71" s="25">
        <v>369.3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330020</v>
      </c>
      <c r="K71" s="46">
        <v>0</v>
      </c>
      <c r="L71" s="46">
        <v>0</v>
      </c>
      <c r="M71" s="46">
        <v>0</v>
      </c>
      <c r="N71" s="46">
        <f t="shared" si="13"/>
        <v>330020</v>
      </c>
      <c r="O71" s="47">
        <f t="shared" si="14"/>
        <v>6.1375090662252889</v>
      </c>
      <c r="P71" s="9"/>
    </row>
    <row r="72" spans="1:119">
      <c r="A72" s="12"/>
      <c r="B72" s="25">
        <v>369.9</v>
      </c>
      <c r="C72" s="20" t="s">
        <v>80</v>
      </c>
      <c r="D72" s="46">
        <v>343728</v>
      </c>
      <c r="E72" s="46">
        <v>78821</v>
      </c>
      <c r="F72" s="46">
        <v>28885</v>
      </c>
      <c r="G72" s="46">
        <v>0</v>
      </c>
      <c r="H72" s="46">
        <v>0</v>
      </c>
      <c r="I72" s="46">
        <v>167162</v>
      </c>
      <c r="J72" s="46">
        <v>123832</v>
      </c>
      <c r="K72" s="46">
        <v>-136395</v>
      </c>
      <c r="L72" s="46">
        <v>0</v>
      </c>
      <c r="M72" s="46">
        <v>0</v>
      </c>
      <c r="N72" s="46">
        <f t="shared" si="13"/>
        <v>606033</v>
      </c>
      <c r="O72" s="47">
        <f t="shared" si="14"/>
        <v>11.270629149541575</v>
      </c>
      <c r="P72" s="9"/>
    </row>
    <row r="73" spans="1:119" ht="15.75">
      <c r="A73" s="29" t="s">
        <v>49</v>
      </c>
      <c r="B73" s="30"/>
      <c r="C73" s="31"/>
      <c r="D73" s="32">
        <f t="shared" ref="D73:M73" si="15">SUM(D74:D75)</f>
        <v>655500</v>
      </c>
      <c r="E73" s="32">
        <f t="shared" si="15"/>
        <v>1802003</v>
      </c>
      <c r="F73" s="32">
        <f t="shared" si="15"/>
        <v>19331136</v>
      </c>
      <c r="G73" s="32">
        <f t="shared" si="15"/>
        <v>644119</v>
      </c>
      <c r="H73" s="32">
        <f t="shared" si="15"/>
        <v>0</v>
      </c>
      <c r="I73" s="32">
        <f t="shared" si="15"/>
        <v>67069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22499827</v>
      </c>
      <c r="O73" s="45">
        <f t="shared" si="14"/>
        <v>418.4379498242547</v>
      </c>
      <c r="P73" s="9"/>
    </row>
    <row r="74" spans="1:119">
      <c r="A74" s="12"/>
      <c r="B74" s="25">
        <v>381</v>
      </c>
      <c r="C74" s="20" t="s">
        <v>81</v>
      </c>
      <c r="D74" s="46">
        <v>655500</v>
      </c>
      <c r="E74" s="46">
        <v>1802003</v>
      </c>
      <c r="F74" s="46">
        <v>3205967</v>
      </c>
      <c r="G74" s="46">
        <v>644119</v>
      </c>
      <c r="H74" s="46">
        <v>0</v>
      </c>
      <c r="I74" s="46">
        <v>67069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6374658</v>
      </c>
      <c r="O74" s="47">
        <f t="shared" si="14"/>
        <v>118.55197039296274</v>
      </c>
      <c r="P74" s="9"/>
    </row>
    <row r="75" spans="1:119" ht="15.75" thickBot="1">
      <c r="A75" s="12"/>
      <c r="B75" s="25">
        <v>385</v>
      </c>
      <c r="C75" s="20" t="s">
        <v>158</v>
      </c>
      <c r="D75" s="46">
        <v>0</v>
      </c>
      <c r="E75" s="46">
        <v>0</v>
      </c>
      <c r="F75" s="46">
        <v>16125169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16125169</v>
      </c>
      <c r="O75" s="47">
        <f t="shared" si="14"/>
        <v>299.88597943129196</v>
      </c>
      <c r="P75" s="9"/>
    </row>
    <row r="76" spans="1:119" ht="16.5" thickBot="1">
      <c r="A76" s="14" t="s">
        <v>63</v>
      </c>
      <c r="B76" s="23"/>
      <c r="C76" s="22"/>
      <c r="D76" s="15">
        <f t="shared" ref="D76:M76" si="16">SUM(D5,D14,D29,D42,D57,D62,D73)</f>
        <v>42643351</v>
      </c>
      <c r="E76" s="15">
        <f t="shared" si="16"/>
        <v>4642677</v>
      </c>
      <c r="F76" s="15">
        <f t="shared" si="16"/>
        <v>19860999</v>
      </c>
      <c r="G76" s="15">
        <f t="shared" si="16"/>
        <v>2214242</v>
      </c>
      <c r="H76" s="15">
        <f t="shared" si="16"/>
        <v>0</v>
      </c>
      <c r="I76" s="15">
        <f t="shared" si="16"/>
        <v>35018764</v>
      </c>
      <c r="J76" s="15">
        <f t="shared" si="16"/>
        <v>8475818</v>
      </c>
      <c r="K76" s="15">
        <f t="shared" si="16"/>
        <v>14577597</v>
      </c>
      <c r="L76" s="15">
        <f t="shared" si="16"/>
        <v>0</v>
      </c>
      <c r="M76" s="15">
        <f t="shared" si="16"/>
        <v>0</v>
      </c>
      <c r="N76" s="15">
        <f>SUM(D76:M76)</f>
        <v>127433448</v>
      </c>
      <c r="O76" s="38">
        <f t="shared" si="14"/>
        <v>2369.9289207937363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159</v>
      </c>
      <c r="M78" s="118"/>
      <c r="N78" s="118"/>
      <c r="O78" s="43">
        <v>53771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106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83</v>
      </c>
      <c r="B3" s="108"/>
      <c r="C3" s="109"/>
      <c r="D3" s="128" t="s">
        <v>43</v>
      </c>
      <c r="E3" s="129"/>
      <c r="F3" s="129"/>
      <c r="G3" s="129"/>
      <c r="H3" s="130"/>
      <c r="I3" s="128" t="s">
        <v>44</v>
      </c>
      <c r="J3" s="130"/>
      <c r="K3" s="128" t="s">
        <v>46</v>
      </c>
      <c r="L3" s="130"/>
      <c r="M3" s="36"/>
      <c r="N3" s="37"/>
      <c r="O3" s="131" t="s">
        <v>88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22519108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3706825</v>
      </c>
      <c r="N5" s="28">
        <f>SUM(D5:M5)</f>
        <v>26225933</v>
      </c>
      <c r="O5" s="33">
        <f t="shared" ref="O5:O36" si="1">(N5/O$79)</f>
        <v>499.21827768683141</v>
      </c>
      <c r="P5" s="6"/>
    </row>
    <row r="6" spans="1:133">
      <c r="A6" s="12"/>
      <c r="B6" s="25">
        <v>311</v>
      </c>
      <c r="C6" s="20" t="s">
        <v>3</v>
      </c>
      <c r="D6" s="46">
        <v>15111509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3706825</v>
      </c>
      <c r="N6" s="46">
        <f>SUM(D6:M6)</f>
        <v>18818334</v>
      </c>
      <c r="O6" s="47">
        <f t="shared" si="1"/>
        <v>358.21247192294516</v>
      </c>
      <c r="P6" s="9"/>
    </row>
    <row r="7" spans="1:133">
      <c r="A7" s="12"/>
      <c r="B7" s="25">
        <v>314.10000000000002</v>
      </c>
      <c r="C7" s="20" t="s">
        <v>11</v>
      </c>
      <c r="D7" s="46">
        <v>3743382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3743382</v>
      </c>
      <c r="O7" s="47">
        <f t="shared" si="1"/>
        <v>71.256367304983442</v>
      </c>
      <c r="P7" s="9"/>
    </row>
    <row r="8" spans="1:133">
      <c r="A8" s="12"/>
      <c r="B8" s="25">
        <v>314.3</v>
      </c>
      <c r="C8" s="20" t="s">
        <v>12</v>
      </c>
      <c r="D8" s="46">
        <v>849914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849914</v>
      </c>
      <c r="O8" s="47">
        <f t="shared" si="1"/>
        <v>16.178360680702021</v>
      </c>
      <c r="P8" s="9"/>
    </row>
    <row r="9" spans="1:133">
      <c r="A9" s="12"/>
      <c r="B9" s="25">
        <v>314.7</v>
      </c>
      <c r="C9" s="20" t="s">
        <v>13</v>
      </c>
      <c r="D9" s="46">
        <v>52294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52294</v>
      </c>
      <c r="O9" s="47">
        <f t="shared" si="1"/>
        <v>0.99543153005672513</v>
      </c>
      <c r="P9" s="9"/>
    </row>
    <row r="10" spans="1:133">
      <c r="A10" s="12"/>
      <c r="B10" s="25">
        <v>314.8</v>
      </c>
      <c r="C10" s="20" t="s">
        <v>14</v>
      </c>
      <c r="D10" s="46">
        <v>72566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72566</v>
      </c>
      <c r="O10" s="47">
        <f t="shared" si="1"/>
        <v>1.3813149579320059</v>
      </c>
      <c r="P10" s="9"/>
    </row>
    <row r="11" spans="1:133">
      <c r="A11" s="12"/>
      <c r="B11" s="25">
        <v>315</v>
      </c>
      <c r="C11" s="20" t="s">
        <v>126</v>
      </c>
      <c r="D11" s="46">
        <v>2066854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2066854</v>
      </c>
      <c r="O11" s="47">
        <f t="shared" si="1"/>
        <v>39.343168233905658</v>
      </c>
      <c r="P11" s="9"/>
    </row>
    <row r="12" spans="1:133">
      <c r="A12" s="12"/>
      <c r="B12" s="25">
        <v>316</v>
      </c>
      <c r="C12" s="20" t="s">
        <v>127</v>
      </c>
      <c r="D12" s="46">
        <v>222589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222589</v>
      </c>
      <c r="O12" s="47">
        <f t="shared" si="1"/>
        <v>4.2370464841816728</v>
      </c>
      <c r="P12" s="9"/>
    </row>
    <row r="13" spans="1:133">
      <c r="A13" s="12"/>
      <c r="B13" s="25">
        <v>319</v>
      </c>
      <c r="C13" s="20" t="s">
        <v>17</v>
      </c>
      <c r="D13" s="46">
        <v>400000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400000</v>
      </c>
      <c r="O13" s="47">
        <f t="shared" si="1"/>
        <v>7.6141165721247193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SUM(D15:D29)</f>
        <v>5230757</v>
      </c>
      <c r="E14" s="32">
        <f t="shared" si="3"/>
        <v>19712</v>
      </c>
      <c r="F14" s="32">
        <f t="shared" si="3"/>
        <v>0</v>
      </c>
      <c r="G14" s="32">
        <f t="shared" si="3"/>
        <v>774548</v>
      </c>
      <c r="H14" s="32">
        <f t="shared" si="3"/>
        <v>0</v>
      </c>
      <c r="I14" s="32">
        <f t="shared" si="3"/>
        <v>2088449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8113466</v>
      </c>
      <c r="O14" s="45">
        <f t="shared" si="1"/>
        <v>154.44218981992614</v>
      </c>
      <c r="P14" s="10"/>
    </row>
    <row r="15" spans="1:133">
      <c r="A15" s="12"/>
      <c r="B15" s="25">
        <v>322</v>
      </c>
      <c r="C15" s="20" t="s">
        <v>0</v>
      </c>
      <c r="D15" s="46">
        <v>1946876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1946876</v>
      </c>
      <c r="O15" s="47">
        <f t="shared" si="1"/>
        <v>37.059352038679712</v>
      </c>
      <c r="P15" s="9"/>
    </row>
    <row r="16" spans="1:133">
      <c r="A16" s="12"/>
      <c r="B16" s="25">
        <v>323.10000000000002</v>
      </c>
      <c r="C16" s="20" t="s">
        <v>19</v>
      </c>
      <c r="D16" s="46">
        <v>3052001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9" si="4">SUM(D16:M16)</f>
        <v>3052001</v>
      </c>
      <c r="O16" s="47">
        <f t="shared" si="1"/>
        <v>58.095728480603036</v>
      </c>
      <c r="P16" s="9"/>
    </row>
    <row r="17" spans="1:16">
      <c r="A17" s="12"/>
      <c r="B17" s="25">
        <v>323.39999999999998</v>
      </c>
      <c r="C17" s="20" t="s">
        <v>108</v>
      </c>
      <c r="D17" s="46">
        <v>114898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114898</v>
      </c>
      <c r="O17" s="47">
        <f t="shared" si="1"/>
        <v>2.1871169147599652</v>
      </c>
      <c r="P17" s="9"/>
    </row>
    <row r="18" spans="1:16">
      <c r="A18" s="12"/>
      <c r="B18" s="25">
        <v>323.7</v>
      </c>
      <c r="C18" s="20" t="s">
        <v>21</v>
      </c>
      <c r="D18" s="46">
        <v>66937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66937</v>
      </c>
      <c r="O18" s="47">
        <f t="shared" si="1"/>
        <v>1.2741653024707809</v>
      </c>
      <c r="P18" s="9"/>
    </row>
    <row r="19" spans="1:16">
      <c r="A19" s="12"/>
      <c r="B19" s="25">
        <v>323.89999999999998</v>
      </c>
      <c r="C19" s="20" t="s">
        <v>109</v>
      </c>
      <c r="D19" s="46">
        <v>399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399</v>
      </c>
      <c r="O19" s="47">
        <f t="shared" si="1"/>
        <v>7.595081280694407E-3</v>
      </c>
      <c r="P19" s="9"/>
    </row>
    <row r="20" spans="1:16">
      <c r="A20" s="12"/>
      <c r="B20" s="25">
        <v>324.11</v>
      </c>
      <c r="C20" s="20" t="s">
        <v>97</v>
      </c>
      <c r="D20" s="46">
        <v>0</v>
      </c>
      <c r="E20" s="46">
        <v>0</v>
      </c>
      <c r="F20" s="46">
        <v>0</v>
      </c>
      <c r="G20" s="46">
        <v>178302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178302</v>
      </c>
      <c r="O20" s="47">
        <f t="shared" si="1"/>
        <v>3.394030532607454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39811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39811</v>
      </c>
      <c r="O21" s="47">
        <f t="shared" si="1"/>
        <v>0.75781398713214299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1254306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1254306</v>
      </c>
      <c r="O22" s="47">
        <f t="shared" si="1"/>
        <v>23.876080252788672</v>
      </c>
      <c r="P22" s="9"/>
    </row>
    <row r="23" spans="1:16">
      <c r="A23" s="12"/>
      <c r="B23" s="25">
        <v>324.22000000000003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834143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834143</v>
      </c>
      <c r="O23" s="47">
        <f t="shared" si="1"/>
        <v>15.878155099554574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273999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273999</v>
      </c>
      <c r="O24" s="47">
        <f t="shared" si="1"/>
        <v>5.2156508166140023</v>
      </c>
      <c r="P24" s="9"/>
    </row>
    <row r="25" spans="1:16">
      <c r="A25" s="12"/>
      <c r="B25" s="25">
        <v>324.32</v>
      </c>
      <c r="C25" s="20" t="s">
        <v>99</v>
      </c>
      <c r="D25" s="46">
        <v>0</v>
      </c>
      <c r="E25" s="46">
        <v>0</v>
      </c>
      <c r="F25" s="46">
        <v>0</v>
      </c>
      <c r="G25" s="46">
        <v>31896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31896</v>
      </c>
      <c r="O25" s="47">
        <f t="shared" si="1"/>
        <v>0.60714965546122512</v>
      </c>
      <c r="P25" s="9"/>
    </row>
    <row r="26" spans="1:16">
      <c r="A26" s="12"/>
      <c r="B26" s="25">
        <v>324.61</v>
      </c>
      <c r="C26" s="20" t="s">
        <v>100</v>
      </c>
      <c r="D26" s="46">
        <v>0</v>
      </c>
      <c r="E26" s="46">
        <v>0</v>
      </c>
      <c r="F26" s="46">
        <v>0</v>
      </c>
      <c r="G26" s="46">
        <v>246688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246688</v>
      </c>
      <c r="O26" s="47">
        <f t="shared" si="1"/>
        <v>4.6957779723607569</v>
      </c>
      <c r="P26" s="9"/>
    </row>
    <row r="27" spans="1:16">
      <c r="A27" s="12"/>
      <c r="B27" s="25">
        <v>324.62</v>
      </c>
      <c r="C27" s="20" t="s">
        <v>25</v>
      </c>
      <c r="D27" s="46">
        <v>0</v>
      </c>
      <c r="E27" s="46">
        <v>0</v>
      </c>
      <c r="F27" s="46">
        <v>0</v>
      </c>
      <c r="G27" s="46">
        <v>3852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3852</v>
      </c>
      <c r="O27" s="47">
        <f t="shared" si="1"/>
        <v>7.3323942589561042E-2</v>
      </c>
      <c r="P27" s="9"/>
    </row>
    <row r="28" spans="1:16">
      <c r="A28" s="12"/>
      <c r="B28" s="25">
        <v>325.10000000000002</v>
      </c>
      <c r="C28" s="20" t="s">
        <v>148</v>
      </c>
      <c r="D28" s="46">
        <v>0</v>
      </c>
      <c r="E28" s="46">
        <v>19712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19712</v>
      </c>
      <c r="O28" s="47">
        <f t="shared" si="1"/>
        <v>0.37522366467430618</v>
      </c>
      <c r="P28" s="9"/>
    </row>
    <row r="29" spans="1:16">
      <c r="A29" s="12"/>
      <c r="B29" s="25">
        <v>325.2</v>
      </c>
      <c r="C29" s="20" t="s">
        <v>26</v>
      </c>
      <c r="D29" s="46">
        <v>49646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49646</v>
      </c>
      <c r="O29" s="47">
        <f t="shared" si="1"/>
        <v>0.94502607834925956</v>
      </c>
      <c r="P29" s="9"/>
    </row>
    <row r="30" spans="1:16" ht="15.75">
      <c r="A30" s="29" t="s">
        <v>29</v>
      </c>
      <c r="B30" s="30"/>
      <c r="C30" s="31"/>
      <c r="D30" s="32">
        <f t="shared" ref="D30:M30" si="5">SUM(D31:D42)</f>
        <v>7387531</v>
      </c>
      <c r="E30" s="32">
        <f t="shared" si="5"/>
        <v>698915</v>
      </c>
      <c r="F30" s="32">
        <f t="shared" si="5"/>
        <v>500004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8586450</v>
      </c>
      <c r="O30" s="45">
        <f t="shared" si="1"/>
        <v>163.44557810180075</v>
      </c>
      <c r="P30" s="10"/>
    </row>
    <row r="31" spans="1:16">
      <c r="A31" s="12"/>
      <c r="B31" s="25">
        <v>331.2</v>
      </c>
      <c r="C31" s="20" t="s">
        <v>28</v>
      </c>
      <c r="D31" s="46">
        <v>9400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9400</v>
      </c>
      <c r="O31" s="47">
        <f t="shared" si="1"/>
        <v>0.1789317394449309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450745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450745</v>
      </c>
      <c r="O32" s="47">
        <f t="shared" si="1"/>
        <v>8.5800624357558917</v>
      </c>
      <c r="P32" s="9"/>
    </row>
    <row r="33" spans="1:16">
      <c r="A33" s="12"/>
      <c r="B33" s="25">
        <v>334.39</v>
      </c>
      <c r="C33" s="20" t="s">
        <v>32</v>
      </c>
      <c r="D33" s="46">
        <v>1500</v>
      </c>
      <c r="E33" s="46">
        <v>248170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6">SUM(D33:M33)</f>
        <v>249670</v>
      </c>
      <c r="O33" s="47">
        <f t="shared" si="1"/>
        <v>4.7525412114059469</v>
      </c>
      <c r="P33" s="9"/>
    </row>
    <row r="34" spans="1:16">
      <c r="A34" s="12"/>
      <c r="B34" s="25">
        <v>334.7</v>
      </c>
      <c r="C34" s="20" t="s">
        <v>118</v>
      </c>
      <c r="D34" s="46">
        <v>0</v>
      </c>
      <c r="E34" s="46">
        <v>0</v>
      </c>
      <c r="F34" s="46">
        <v>500004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500004</v>
      </c>
      <c r="O34" s="47">
        <f t="shared" si="1"/>
        <v>9.5177218563216197</v>
      </c>
      <c r="P34" s="9"/>
    </row>
    <row r="35" spans="1:16">
      <c r="A35" s="12"/>
      <c r="B35" s="25">
        <v>335.12</v>
      </c>
      <c r="C35" s="20" t="s">
        <v>128</v>
      </c>
      <c r="D35" s="46">
        <v>1812854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1812854</v>
      </c>
      <c r="O35" s="47">
        <f t="shared" si="1"/>
        <v>34.508204210606465</v>
      </c>
      <c r="P35" s="9"/>
    </row>
    <row r="36" spans="1:16">
      <c r="A36" s="12"/>
      <c r="B36" s="25">
        <v>335.14</v>
      </c>
      <c r="C36" s="20" t="s">
        <v>129</v>
      </c>
      <c r="D36" s="46">
        <v>34066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34066</v>
      </c>
      <c r="O36" s="47">
        <f t="shared" si="1"/>
        <v>0.64845623786500173</v>
      </c>
      <c r="P36" s="9"/>
    </row>
    <row r="37" spans="1:16">
      <c r="A37" s="12"/>
      <c r="B37" s="25">
        <v>335.15</v>
      </c>
      <c r="C37" s="20" t="s">
        <v>130</v>
      </c>
      <c r="D37" s="46">
        <v>31440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31440</v>
      </c>
      <c r="O37" s="47">
        <f t="shared" ref="O37:O68" si="7">(N37/O$79)</f>
        <v>0.59846956256900297</v>
      </c>
      <c r="P37" s="9"/>
    </row>
    <row r="38" spans="1:16">
      <c r="A38" s="12"/>
      <c r="B38" s="25">
        <v>335.18</v>
      </c>
      <c r="C38" s="20" t="s">
        <v>131</v>
      </c>
      <c r="D38" s="46">
        <v>3770933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3770933</v>
      </c>
      <c r="O38" s="47">
        <f t="shared" si="7"/>
        <v>71.780808619179965</v>
      </c>
      <c r="P38" s="9"/>
    </row>
    <row r="39" spans="1:16">
      <c r="A39" s="12"/>
      <c r="B39" s="25">
        <v>335.21</v>
      </c>
      <c r="C39" s="20" t="s">
        <v>101</v>
      </c>
      <c r="D39" s="46">
        <v>16958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16958</v>
      </c>
      <c r="O39" s="47">
        <f t="shared" si="7"/>
        <v>0.3228004720752275</v>
      </c>
      <c r="P39" s="9"/>
    </row>
    <row r="40" spans="1:16">
      <c r="A40" s="12"/>
      <c r="B40" s="25">
        <v>337.9</v>
      </c>
      <c r="C40" s="20" t="s">
        <v>40</v>
      </c>
      <c r="D40" s="46">
        <v>532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532</v>
      </c>
      <c r="O40" s="47">
        <f t="shared" si="7"/>
        <v>1.0126775040925877E-2</v>
      </c>
      <c r="P40" s="9"/>
    </row>
    <row r="41" spans="1:16">
      <c r="A41" s="12"/>
      <c r="B41" s="25">
        <v>338</v>
      </c>
      <c r="C41" s="20" t="s">
        <v>41</v>
      </c>
      <c r="D41" s="46">
        <v>1636431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1636431</v>
      </c>
      <c r="O41" s="47">
        <f t="shared" si="7"/>
        <v>31.149940990596566</v>
      </c>
      <c r="P41" s="9"/>
    </row>
    <row r="42" spans="1:16">
      <c r="A42" s="12"/>
      <c r="B42" s="25">
        <v>339</v>
      </c>
      <c r="C42" s="20" t="s">
        <v>42</v>
      </c>
      <c r="D42" s="46">
        <v>73417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73417</v>
      </c>
      <c r="O42" s="47">
        <f t="shared" si="7"/>
        <v>1.3975139909392014</v>
      </c>
      <c r="P42" s="9"/>
    </row>
    <row r="43" spans="1:16" ht="15.75">
      <c r="A43" s="29" t="s">
        <v>47</v>
      </c>
      <c r="B43" s="30"/>
      <c r="C43" s="31"/>
      <c r="D43" s="32">
        <f t="shared" ref="D43:M43" si="8">SUM(D44:D59)</f>
        <v>1803699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30405707</v>
      </c>
      <c r="J43" s="32">
        <f t="shared" si="8"/>
        <v>7576229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39785635</v>
      </c>
      <c r="O43" s="45">
        <f t="shared" si="7"/>
        <v>757.33115696501318</v>
      </c>
      <c r="P43" s="10"/>
    </row>
    <row r="44" spans="1:16">
      <c r="A44" s="12"/>
      <c r="B44" s="25">
        <v>341.1</v>
      </c>
      <c r="C44" s="20" t="s">
        <v>149</v>
      </c>
      <c r="D44" s="46">
        <v>174391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174391</v>
      </c>
      <c r="O44" s="47">
        <f t="shared" si="7"/>
        <v>3.3195835078235048</v>
      </c>
      <c r="P44" s="9"/>
    </row>
    <row r="45" spans="1:16">
      <c r="A45" s="12"/>
      <c r="B45" s="25">
        <v>341.15</v>
      </c>
      <c r="C45" s="20" t="s">
        <v>150</v>
      </c>
      <c r="D45" s="46">
        <v>5633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9" si="9">SUM(D45:M45)</f>
        <v>5633</v>
      </c>
      <c r="O45" s="47">
        <f t="shared" si="7"/>
        <v>0.10722579662694635</v>
      </c>
      <c r="P45" s="9"/>
    </row>
    <row r="46" spans="1:16">
      <c r="A46" s="12"/>
      <c r="B46" s="25">
        <v>341.16</v>
      </c>
      <c r="C46" s="20" t="s">
        <v>151</v>
      </c>
      <c r="D46" s="46">
        <v>2081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2081</v>
      </c>
      <c r="O46" s="47">
        <f t="shared" si="7"/>
        <v>3.9612441466478854E-2</v>
      </c>
      <c r="P46" s="9"/>
    </row>
    <row r="47" spans="1:16">
      <c r="A47" s="12"/>
      <c r="B47" s="25">
        <v>341.3</v>
      </c>
      <c r="C47" s="20" t="s">
        <v>152</v>
      </c>
      <c r="D47" s="46">
        <v>225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225</v>
      </c>
      <c r="O47" s="47">
        <f t="shared" si="7"/>
        <v>4.2829405718201544E-3</v>
      </c>
      <c r="P47" s="9"/>
    </row>
    <row r="48" spans="1:16">
      <c r="A48" s="12"/>
      <c r="B48" s="25">
        <v>342.1</v>
      </c>
      <c r="C48" s="20" t="s">
        <v>52</v>
      </c>
      <c r="D48" s="46">
        <v>172649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172649</v>
      </c>
      <c r="O48" s="47">
        <f t="shared" si="7"/>
        <v>3.2864240301519017</v>
      </c>
      <c r="P48" s="9"/>
    </row>
    <row r="49" spans="1:16">
      <c r="A49" s="12"/>
      <c r="B49" s="25">
        <v>342.2</v>
      </c>
      <c r="C49" s="20" t="s">
        <v>119</v>
      </c>
      <c r="D49" s="46">
        <v>3535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3535</v>
      </c>
      <c r="O49" s="47">
        <f t="shared" si="7"/>
        <v>6.7289755206152213E-2</v>
      </c>
      <c r="P49" s="9"/>
    </row>
    <row r="50" spans="1:16">
      <c r="A50" s="12"/>
      <c r="B50" s="25">
        <v>343.3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9784601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9784601</v>
      </c>
      <c r="O50" s="47">
        <f t="shared" si="7"/>
        <v>186.25273156432024</v>
      </c>
      <c r="P50" s="9"/>
    </row>
    <row r="51" spans="1:16">
      <c r="A51" s="12"/>
      <c r="B51" s="25">
        <v>343.4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7096582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7096582</v>
      </c>
      <c r="O51" s="47">
        <f t="shared" si="7"/>
        <v>135.08550652910495</v>
      </c>
      <c r="P51" s="9"/>
    </row>
    <row r="52" spans="1:16">
      <c r="A52" s="12"/>
      <c r="B52" s="25">
        <v>343.5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10292837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10292837</v>
      </c>
      <c r="O52" s="47">
        <f t="shared" si="7"/>
        <v>195.92715193969619</v>
      </c>
      <c r="P52" s="9"/>
    </row>
    <row r="53" spans="1:16">
      <c r="A53" s="12"/>
      <c r="B53" s="25">
        <v>343.6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1847801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1847801</v>
      </c>
      <c r="O53" s="47">
        <f t="shared" si="7"/>
        <v>35.173430540221574</v>
      </c>
      <c r="P53" s="9"/>
    </row>
    <row r="54" spans="1:16">
      <c r="A54" s="12"/>
      <c r="B54" s="25">
        <v>344.5</v>
      </c>
      <c r="C54" s="20" t="s">
        <v>133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152668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152668</v>
      </c>
      <c r="O54" s="47">
        <f t="shared" si="7"/>
        <v>2.9060798720828416</v>
      </c>
      <c r="P54" s="9"/>
    </row>
    <row r="55" spans="1:16">
      <c r="A55" s="12"/>
      <c r="B55" s="25">
        <v>344.9</v>
      </c>
      <c r="C55" s="20" t="s">
        <v>134</v>
      </c>
      <c r="D55" s="46">
        <v>183365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183365</v>
      </c>
      <c r="O55" s="47">
        <f t="shared" si="7"/>
        <v>3.4904062131191229</v>
      </c>
      <c r="P55" s="9"/>
    </row>
    <row r="56" spans="1:16">
      <c r="A56" s="12"/>
      <c r="B56" s="25">
        <v>347.1</v>
      </c>
      <c r="C56" s="20" t="s">
        <v>155</v>
      </c>
      <c r="D56" s="46">
        <v>9250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9250</v>
      </c>
      <c r="O56" s="47">
        <f t="shared" si="7"/>
        <v>0.17607644573038414</v>
      </c>
      <c r="P56" s="9"/>
    </row>
    <row r="57" spans="1:16">
      <c r="A57" s="12"/>
      <c r="B57" s="25">
        <v>347.2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1231218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1231218</v>
      </c>
      <c r="O57" s="47">
        <f t="shared" si="7"/>
        <v>23.436593444245631</v>
      </c>
      <c r="P57" s="9"/>
    </row>
    <row r="58" spans="1:16">
      <c r="A58" s="12"/>
      <c r="B58" s="25">
        <v>347.5</v>
      </c>
      <c r="C58" s="20" t="s">
        <v>62</v>
      </c>
      <c r="D58" s="46">
        <v>18332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18332</v>
      </c>
      <c r="O58" s="47">
        <f t="shared" si="7"/>
        <v>0.34895496250047586</v>
      </c>
      <c r="P58" s="9"/>
    </row>
    <row r="59" spans="1:16">
      <c r="A59" s="12"/>
      <c r="B59" s="25">
        <v>349</v>
      </c>
      <c r="C59" s="20" t="s">
        <v>1</v>
      </c>
      <c r="D59" s="46">
        <v>1234238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7576229</v>
      </c>
      <c r="K59" s="46">
        <v>0</v>
      </c>
      <c r="L59" s="46">
        <v>0</v>
      </c>
      <c r="M59" s="46">
        <v>0</v>
      </c>
      <c r="N59" s="46">
        <f t="shared" si="9"/>
        <v>8810467</v>
      </c>
      <c r="O59" s="47">
        <f t="shared" si="7"/>
        <v>167.7098069821449</v>
      </c>
      <c r="P59" s="9"/>
    </row>
    <row r="60" spans="1:16" ht="15.75">
      <c r="A60" s="29" t="s">
        <v>48</v>
      </c>
      <c r="B60" s="30"/>
      <c r="C60" s="31"/>
      <c r="D60" s="32">
        <f t="shared" ref="D60:M60" si="10">SUM(D61:D63)</f>
        <v>282292</v>
      </c>
      <c r="E60" s="32">
        <f t="shared" si="10"/>
        <v>0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84822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5" si="11">SUM(D60:M60)</f>
        <v>367114</v>
      </c>
      <c r="O60" s="45">
        <f t="shared" si="7"/>
        <v>6.9881219781474853</v>
      </c>
      <c r="P60" s="10"/>
    </row>
    <row r="61" spans="1:16">
      <c r="A61" s="13"/>
      <c r="B61" s="39">
        <v>351.3</v>
      </c>
      <c r="C61" s="21" t="s">
        <v>67</v>
      </c>
      <c r="D61" s="46">
        <v>1955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1955</v>
      </c>
      <c r="O61" s="47">
        <f t="shared" si="7"/>
        <v>3.7213994746259568E-2</v>
      </c>
      <c r="P61" s="9"/>
    </row>
    <row r="62" spans="1:16">
      <c r="A62" s="13"/>
      <c r="B62" s="39">
        <v>351.5</v>
      </c>
      <c r="C62" s="21" t="s">
        <v>121</v>
      </c>
      <c r="D62" s="46">
        <v>280337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280337</v>
      </c>
      <c r="O62" s="47">
        <f t="shared" si="7"/>
        <v>5.3362964936993187</v>
      </c>
      <c r="P62" s="9"/>
    </row>
    <row r="63" spans="1:16">
      <c r="A63" s="13"/>
      <c r="B63" s="39">
        <v>354</v>
      </c>
      <c r="C63" s="21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84822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84822</v>
      </c>
      <c r="O63" s="47">
        <f t="shared" si="7"/>
        <v>1.6146114897019073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SUM(D65:D74)</f>
        <v>5220234</v>
      </c>
      <c r="E64" s="32">
        <f t="shared" si="12"/>
        <v>160</v>
      </c>
      <c r="F64" s="32">
        <f t="shared" si="12"/>
        <v>1020</v>
      </c>
      <c r="G64" s="32">
        <f t="shared" si="12"/>
        <v>25748</v>
      </c>
      <c r="H64" s="32">
        <f t="shared" si="12"/>
        <v>0</v>
      </c>
      <c r="I64" s="32">
        <f t="shared" si="12"/>
        <v>1571396</v>
      </c>
      <c r="J64" s="32">
        <f t="shared" si="12"/>
        <v>820984</v>
      </c>
      <c r="K64" s="32">
        <f t="shared" si="12"/>
        <v>3500180</v>
      </c>
      <c r="L64" s="32">
        <f t="shared" si="12"/>
        <v>0</v>
      </c>
      <c r="M64" s="32">
        <f t="shared" si="12"/>
        <v>0</v>
      </c>
      <c r="N64" s="32">
        <f t="shared" si="11"/>
        <v>11139722</v>
      </c>
      <c r="O64" s="45">
        <f t="shared" si="7"/>
        <v>212.04785472265581</v>
      </c>
      <c r="P64" s="10"/>
    </row>
    <row r="65" spans="1:119">
      <c r="A65" s="12"/>
      <c r="B65" s="25">
        <v>361.1</v>
      </c>
      <c r="C65" s="20" t="s">
        <v>71</v>
      </c>
      <c r="D65" s="46">
        <v>431237</v>
      </c>
      <c r="E65" s="46">
        <v>148</v>
      </c>
      <c r="F65" s="46">
        <v>1020</v>
      </c>
      <c r="G65" s="46">
        <v>21627</v>
      </c>
      <c r="H65" s="46">
        <v>0</v>
      </c>
      <c r="I65" s="46">
        <v>362362</v>
      </c>
      <c r="J65" s="46">
        <v>42934</v>
      </c>
      <c r="K65" s="46">
        <v>1858372</v>
      </c>
      <c r="L65" s="46">
        <v>0</v>
      </c>
      <c r="M65" s="46">
        <v>0</v>
      </c>
      <c r="N65" s="46">
        <f t="shared" si="11"/>
        <v>2717700</v>
      </c>
      <c r="O65" s="47">
        <f t="shared" si="7"/>
        <v>51.732211520158373</v>
      </c>
      <c r="P65" s="9"/>
    </row>
    <row r="66" spans="1:119">
      <c r="A66" s="12"/>
      <c r="B66" s="25">
        <v>361.2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1027701</v>
      </c>
      <c r="L66" s="46">
        <v>0</v>
      </c>
      <c r="M66" s="46">
        <v>0</v>
      </c>
      <c r="N66" s="46">
        <f t="shared" ref="N66:N74" si="13">SUM(D66:M66)</f>
        <v>1027701</v>
      </c>
      <c r="O66" s="47">
        <f t="shared" si="7"/>
        <v>19.562588038222867</v>
      </c>
      <c r="P66" s="9"/>
    </row>
    <row r="67" spans="1:119">
      <c r="A67" s="12"/>
      <c r="B67" s="25">
        <v>361.3</v>
      </c>
      <c r="C67" s="20" t="s">
        <v>103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-4492810</v>
      </c>
      <c r="L67" s="46">
        <v>0</v>
      </c>
      <c r="M67" s="46">
        <v>0</v>
      </c>
      <c r="N67" s="46">
        <f t="shared" si="13"/>
        <v>-4492810</v>
      </c>
      <c r="O67" s="47">
        <f t="shared" si="7"/>
        <v>-85.52194769101915</v>
      </c>
      <c r="P67" s="9"/>
    </row>
    <row r="68" spans="1:119">
      <c r="A68" s="12"/>
      <c r="B68" s="25">
        <v>362</v>
      </c>
      <c r="C68" s="20" t="s">
        <v>73</v>
      </c>
      <c r="D68" s="46">
        <v>655453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655453</v>
      </c>
      <c r="O68" s="47">
        <f t="shared" si="7"/>
        <v>12.47673887387216</v>
      </c>
      <c r="P68" s="9"/>
    </row>
    <row r="69" spans="1:119">
      <c r="A69" s="12"/>
      <c r="B69" s="25">
        <v>364</v>
      </c>
      <c r="C69" s="20" t="s">
        <v>135</v>
      </c>
      <c r="D69" s="46">
        <v>75354</v>
      </c>
      <c r="E69" s="46">
        <v>0</v>
      </c>
      <c r="F69" s="46">
        <v>0</v>
      </c>
      <c r="G69" s="46">
        <v>0</v>
      </c>
      <c r="H69" s="46">
        <v>0</v>
      </c>
      <c r="I69" s="46">
        <v>2389</v>
      </c>
      <c r="J69" s="46">
        <v>45694</v>
      </c>
      <c r="K69" s="46">
        <v>0</v>
      </c>
      <c r="L69" s="46">
        <v>0</v>
      </c>
      <c r="M69" s="46">
        <v>0</v>
      </c>
      <c r="N69" s="46">
        <f t="shared" si="13"/>
        <v>123437</v>
      </c>
      <c r="O69" s="47">
        <f t="shared" ref="O69:O77" si="14">(N69/O$79)</f>
        <v>2.3496592682833972</v>
      </c>
      <c r="P69" s="9"/>
    </row>
    <row r="70" spans="1:119">
      <c r="A70" s="12"/>
      <c r="B70" s="25">
        <v>365</v>
      </c>
      <c r="C70" s="20" t="s">
        <v>136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37493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37493</v>
      </c>
      <c r="O70" s="47">
        <f t="shared" si="14"/>
        <v>0.7136901815966803</v>
      </c>
      <c r="P70" s="9"/>
    </row>
    <row r="71" spans="1:119">
      <c r="A71" s="12"/>
      <c r="B71" s="25">
        <v>366</v>
      </c>
      <c r="C71" s="20" t="s">
        <v>76</v>
      </c>
      <c r="D71" s="46">
        <v>494189</v>
      </c>
      <c r="E71" s="46">
        <v>0</v>
      </c>
      <c r="F71" s="46">
        <v>0</v>
      </c>
      <c r="G71" s="46">
        <v>0</v>
      </c>
      <c r="H71" s="46">
        <v>0</v>
      </c>
      <c r="I71" s="46">
        <v>977719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1471908</v>
      </c>
      <c r="O71" s="47">
        <f t="shared" si="14"/>
        <v>28.018197738607377</v>
      </c>
      <c r="P71" s="9"/>
    </row>
    <row r="72" spans="1:119">
      <c r="A72" s="12"/>
      <c r="B72" s="25">
        <v>368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5091995</v>
      </c>
      <c r="L72" s="46">
        <v>0</v>
      </c>
      <c r="M72" s="46">
        <v>0</v>
      </c>
      <c r="N72" s="46">
        <f t="shared" si="13"/>
        <v>5091995</v>
      </c>
      <c r="O72" s="47">
        <f t="shared" si="14"/>
        <v>96.927608786690527</v>
      </c>
      <c r="P72" s="9"/>
    </row>
    <row r="73" spans="1:119">
      <c r="A73" s="12"/>
      <c r="B73" s="25">
        <v>369.3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191342</v>
      </c>
      <c r="J73" s="46">
        <v>641053</v>
      </c>
      <c r="K73" s="46">
        <v>0</v>
      </c>
      <c r="L73" s="46">
        <v>0</v>
      </c>
      <c r="M73" s="46">
        <v>0</v>
      </c>
      <c r="N73" s="46">
        <f t="shared" si="13"/>
        <v>832395</v>
      </c>
      <c r="O73" s="47">
        <f t="shared" si="14"/>
        <v>15.84488141013439</v>
      </c>
      <c r="P73" s="9"/>
    </row>
    <row r="74" spans="1:119">
      <c r="A74" s="12"/>
      <c r="B74" s="25">
        <v>369.9</v>
      </c>
      <c r="C74" s="20" t="s">
        <v>80</v>
      </c>
      <c r="D74" s="46">
        <v>3564001</v>
      </c>
      <c r="E74" s="46">
        <v>12</v>
      </c>
      <c r="F74" s="46">
        <v>0</v>
      </c>
      <c r="G74" s="46">
        <v>4121</v>
      </c>
      <c r="H74" s="46">
        <v>0</v>
      </c>
      <c r="I74" s="46">
        <v>91</v>
      </c>
      <c r="J74" s="46">
        <v>91303</v>
      </c>
      <c r="K74" s="46">
        <v>14922</v>
      </c>
      <c r="L74" s="46">
        <v>0</v>
      </c>
      <c r="M74" s="46">
        <v>0</v>
      </c>
      <c r="N74" s="46">
        <f t="shared" si="13"/>
        <v>3674450</v>
      </c>
      <c r="O74" s="47">
        <f t="shared" si="14"/>
        <v>69.944226596109189</v>
      </c>
      <c r="P74" s="9"/>
    </row>
    <row r="75" spans="1:119" ht="15.75">
      <c r="A75" s="29" t="s">
        <v>49</v>
      </c>
      <c r="B75" s="30"/>
      <c r="C75" s="31"/>
      <c r="D75" s="32">
        <f t="shared" ref="D75:M75" si="15">SUM(D76:D76)</f>
        <v>633600</v>
      </c>
      <c r="E75" s="32">
        <f t="shared" si="15"/>
        <v>13073</v>
      </c>
      <c r="F75" s="32">
        <f t="shared" si="15"/>
        <v>1833707</v>
      </c>
      <c r="G75" s="32">
        <f t="shared" si="15"/>
        <v>441849</v>
      </c>
      <c r="H75" s="32">
        <f t="shared" si="15"/>
        <v>0</v>
      </c>
      <c r="I75" s="32">
        <f t="shared" si="15"/>
        <v>66937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2989166</v>
      </c>
      <c r="O75" s="45">
        <f t="shared" si="14"/>
        <v>56.899645943579394</v>
      </c>
      <c r="P75" s="9"/>
    </row>
    <row r="76" spans="1:119" ht="15.75" thickBot="1">
      <c r="A76" s="12"/>
      <c r="B76" s="25">
        <v>381</v>
      </c>
      <c r="C76" s="20" t="s">
        <v>81</v>
      </c>
      <c r="D76" s="46">
        <v>633600</v>
      </c>
      <c r="E76" s="46">
        <v>13073</v>
      </c>
      <c r="F76" s="46">
        <v>1833707</v>
      </c>
      <c r="G76" s="46">
        <v>441849</v>
      </c>
      <c r="H76" s="46">
        <v>0</v>
      </c>
      <c r="I76" s="46">
        <v>66937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2989166</v>
      </c>
      <c r="O76" s="47">
        <f t="shared" si="14"/>
        <v>56.899645943579394</v>
      </c>
      <c r="P76" s="9"/>
    </row>
    <row r="77" spans="1:119" ht="16.5" thickBot="1">
      <c r="A77" s="14" t="s">
        <v>63</v>
      </c>
      <c r="B77" s="23"/>
      <c r="C77" s="22"/>
      <c r="D77" s="15">
        <f t="shared" ref="D77:M77" si="16">SUM(D5,D14,D30,D43,D60,D64,D75)</f>
        <v>43077221</v>
      </c>
      <c r="E77" s="15">
        <f t="shared" si="16"/>
        <v>731860</v>
      </c>
      <c r="F77" s="15">
        <f t="shared" si="16"/>
        <v>2334731</v>
      </c>
      <c r="G77" s="15">
        <f t="shared" si="16"/>
        <v>1242145</v>
      </c>
      <c r="H77" s="15">
        <f t="shared" si="16"/>
        <v>0</v>
      </c>
      <c r="I77" s="15">
        <f t="shared" si="16"/>
        <v>34217311</v>
      </c>
      <c r="J77" s="15">
        <f t="shared" si="16"/>
        <v>8397213</v>
      </c>
      <c r="K77" s="15">
        <f t="shared" si="16"/>
        <v>3500180</v>
      </c>
      <c r="L77" s="15">
        <f t="shared" si="16"/>
        <v>0</v>
      </c>
      <c r="M77" s="15">
        <f t="shared" si="16"/>
        <v>3706825</v>
      </c>
      <c r="N77" s="15">
        <f>SUM(D77:M77)</f>
        <v>97207486</v>
      </c>
      <c r="O77" s="38">
        <f t="shared" si="14"/>
        <v>1850.3728252179542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156</v>
      </c>
      <c r="M79" s="118"/>
      <c r="N79" s="118"/>
      <c r="O79" s="43">
        <v>52534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106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2024-10-17T17:47:58Z</cp:lastPrinted>
  <dcterms:created xsi:type="dcterms:W3CDTF">2000-08-31T21:26:31Z</dcterms:created>
  <dcterms:modified xsi:type="dcterms:W3CDTF">2024-10-17T17:48:07Z</dcterms:modified>
</cp:coreProperties>
</file>