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E64AC2D86EC9CFA436551138DF9951A606F76C3C" xr6:coauthVersionLast="47" xr6:coauthVersionMax="47" xr10:uidLastSave="{5DA17575-CF8E-4429-AC29-DEDE9E70D83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1" r:id="rId9"/>
    <sheet name="2014" sheetId="40" r:id="rId10"/>
    <sheet name="2013" sheetId="38" r:id="rId11"/>
    <sheet name="2012" sheetId="37" r:id="rId12"/>
    <sheet name="2011" sheetId="36" r:id="rId13"/>
    <sheet name="2010" sheetId="34" r:id="rId14"/>
    <sheet name="2009" sheetId="33" r:id="rId15"/>
    <sheet name="2008" sheetId="39" r:id="rId16"/>
    <sheet name="2007" sheetId="42" r:id="rId17"/>
  </sheets>
  <definedNames>
    <definedName name="_xlnm.Print_Area" localSheetId="16">'2007'!$A$1:$O$38</definedName>
    <definedName name="_xlnm.Print_Area" localSheetId="15">'2008'!$A$1:$O$38</definedName>
    <definedName name="_xlnm.Print_Area" localSheetId="14">'2009'!$A$1:$O$38</definedName>
    <definedName name="_xlnm.Print_Area" localSheetId="13">'2010'!$A$1:$O$39</definedName>
    <definedName name="_xlnm.Print_Area" localSheetId="12">'2011'!$A$1:$O$38</definedName>
    <definedName name="_xlnm.Print_Area" localSheetId="11">'2012'!$A$1:$O$37</definedName>
    <definedName name="_xlnm.Print_Area" localSheetId="10">'2013'!$A$1:$O$38</definedName>
    <definedName name="_xlnm.Print_Area" localSheetId="9">'2014'!$A$1:$O$37</definedName>
    <definedName name="_xlnm.Print_Area" localSheetId="8">'2015'!$A$1:$O$38</definedName>
    <definedName name="_xlnm.Print_Area" localSheetId="7">'2016'!$A$1:$O$37</definedName>
    <definedName name="_xlnm.Print_Area" localSheetId="6">'2017'!$A$1:$O$37</definedName>
    <definedName name="_xlnm.Print_Area" localSheetId="5">'2018'!$A$1:$O$38</definedName>
    <definedName name="_xlnm.Print_Area" localSheetId="4">'2019'!$A$1:$O$37</definedName>
    <definedName name="_xlnm.Print_Area" localSheetId="3">'2020'!$A$1:$O$37</definedName>
    <definedName name="_xlnm.Print_Area" localSheetId="2">'2021'!$A$1:$P$40</definedName>
    <definedName name="_xlnm.Print_Area" localSheetId="1">'2022'!$A$1:$P$39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0" l="1"/>
  <c r="F40" i="50"/>
  <c r="G40" i="50"/>
  <c r="H40" i="50"/>
  <c r="I40" i="50"/>
  <c r="J40" i="50"/>
  <c r="K40" i="50"/>
  <c r="L40" i="50"/>
  <c r="M40" i="50"/>
  <c r="N40" i="50"/>
  <c r="D40" i="50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6" i="50" l="1"/>
  <c r="P36" i="50" s="1"/>
  <c r="O31" i="50"/>
  <c r="P31" i="50" s="1"/>
  <c r="O27" i="50"/>
  <c r="P27" i="50" s="1"/>
  <c r="O24" i="50"/>
  <c r="P24" i="50" s="1"/>
  <c r="O20" i="50"/>
  <c r="P20" i="50" s="1"/>
  <c r="O14" i="50"/>
  <c r="P14" i="50" s="1"/>
  <c r="O5" i="50"/>
  <c r="P5" i="50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I35" i="49" s="1"/>
  <c r="H5" i="49"/>
  <c r="G5" i="49"/>
  <c r="G35" i="49" s="1"/>
  <c r="F5" i="49"/>
  <c r="E5" i="49"/>
  <c r="E35" i="49" s="1"/>
  <c r="D5" i="49"/>
  <c r="D35" i="49" s="1"/>
  <c r="O40" i="50" l="1"/>
  <c r="P40" i="50" s="1"/>
  <c r="F35" i="49"/>
  <c r="J35" i="49"/>
  <c r="M35" i="49"/>
  <c r="N35" i="49"/>
  <c r="L35" i="49"/>
  <c r="H35" i="49"/>
  <c r="K35" i="49"/>
  <c r="O32" i="49"/>
  <c r="P32" i="49" s="1"/>
  <c r="O28" i="49"/>
  <c r="P28" i="49" s="1"/>
  <c r="O24" i="49"/>
  <c r="P24" i="49" s="1"/>
  <c r="O22" i="49"/>
  <c r="P22" i="49" s="1"/>
  <c r="O18" i="49"/>
  <c r="P18" i="49" s="1"/>
  <c r="O14" i="49"/>
  <c r="P14" i="49" s="1"/>
  <c r="O5" i="49"/>
  <c r="P5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8" i="48" s="1"/>
  <c r="P28" i="48" s="1"/>
  <c r="O27" i="48"/>
  <c r="P27" i="48"/>
  <c r="O26" i="48"/>
  <c r="P26" i="48" s="1"/>
  <c r="N25" i="48"/>
  <c r="M25" i="48"/>
  <c r="M36" i="48" s="1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O11" i="48"/>
  <c r="P11" i="48"/>
  <c r="O10" i="48"/>
  <c r="P10" i="48" s="1"/>
  <c r="O9" i="48"/>
  <c r="P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32" i="47"/>
  <c r="O32" i="47" s="1"/>
  <c r="M31" i="47"/>
  <c r="L31" i="47"/>
  <c r="K31" i="47"/>
  <c r="J31" i="47"/>
  <c r="I31" i="47"/>
  <c r="H31" i="47"/>
  <c r="G31" i="47"/>
  <c r="F31" i="47"/>
  <c r="E31" i="47"/>
  <c r="D31" i="47"/>
  <c r="N30" i="47"/>
  <c r="O30" i="47" s="1"/>
  <c r="N29" i="47"/>
  <c r="O29" i="47" s="1"/>
  <c r="N28" i="47"/>
  <c r="O28" i="47"/>
  <c r="M27" i="47"/>
  <c r="L27" i="47"/>
  <c r="K27" i="47"/>
  <c r="J27" i="47"/>
  <c r="I27" i="47"/>
  <c r="H27" i="47"/>
  <c r="G27" i="47"/>
  <c r="N27" i="47" s="1"/>
  <c r="O27" i="47" s="1"/>
  <c r="F27" i="47"/>
  <c r="E27" i="47"/>
  <c r="D27" i="47"/>
  <c r="N26" i="47"/>
  <c r="O26" i="47" s="1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M22" i="47"/>
  <c r="L22" i="47"/>
  <c r="L33" i="47" s="1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M18" i="47"/>
  <c r="L18" i="47"/>
  <c r="K18" i="47"/>
  <c r="J18" i="47"/>
  <c r="I18" i="47"/>
  <c r="H18" i="47"/>
  <c r="G18" i="47"/>
  <c r="F18" i="47"/>
  <c r="E18" i="47"/>
  <c r="D18" i="47"/>
  <c r="N17" i="47"/>
  <c r="O17" i="47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 s="1"/>
  <c r="N10" i="47"/>
  <c r="O10" i="47"/>
  <c r="N9" i="47"/>
  <c r="O9" i="47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E33" i="47" s="1"/>
  <c r="D5" i="47"/>
  <c r="N32" i="46"/>
  <c r="O32" i="46" s="1"/>
  <c r="M31" i="46"/>
  <c r="L31" i="46"/>
  <c r="K31" i="46"/>
  <c r="J31" i="46"/>
  <c r="I31" i="46"/>
  <c r="H31" i="46"/>
  <c r="G31" i="46"/>
  <c r="F31" i="46"/>
  <c r="E31" i="46"/>
  <c r="N31" i="46" s="1"/>
  <c r="O31" i="46" s="1"/>
  <c r="D31" i="46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M22" i="46"/>
  <c r="N22" i="46" s="1"/>
  <c r="O22" i="46" s="1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G33" i="46" s="1"/>
  <c r="F5" i="46"/>
  <c r="E5" i="46"/>
  <c r="D5" i="46"/>
  <c r="D33" i="46" s="1"/>
  <c r="H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/>
  <c r="M27" i="45"/>
  <c r="L27" i="45"/>
  <c r="K27" i="45"/>
  <c r="J27" i="45"/>
  <c r="N27" i="45" s="1"/>
  <c r="O27" i="45" s="1"/>
  <c r="I27" i="45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N18" i="45" s="1"/>
  <c r="O18" i="45" s="1"/>
  <c r="F18" i="45"/>
  <c r="E18" i="45"/>
  <c r="D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D34" i="45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N22" i="44" s="1"/>
  <c r="O22" i="44" s="1"/>
  <c r="D22" i="44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G33" i="44" s="1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E33" i="44" s="1"/>
  <c r="D5" i="44"/>
  <c r="D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N22" i="43" s="1"/>
  <c r="O22" i="43" s="1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M22" i="42"/>
  <c r="L22" i="42"/>
  <c r="K22" i="42"/>
  <c r="N22" i="42" s="1"/>
  <c r="O22" i="42" s="1"/>
  <c r="J22" i="42"/>
  <c r="I22" i="42"/>
  <c r="H22" i="42"/>
  <c r="G22" i="42"/>
  <c r="F22" i="42"/>
  <c r="E22" i="42"/>
  <c r="D22" i="42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4" i="42" s="1"/>
  <c r="D5" i="42"/>
  <c r="D34" i="42" s="1"/>
  <c r="N17" i="41"/>
  <c r="O17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/>
  <c r="N28" i="41"/>
  <c r="O28" i="41" s="1"/>
  <c r="M27" i="41"/>
  <c r="L27" i="41"/>
  <c r="K27" i="41"/>
  <c r="K34" i="41" s="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E34" i="41" s="1"/>
  <c r="D5" i="41"/>
  <c r="D34" i="41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I33" i="40" s="1"/>
  <c r="H18" i="40"/>
  <c r="H33" i="40" s="1"/>
  <c r="G18" i="40"/>
  <c r="G33" i="40" s="1"/>
  <c r="F18" i="40"/>
  <c r="E18" i="40"/>
  <c r="D18" i="40"/>
  <c r="N17" i="40"/>
  <c r="O17" i="40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33" i="40" s="1"/>
  <c r="E5" i="40"/>
  <c r="E33" i="40" s="1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/>
  <c r="M18" i="39"/>
  <c r="L18" i="39"/>
  <c r="L34" i="39"/>
  <c r="K18" i="39"/>
  <c r="N18" i="39" s="1"/>
  <c r="O18" i="39" s="1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/>
  <c r="M14" i="39"/>
  <c r="L14" i="39"/>
  <c r="K14" i="39"/>
  <c r="J14" i="39"/>
  <c r="I14" i="39"/>
  <c r="I34" i="39" s="1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34" i="39" s="1"/>
  <c r="I5" i="39"/>
  <c r="H5" i="39"/>
  <c r="G5" i="39"/>
  <c r="F5" i="39"/>
  <c r="E5" i="39"/>
  <c r="E34" i="39" s="1"/>
  <c r="D5" i="39"/>
  <c r="D34" i="39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G34" i="38" s="1"/>
  <c r="F22" i="38"/>
  <c r="E22" i="38"/>
  <c r="E34" i="38" s="1"/>
  <c r="D22" i="38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/>
  <c r="N9" i="38"/>
  <c r="O9" i="38" s="1"/>
  <c r="N8" i="38"/>
  <c r="O8" i="38"/>
  <c r="N7" i="38"/>
  <c r="O7" i="38"/>
  <c r="N6" i="38"/>
  <c r="O6" i="38"/>
  <c r="M5" i="38"/>
  <c r="M34" i="38" s="1"/>
  <c r="L5" i="38"/>
  <c r="L34" i="38" s="1"/>
  <c r="K5" i="38"/>
  <c r="J5" i="38"/>
  <c r="I5" i="38"/>
  <c r="H5" i="38"/>
  <c r="G5" i="38"/>
  <c r="F5" i="38"/>
  <c r="E5" i="38"/>
  <c r="D5" i="38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H33" i="37" s="1"/>
  <c r="G5" i="37"/>
  <c r="F5" i="37"/>
  <c r="E5" i="37"/>
  <c r="D5" i="37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F34" i="36" s="1"/>
  <c r="E22" i="36"/>
  <c r="D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M14" i="36"/>
  <c r="L14" i="36"/>
  <c r="K14" i="36"/>
  <c r="K34" i="36" s="1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I34" i="36" s="1"/>
  <c r="H5" i="36"/>
  <c r="H34" i="36" s="1"/>
  <c r="G5" i="36"/>
  <c r="F5" i="36"/>
  <c r="E5" i="36"/>
  <c r="D5" i="36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M28" i="34"/>
  <c r="L28" i="34"/>
  <c r="N28" i="34" s="1"/>
  <c r="O28" i="34" s="1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G35" i="34" s="1"/>
  <c r="F25" i="34"/>
  <c r="E25" i="34"/>
  <c r="D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E35" i="34" s="1"/>
  <c r="D22" i="34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/>
  <c r="N15" i="34"/>
  <c r="O15" i="34"/>
  <c r="M14" i="34"/>
  <c r="M35" i="34" s="1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35" i="34" s="1"/>
  <c r="I5" i="34"/>
  <c r="I35" i="34" s="1"/>
  <c r="H5" i="34"/>
  <c r="H35" i="34" s="1"/>
  <c r="G5" i="34"/>
  <c r="F5" i="34"/>
  <c r="E5" i="34"/>
  <c r="D5" i="34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22" i="33"/>
  <c r="F22" i="33"/>
  <c r="F34" i="33" s="1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G34" i="33" s="1"/>
  <c r="H5" i="33"/>
  <c r="H34" i="33" s="1"/>
  <c r="I5" i="33"/>
  <c r="J5" i="33"/>
  <c r="K5" i="33"/>
  <c r="L5" i="33"/>
  <c r="M5" i="33"/>
  <c r="D28" i="33"/>
  <c r="D22" i="33"/>
  <c r="D18" i="33"/>
  <c r="D14" i="33"/>
  <c r="D5" i="33"/>
  <c r="D34" i="33" s="1"/>
  <c r="N33" i="33"/>
  <c r="O33" i="33" s="1"/>
  <c r="N29" i="33"/>
  <c r="O29" i="33" s="1"/>
  <c r="N30" i="33"/>
  <c r="O30" i="33"/>
  <c r="N31" i="33"/>
  <c r="O31" i="33" s="1"/>
  <c r="D25" i="33"/>
  <c r="N26" i="33"/>
  <c r="O26" i="33" s="1"/>
  <c r="N27" i="33"/>
  <c r="O27" i="33" s="1"/>
  <c r="N24" i="33"/>
  <c r="O24" i="33" s="1"/>
  <c r="N23" i="33"/>
  <c r="O23" i="33" s="1"/>
  <c r="N16" i="33"/>
  <c r="O16" i="33" s="1"/>
  <c r="N17" i="33"/>
  <c r="O17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 s="1"/>
  <c r="N15" i="33"/>
  <c r="O15" i="33" s="1"/>
  <c r="N5" i="46"/>
  <c r="O5" i="46" s="1"/>
  <c r="N18" i="47"/>
  <c r="O18" i="47" s="1"/>
  <c r="M33" i="46" l="1"/>
  <c r="J34" i="36"/>
  <c r="N31" i="38"/>
  <c r="O31" i="38" s="1"/>
  <c r="G34" i="41"/>
  <c r="N14" i="43"/>
  <c r="O14" i="43" s="1"/>
  <c r="N25" i="36"/>
  <c r="O25" i="36" s="1"/>
  <c r="H33" i="44"/>
  <c r="N14" i="33"/>
  <c r="O14" i="33" s="1"/>
  <c r="I33" i="44"/>
  <c r="H33" i="46"/>
  <c r="N32" i="39"/>
  <c r="O32" i="39" s="1"/>
  <c r="J34" i="41"/>
  <c r="G34" i="42"/>
  <c r="J33" i="43"/>
  <c r="N33" i="43" s="1"/>
  <c r="O33" i="43" s="1"/>
  <c r="L33" i="44"/>
  <c r="K33" i="47"/>
  <c r="N24" i="47"/>
  <c r="O24" i="47" s="1"/>
  <c r="J36" i="48"/>
  <c r="L34" i="33"/>
  <c r="N18" i="38"/>
  <c r="O18" i="38" s="1"/>
  <c r="N22" i="39"/>
  <c r="O22" i="39" s="1"/>
  <c r="M33" i="40"/>
  <c r="N14" i="40"/>
  <c r="O14" i="40" s="1"/>
  <c r="N22" i="40"/>
  <c r="O22" i="40" s="1"/>
  <c r="M34" i="41"/>
  <c r="I34" i="42"/>
  <c r="L33" i="43"/>
  <c r="M33" i="44"/>
  <c r="M34" i="45"/>
  <c r="N14" i="45"/>
  <c r="O14" i="45" s="1"/>
  <c r="L33" i="46"/>
  <c r="N24" i="46"/>
  <c r="O24" i="46" s="1"/>
  <c r="K36" i="48"/>
  <c r="D33" i="40"/>
  <c r="F34" i="41"/>
  <c r="N34" i="41" s="1"/>
  <c r="O34" i="41" s="1"/>
  <c r="F34" i="45"/>
  <c r="F33" i="46"/>
  <c r="N33" i="46" s="1"/>
  <c r="O33" i="46" s="1"/>
  <c r="F33" i="47"/>
  <c r="N33" i="47" s="1"/>
  <c r="O33" i="47" s="1"/>
  <c r="M34" i="39"/>
  <c r="I34" i="45"/>
  <c r="N34" i="45" s="1"/>
  <c r="O34" i="45" s="1"/>
  <c r="N22" i="36"/>
  <c r="O22" i="36" s="1"/>
  <c r="I33" i="47"/>
  <c r="H34" i="42"/>
  <c r="M33" i="43"/>
  <c r="J34" i="33"/>
  <c r="N18" i="37"/>
  <c r="O18" i="37" s="1"/>
  <c r="K34" i="42"/>
  <c r="N22" i="45"/>
  <c r="O22" i="45" s="1"/>
  <c r="O25" i="48"/>
  <c r="P25" i="48" s="1"/>
  <c r="H34" i="39"/>
  <c r="N18" i="41"/>
  <c r="O18" i="41" s="1"/>
  <c r="E33" i="46"/>
  <c r="N18" i="44"/>
  <c r="O18" i="44" s="1"/>
  <c r="M33" i="37"/>
  <c r="N24" i="43"/>
  <c r="O24" i="43" s="1"/>
  <c r="F36" i="48"/>
  <c r="J34" i="42"/>
  <c r="F34" i="38"/>
  <c r="N34" i="38" s="1"/>
  <c r="O34" i="38" s="1"/>
  <c r="N28" i="39"/>
  <c r="O28" i="39" s="1"/>
  <c r="N22" i="41"/>
  <c r="O22" i="41" s="1"/>
  <c r="L34" i="42"/>
  <c r="N32" i="42"/>
  <c r="O32" i="42" s="1"/>
  <c r="N31" i="47"/>
  <c r="O31" i="47" s="1"/>
  <c r="N5" i="37"/>
  <c r="O5" i="37" s="1"/>
  <c r="K35" i="34"/>
  <c r="N5" i="44"/>
  <c r="O5" i="44" s="1"/>
  <c r="G33" i="43"/>
  <c r="N5" i="47"/>
  <c r="O5" i="47" s="1"/>
  <c r="J33" i="40"/>
  <c r="I33" i="43"/>
  <c r="J33" i="46"/>
  <c r="J33" i="47"/>
  <c r="N22" i="37"/>
  <c r="O22" i="37" s="1"/>
  <c r="L33" i="40"/>
  <c r="L34" i="45"/>
  <c r="I34" i="33"/>
  <c r="M34" i="42"/>
  <c r="N31" i="45"/>
  <c r="O31" i="45" s="1"/>
  <c r="O34" i="48"/>
  <c r="P34" i="48" s="1"/>
  <c r="N24" i="44"/>
  <c r="O24" i="44" s="1"/>
  <c r="E34" i="45"/>
  <c r="N32" i="36"/>
  <c r="O32" i="36" s="1"/>
  <c r="F33" i="43"/>
  <c r="N14" i="46"/>
  <c r="O14" i="46" s="1"/>
  <c r="D36" i="48"/>
  <c r="M34" i="36"/>
  <c r="J33" i="44"/>
  <c r="O14" i="48"/>
  <c r="P14" i="48" s="1"/>
  <c r="M34" i="33"/>
  <c r="K33" i="46"/>
  <c r="N25" i="42"/>
  <c r="O25" i="42" s="1"/>
  <c r="D33" i="37"/>
  <c r="H34" i="38"/>
  <c r="N27" i="43"/>
  <c r="O27" i="43" s="1"/>
  <c r="N27" i="44"/>
  <c r="O27" i="44" s="1"/>
  <c r="N31" i="44"/>
  <c r="O31" i="44" s="1"/>
  <c r="J34" i="45"/>
  <c r="L35" i="34"/>
  <c r="L33" i="37"/>
  <c r="N33" i="37" s="1"/>
  <c r="O33" i="37" s="1"/>
  <c r="N14" i="47"/>
  <c r="O14" i="47" s="1"/>
  <c r="N28" i="33"/>
  <c r="O28" i="33" s="1"/>
  <c r="D34" i="38"/>
  <c r="N14" i="41"/>
  <c r="O14" i="41" s="1"/>
  <c r="E33" i="37"/>
  <c r="N14" i="37"/>
  <c r="O14" i="37" s="1"/>
  <c r="I34" i="38"/>
  <c r="N14" i="39"/>
  <c r="O14" i="39" s="1"/>
  <c r="H34" i="41"/>
  <c r="N36" i="48"/>
  <c r="J33" i="37"/>
  <c r="E33" i="43"/>
  <c r="N24" i="45"/>
  <c r="O24" i="45" s="1"/>
  <c r="O30" i="48"/>
  <c r="P30" i="48" s="1"/>
  <c r="E36" i="48"/>
  <c r="G36" i="48"/>
  <c r="N32" i="34"/>
  <c r="O32" i="34" s="1"/>
  <c r="O18" i="48"/>
  <c r="P18" i="48" s="1"/>
  <c r="N14" i="42"/>
  <c r="O14" i="42" s="1"/>
  <c r="K33" i="44"/>
  <c r="N33" i="44" s="1"/>
  <c r="O33" i="44" s="1"/>
  <c r="K33" i="40"/>
  <c r="L34" i="41"/>
  <c r="K33" i="43"/>
  <c r="L36" i="48"/>
  <c r="N5" i="36"/>
  <c r="O5" i="36" s="1"/>
  <c r="N14" i="36"/>
  <c r="O14" i="36" s="1"/>
  <c r="N18" i="36"/>
  <c r="O18" i="36" s="1"/>
  <c r="F33" i="37"/>
  <c r="J34" i="38"/>
  <c r="N24" i="38"/>
  <c r="O24" i="38" s="1"/>
  <c r="N27" i="40"/>
  <c r="O27" i="40" s="1"/>
  <c r="N27" i="41"/>
  <c r="O27" i="41" s="1"/>
  <c r="N31" i="41"/>
  <c r="O31" i="41" s="1"/>
  <c r="G34" i="36"/>
  <c r="D33" i="44"/>
  <c r="K33" i="37"/>
  <c r="G34" i="45"/>
  <c r="L34" i="36"/>
  <c r="N22" i="38"/>
  <c r="O22" i="38" s="1"/>
  <c r="I34" i="41"/>
  <c r="H33" i="47"/>
  <c r="N22" i="33"/>
  <c r="O22" i="33" s="1"/>
  <c r="M33" i="47"/>
  <c r="N22" i="34"/>
  <c r="O22" i="34" s="1"/>
  <c r="K34" i="33"/>
  <c r="N25" i="33"/>
  <c r="O25" i="33" s="1"/>
  <c r="E34" i="33"/>
  <c r="N34" i="33" s="1"/>
  <c r="O34" i="33" s="1"/>
  <c r="N5" i="34"/>
  <c r="O5" i="34" s="1"/>
  <c r="G33" i="37"/>
  <c r="N24" i="37"/>
  <c r="O24" i="37" s="1"/>
  <c r="K34" i="38"/>
  <c r="N5" i="39"/>
  <c r="O5" i="39" s="1"/>
  <c r="N5" i="40"/>
  <c r="O5" i="40" s="1"/>
  <c r="N18" i="40"/>
  <c r="O18" i="40" s="1"/>
  <c r="N18" i="46"/>
  <c r="O18" i="46" s="1"/>
  <c r="D33" i="47"/>
  <c r="N22" i="47"/>
  <c r="O22" i="47" s="1"/>
  <c r="O22" i="48"/>
  <c r="P22" i="48" s="1"/>
  <c r="N14" i="34"/>
  <c r="O14" i="34" s="1"/>
  <c r="N14" i="38"/>
  <c r="O14" i="38" s="1"/>
  <c r="N27" i="46"/>
  <c r="O27" i="46" s="1"/>
  <c r="K34" i="39"/>
  <c r="N18" i="43"/>
  <c r="O18" i="43" s="1"/>
  <c r="H33" i="43"/>
  <c r="F34" i="42"/>
  <c r="N34" i="42" s="1"/>
  <c r="O34" i="42" s="1"/>
  <c r="I33" i="46"/>
  <c r="H36" i="48"/>
  <c r="I36" i="48"/>
  <c r="O36" i="48" s="1"/>
  <c r="P36" i="48" s="1"/>
  <c r="N5" i="33"/>
  <c r="O5" i="33" s="1"/>
  <c r="N25" i="34"/>
  <c r="O25" i="34" s="1"/>
  <c r="G34" i="39"/>
  <c r="O35" i="49"/>
  <c r="P35" i="49" s="1"/>
  <c r="E34" i="36"/>
  <c r="F33" i="44"/>
  <c r="K34" i="45"/>
  <c r="O5" i="48"/>
  <c r="P5" i="48" s="1"/>
  <c r="I33" i="37"/>
  <c r="F34" i="39"/>
  <c r="N5" i="45"/>
  <c r="O5" i="45" s="1"/>
  <c r="N5" i="42"/>
  <c r="O5" i="42" s="1"/>
  <c r="N24" i="40"/>
  <c r="O24" i="40" s="1"/>
  <c r="D34" i="36"/>
  <c r="N5" i="41"/>
  <c r="O5" i="41" s="1"/>
  <c r="F35" i="34"/>
  <c r="G33" i="47"/>
  <c r="D35" i="34"/>
  <c r="N5" i="38"/>
  <c r="O5" i="38" s="1"/>
  <c r="N18" i="33"/>
  <c r="O18" i="33" s="1"/>
  <c r="N33" i="40" l="1"/>
  <c r="O33" i="40" s="1"/>
  <c r="N34" i="36"/>
  <c r="O34" i="36" s="1"/>
  <c r="N34" i="39"/>
  <c r="O34" i="39" s="1"/>
  <c r="N35" i="34"/>
  <c r="O35" i="34" s="1"/>
</calcChain>
</file>

<file path=xl/sharedStrings.xml><?xml version="1.0" encoding="utf-8"?>
<sst xmlns="http://schemas.openxmlformats.org/spreadsheetml/2006/main" count="857" uniqueCount="106">
  <si>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</si>
  <si>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</si>
  <si>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</si>
  <si>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</si>
  <si>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</si>
  <si>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</si>
  <si>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</si>
  <si>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</si>
  <si>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</si>
  <si>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</si>
  <si>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</si>
  <si>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</si>
  <si>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</si>
  <si>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</si>
  <si>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</si>
  <si>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</si>
  <si>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</si>
  <si>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</si>
  <si>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</si>
  <si>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</si>
  <si>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</si>
  <si>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</si>
  <si>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</si>
  <si>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</si>
  <si>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</si>
  <si>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</si>
  <si>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</si>
  <si>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</si>
  <si>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</si>
  <si>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</si>
  <si>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</si>
  <si>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</si>
  <si>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</si>
  <si>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</si>
  <si>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</si>
  <si>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</si>
  <si>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</si>
  <si>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</si>
  <si>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</si>
  <si>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</si>
  <si>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Other Economic Environment</t>
  </si>
  <si>
    <t>Culture / Recreation</t>
  </si>
  <si>
    <t>Libraries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</si>
  <si>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</si>
  <si>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</si>
  <si>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</si>
  <si>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</si>
  <si>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</si>
  <si>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Boynton Beach Expenditures Reported by Account Code and Fund Type</t>
  </si>
  <si>
    <t>Local Fiscal Year Ended September 30, 2010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</si>
  <si>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</si>
  <si>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</si>
  <si>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</si>
  <si>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</si>
  <si>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</si>
  <si>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</si>
  <si>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</si>
  <si>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</si>
  <si>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Payment to Refunded Bond Escrow Agent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</si>
  <si>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</si>
  <si>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</si>
  <si>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</si>
  <si>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</si>
  <si>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</si>
  <si>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</si>
  <si>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</si>
  <si>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</si>
  <si>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</si>
  <si>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</si>
  <si>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</si>
  <si>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</si>
  <si>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</si>
  <si>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</si>
  <si>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</si>
  <si>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</si>
  <si>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</si>
  <si>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</si>
  <si>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</si>
  <si>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</si>
  <si>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</si>
  <si>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</si>
  <si>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</si>
  <si>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</si>
  <si>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</si>
  <si>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</si>
  <si>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</si>
  <si>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</si>
  <si>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</si>
  <si>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</si>
  <si>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</si>
  <si>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Parking Facilities</t>
  </si>
  <si>
    <t>Human Services</t>
  </si>
  <si>
    <t>Public Assistance Services</t>
  </si>
  <si>
    <t>Inter-fund Group Transfers Out</t>
  </si>
  <si>
    <t>2021 Municipal Population:</t>
  </si>
  <si>
    <t>Local Fiscal Year Ended September 30, 2022</t>
  </si>
  <si>
    <t>Industry Development</t>
  </si>
  <si>
    <t>Proprietary - Other Non-Operating Disbursements</t>
  </si>
  <si>
    <t>2022 Municipal Population:</t>
  </si>
  <si>
    <t>Local Fiscal Year Ended September 30, 2023</t>
  </si>
  <si>
    <t>Emergency and Disaster Relief Services</t>
  </si>
  <si>
    <t>Ambulance and Rescue Services</t>
  </si>
  <si>
    <t>Employment Opportunity and Development</t>
  </si>
  <si>
    <t>Cultural Services</t>
  </si>
  <si>
    <t>Lease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</si>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</sst>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2358-C56D-496F-92DD-D3D4B92F019F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SUM(D6:D13)</f>
        <v>22312374</v>
      </c>
      <c r="E5" s="103">
        <f t="shared" si="0"/>
        <v>5241033</v>
      </c>
      <c r="F5" s="103">
        <f t="shared" si="0"/>
        <v>4605910</v>
      </c>
      <c r="G5" s="103">
        <f t="shared" si="0"/>
        <v>17380348</v>
      </c>
      <c r="H5" s="103">
        <f t="shared" si="0"/>
        <v>0</v>
      </c>
      <c r="I5" s="103">
        <f t="shared" si="0"/>
        <v>1488380</v>
      </c>
      <c r="J5" s="103">
        <f t="shared" si="0"/>
        <v>17795438</v>
      </c>
      <c r="K5" s="103">
        <f t="shared" si="0"/>
        <v>32945464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101768947</v>
      </c>
      <c r="P5" s="105">
        <f t="shared" ref="P5:P40" si="1">(O5/P$42)</f>
        <v>1237.944567438692</v>
      </c>
      <c r="Q5" s="106"/>
    </row>
    <row r="6" spans="1:134">
      <c r="A6" s="108"/>
      <c r="B6" s="109">
        <v>511</v>
      </c>
      <c r="C6" s="110" t="s">
        <v>19</v>
      </c>
      <c r="D6" s="111">
        <v>342276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342276</v>
      </c>
      <c r="P6" s="112">
        <f t="shared" si="1"/>
        <v>4.1635363954846243</v>
      </c>
      <c r="Q6" s="113"/>
    </row>
    <row r="7" spans="1:134">
      <c r="A7" s="108"/>
      <c r="B7" s="109">
        <v>512</v>
      </c>
      <c r="C7" s="110" t="s">
        <v>20</v>
      </c>
      <c r="D7" s="111">
        <v>10365804</v>
      </c>
      <c r="E7" s="111">
        <v>0</v>
      </c>
      <c r="F7" s="111">
        <v>0</v>
      </c>
      <c r="G7" s="111">
        <v>53440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2">SUM(D7:N7)</f>
        <v>10419244</v>
      </c>
      <c r="P7" s="112">
        <f t="shared" si="1"/>
        <v>126.74245815492409</v>
      </c>
      <c r="Q7" s="113"/>
    </row>
    <row r="8" spans="1:134">
      <c r="A8" s="108"/>
      <c r="B8" s="109">
        <v>513</v>
      </c>
      <c r="C8" s="110" t="s">
        <v>21</v>
      </c>
      <c r="D8" s="111">
        <v>6453298</v>
      </c>
      <c r="E8" s="111">
        <v>1055148</v>
      </c>
      <c r="F8" s="111">
        <v>0</v>
      </c>
      <c r="G8" s="111">
        <v>0</v>
      </c>
      <c r="H8" s="111">
        <v>0</v>
      </c>
      <c r="I8" s="111">
        <v>0</v>
      </c>
      <c r="J8" s="111">
        <v>671406</v>
      </c>
      <c r="K8" s="111">
        <v>2356751</v>
      </c>
      <c r="L8" s="111">
        <v>0</v>
      </c>
      <c r="M8" s="111">
        <v>0</v>
      </c>
      <c r="N8" s="111">
        <v>0</v>
      </c>
      <c r="O8" s="111">
        <f t="shared" si="2"/>
        <v>10536603</v>
      </c>
      <c r="P8" s="112">
        <f t="shared" si="1"/>
        <v>128.17004427792915</v>
      </c>
      <c r="Q8" s="113"/>
    </row>
    <row r="9" spans="1:134">
      <c r="A9" s="108"/>
      <c r="B9" s="109">
        <v>514</v>
      </c>
      <c r="C9" s="110" t="s">
        <v>22</v>
      </c>
      <c r="D9" s="111">
        <v>730056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730056</v>
      </c>
      <c r="P9" s="112">
        <f t="shared" si="1"/>
        <v>8.8805955624756709</v>
      </c>
      <c r="Q9" s="113"/>
    </row>
    <row r="10" spans="1:134">
      <c r="A10" s="108"/>
      <c r="B10" s="109">
        <v>515</v>
      </c>
      <c r="C10" s="110" t="s">
        <v>23</v>
      </c>
      <c r="D10" s="111">
        <v>807425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807425</v>
      </c>
      <c r="P10" s="112">
        <f t="shared" si="1"/>
        <v>9.8217326780848584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4605910</v>
      </c>
      <c r="G11" s="111">
        <v>0</v>
      </c>
      <c r="H11" s="111">
        <v>0</v>
      </c>
      <c r="I11" s="111">
        <v>1488380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6094290</v>
      </c>
      <c r="P11" s="112">
        <f t="shared" si="1"/>
        <v>74.13256617360841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30079187</v>
      </c>
      <c r="L12" s="111">
        <v>0</v>
      </c>
      <c r="M12" s="111">
        <v>0</v>
      </c>
      <c r="N12" s="111">
        <v>0</v>
      </c>
      <c r="O12" s="111">
        <f t="shared" si="2"/>
        <v>30079187</v>
      </c>
      <c r="P12" s="112">
        <f t="shared" si="1"/>
        <v>365.8912392954457</v>
      </c>
      <c r="Q12" s="113"/>
    </row>
    <row r="13" spans="1:134">
      <c r="A13" s="108"/>
      <c r="B13" s="109">
        <v>519</v>
      </c>
      <c r="C13" s="110" t="s">
        <v>26</v>
      </c>
      <c r="D13" s="111">
        <v>3613515</v>
      </c>
      <c r="E13" s="111">
        <v>4185885</v>
      </c>
      <c r="F13" s="111">
        <v>0</v>
      </c>
      <c r="G13" s="111">
        <v>17326908</v>
      </c>
      <c r="H13" s="111">
        <v>0</v>
      </c>
      <c r="I13" s="111">
        <v>0</v>
      </c>
      <c r="J13" s="111">
        <v>17124032</v>
      </c>
      <c r="K13" s="111">
        <v>509526</v>
      </c>
      <c r="L13" s="111">
        <v>0</v>
      </c>
      <c r="M13" s="111">
        <v>0</v>
      </c>
      <c r="N13" s="111">
        <v>0</v>
      </c>
      <c r="O13" s="111">
        <f t="shared" si="2"/>
        <v>42759866</v>
      </c>
      <c r="P13" s="112">
        <f t="shared" si="1"/>
        <v>520.14239490073953</v>
      </c>
      <c r="Q13" s="113"/>
    </row>
    <row r="14" spans="1:134" ht="15.75">
      <c r="A14" s="114" t="s">
        <v>27</v>
      </c>
      <c r="B14" s="115"/>
      <c r="C14" s="116"/>
      <c r="D14" s="117">
        <f t="shared" ref="D14:N14" si="3">SUM(D15:D19)</f>
        <v>78160028</v>
      </c>
      <c r="E14" s="117">
        <f t="shared" si="3"/>
        <v>5234119</v>
      </c>
      <c r="F14" s="117">
        <f t="shared" si="3"/>
        <v>0</v>
      </c>
      <c r="G14" s="117">
        <f t="shared" si="3"/>
        <v>0</v>
      </c>
      <c r="H14" s="117">
        <f t="shared" si="3"/>
        <v>0</v>
      </c>
      <c r="I14" s="117">
        <f t="shared" si="3"/>
        <v>0</v>
      </c>
      <c r="J14" s="117">
        <f t="shared" si="3"/>
        <v>0</v>
      </c>
      <c r="K14" s="117">
        <f t="shared" si="3"/>
        <v>0</v>
      </c>
      <c r="L14" s="117">
        <f t="shared" si="3"/>
        <v>0</v>
      </c>
      <c r="M14" s="117">
        <f t="shared" si="3"/>
        <v>0</v>
      </c>
      <c r="N14" s="117">
        <f t="shared" si="3"/>
        <v>0</v>
      </c>
      <c r="O14" s="118">
        <f>SUM(D14:N14)</f>
        <v>83394147</v>
      </c>
      <c r="P14" s="119">
        <f t="shared" si="1"/>
        <v>1014.4286079213701</v>
      </c>
      <c r="Q14" s="120"/>
    </row>
    <row r="15" spans="1:134">
      <c r="A15" s="108"/>
      <c r="B15" s="109">
        <v>521</v>
      </c>
      <c r="C15" s="110" t="s">
        <v>28</v>
      </c>
      <c r="D15" s="111">
        <v>44368066</v>
      </c>
      <c r="E15" s="111">
        <v>1905556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46273622</v>
      </c>
      <c r="P15" s="112">
        <f t="shared" si="1"/>
        <v>562.88465842740368</v>
      </c>
      <c r="Q15" s="113"/>
    </row>
    <row r="16" spans="1:134">
      <c r="A16" s="108"/>
      <c r="B16" s="109">
        <v>522</v>
      </c>
      <c r="C16" s="110" t="s">
        <v>29</v>
      </c>
      <c r="D16" s="111">
        <v>31124635</v>
      </c>
      <c r="E16" s="111">
        <v>26446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4">SUM(D16:N16)</f>
        <v>31151081</v>
      </c>
      <c r="P16" s="112">
        <f t="shared" si="1"/>
        <v>378.93004330478783</v>
      </c>
      <c r="Q16" s="113"/>
    </row>
    <row r="17" spans="1:17">
      <c r="A17" s="108"/>
      <c r="B17" s="109">
        <v>524</v>
      </c>
      <c r="C17" s="110" t="s">
        <v>30</v>
      </c>
      <c r="D17" s="111">
        <v>2646653</v>
      </c>
      <c r="E17" s="111">
        <v>3290270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4"/>
        <v>5936923</v>
      </c>
      <c r="P17" s="112">
        <f t="shared" si="1"/>
        <v>72.218312086414954</v>
      </c>
      <c r="Q17" s="113"/>
    </row>
    <row r="18" spans="1:17">
      <c r="A18" s="108"/>
      <c r="B18" s="109">
        <v>525</v>
      </c>
      <c r="C18" s="110" t="s">
        <v>100</v>
      </c>
      <c r="D18" s="111">
        <v>20674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4"/>
        <v>20674</v>
      </c>
      <c r="P18" s="112">
        <f t="shared" si="1"/>
        <v>0.25148404048267808</v>
      </c>
      <c r="Q18" s="113"/>
    </row>
    <row r="19" spans="1:17">
      <c r="A19" s="108"/>
      <c r="B19" s="109">
        <v>526</v>
      </c>
      <c r="C19" s="110" t="s">
        <v>101</v>
      </c>
      <c r="D19" s="111">
        <v>0</v>
      </c>
      <c r="E19" s="111">
        <v>11847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4"/>
        <v>11847</v>
      </c>
      <c r="P19" s="112">
        <f t="shared" si="1"/>
        <v>0.1441100622810432</v>
      </c>
      <c r="Q19" s="113"/>
    </row>
    <row r="20" spans="1:17" ht="15.75">
      <c r="A20" s="114" t="s">
        <v>31</v>
      </c>
      <c r="B20" s="115"/>
      <c r="C20" s="116"/>
      <c r="D20" s="117">
        <f t="shared" ref="D20:N20" si="5">SUM(D21:D23)</f>
        <v>210133</v>
      </c>
      <c r="E20" s="117">
        <f t="shared" si="5"/>
        <v>317547</v>
      </c>
      <c r="F20" s="117">
        <f t="shared" si="5"/>
        <v>0</v>
      </c>
      <c r="G20" s="117">
        <f t="shared" si="5"/>
        <v>1543484</v>
      </c>
      <c r="H20" s="117">
        <f t="shared" si="5"/>
        <v>0</v>
      </c>
      <c r="I20" s="117">
        <f t="shared" si="5"/>
        <v>60547044</v>
      </c>
      <c r="J20" s="117">
        <f t="shared" si="5"/>
        <v>0</v>
      </c>
      <c r="K20" s="117">
        <f t="shared" si="5"/>
        <v>0</v>
      </c>
      <c r="L20" s="117">
        <f t="shared" si="5"/>
        <v>0</v>
      </c>
      <c r="M20" s="117">
        <f t="shared" si="5"/>
        <v>0</v>
      </c>
      <c r="N20" s="117">
        <f t="shared" si="5"/>
        <v>0</v>
      </c>
      <c r="O20" s="118">
        <f>SUM(D20:N20)</f>
        <v>62618208</v>
      </c>
      <c r="P20" s="119">
        <f t="shared" si="1"/>
        <v>761.70455430128459</v>
      </c>
      <c r="Q20" s="120"/>
    </row>
    <row r="21" spans="1:17">
      <c r="A21" s="108"/>
      <c r="B21" s="109">
        <v>534</v>
      </c>
      <c r="C21" s="110" t="s">
        <v>32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11973754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5" si="6">SUM(D21:N21)</f>
        <v>11973754</v>
      </c>
      <c r="P21" s="112">
        <f t="shared" si="1"/>
        <v>145.65193168548072</v>
      </c>
      <c r="Q21" s="113"/>
    </row>
    <row r="22" spans="1:17">
      <c r="A22" s="108"/>
      <c r="B22" s="109">
        <v>536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48573290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6"/>
        <v>48573290</v>
      </c>
      <c r="P22" s="112">
        <f t="shared" si="1"/>
        <v>590.85843226936549</v>
      </c>
      <c r="Q22" s="113"/>
    </row>
    <row r="23" spans="1:17">
      <c r="A23" s="108"/>
      <c r="B23" s="109">
        <v>539</v>
      </c>
      <c r="C23" s="110" t="s">
        <v>34</v>
      </c>
      <c r="D23" s="111">
        <v>210133</v>
      </c>
      <c r="E23" s="111">
        <v>317547</v>
      </c>
      <c r="F23" s="111">
        <v>0</v>
      </c>
      <c r="G23" s="111">
        <v>1543484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6"/>
        <v>2071164</v>
      </c>
      <c r="P23" s="112">
        <f t="shared" si="1"/>
        <v>25.194190346438305</v>
      </c>
      <c r="Q23" s="113"/>
    </row>
    <row r="24" spans="1:17" ht="15.75">
      <c r="A24" s="114" t="s">
        <v>35</v>
      </c>
      <c r="B24" s="115"/>
      <c r="C24" s="116"/>
      <c r="D24" s="117">
        <f t="shared" ref="D24:N24" si="7">SUM(D25:D26)</f>
        <v>1920356</v>
      </c>
      <c r="E24" s="117">
        <f t="shared" si="7"/>
        <v>1230</v>
      </c>
      <c r="F24" s="117">
        <f t="shared" si="7"/>
        <v>0</v>
      </c>
      <c r="G24" s="117">
        <f t="shared" si="7"/>
        <v>48556</v>
      </c>
      <c r="H24" s="117">
        <f t="shared" si="7"/>
        <v>0</v>
      </c>
      <c r="I24" s="117">
        <f t="shared" si="7"/>
        <v>0</v>
      </c>
      <c r="J24" s="117">
        <f t="shared" si="7"/>
        <v>0</v>
      </c>
      <c r="K24" s="117">
        <f t="shared" si="7"/>
        <v>0</v>
      </c>
      <c r="L24" s="117">
        <f t="shared" si="7"/>
        <v>0</v>
      </c>
      <c r="M24" s="117">
        <f t="shared" si="7"/>
        <v>0</v>
      </c>
      <c r="N24" s="117">
        <f t="shared" si="7"/>
        <v>0</v>
      </c>
      <c r="O24" s="117">
        <f t="shared" si="6"/>
        <v>1970142</v>
      </c>
      <c r="P24" s="119">
        <f t="shared" si="1"/>
        <v>23.965331841183339</v>
      </c>
      <c r="Q24" s="120"/>
    </row>
    <row r="25" spans="1:17">
      <c r="A25" s="108"/>
      <c r="B25" s="109">
        <v>541</v>
      </c>
      <c r="C25" s="110" t="s">
        <v>36</v>
      </c>
      <c r="D25" s="111">
        <v>1645959</v>
      </c>
      <c r="E25" s="111">
        <v>1230</v>
      </c>
      <c r="F25" s="111">
        <v>0</v>
      </c>
      <c r="G25" s="111">
        <v>48556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6"/>
        <v>1695745</v>
      </c>
      <c r="P25" s="112">
        <f t="shared" si="1"/>
        <v>20.627493674581551</v>
      </c>
      <c r="Q25" s="113"/>
    </row>
    <row r="26" spans="1:17">
      <c r="A26" s="108"/>
      <c r="B26" s="109">
        <v>545</v>
      </c>
      <c r="C26" s="110" t="s">
        <v>90</v>
      </c>
      <c r="D26" s="111">
        <v>274397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6"/>
        <v>274397</v>
      </c>
      <c r="P26" s="112">
        <f t="shared" si="1"/>
        <v>3.3378381666017907</v>
      </c>
      <c r="Q26" s="113"/>
    </row>
    <row r="27" spans="1:17" ht="15.75">
      <c r="A27" s="114" t="s">
        <v>38</v>
      </c>
      <c r="B27" s="115"/>
      <c r="C27" s="116"/>
      <c r="D27" s="117">
        <f t="shared" ref="D27:N27" si="8">SUM(D28:D30)</f>
        <v>307285</v>
      </c>
      <c r="E27" s="117">
        <f t="shared" si="8"/>
        <v>1023081</v>
      </c>
      <c r="F27" s="117">
        <f t="shared" si="8"/>
        <v>0</v>
      </c>
      <c r="G27" s="117">
        <f t="shared" si="8"/>
        <v>0</v>
      </c>
      <c r="H27" s="117">
        <f t="shared" si="8"/>
        <v>0</v>
      </c>
      <c r="I27" s="117">
        <f t="shared" si="8"/>
        <v>0</v>
      </c>
      <c r="J27" s="117">
        <f t="shared" si="8"/>
        <v>0</v>
      </c>
      <c r="K27" s="117">
        <f t="shared" si="8"/>
        <v>0</v>
      </c>
      <c r="L27" s="117">
        <f t="shared" si="8"/>
        <v>0</v>
      </c>
      <c r="M27" s="117">
        <f t="shared" si="8"/>
        <v>0</v>
      </c>
      <c r="N27" s="117">
        <f t="shared" si="8"/>
        <v>0</v>
      </c>
      <c r="O27" s="117">
        <f t="shared" si="6"/>
        <v>1330366</v>
      </c>
      <c r="P27" s="119">
        <f t="shared" si="1"/>
        <v>16.18292623588945</v>
      </c>
      <c r="Q27" s="120"/>
    </row>
    <row r="28" spans="1:17">
      <c r="A28" s="121"/>
      <c r="B28" s="122">
        <v>551</v>
      </c>
      <c r="C28" s="123" t="s">
        <v>102</v>
      </c>
      <c r="D28" s="111">
        <v>0</v>
      </c>
      <c r="E28" s="111">
        <v>642808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6"/>
        <v>642808</v>
      </c>
      <c r="P28" s="112">
        <f t="shared" si="1"/>
        <v>7.8192876605683148</v>
      </c>
      <c r="Q28" s="113"/>
    </row>
    <row r="29" spans="1:17">
      <c r="A29" s="121"/>
      <c r="B29" s="122">
        <v>554</v>
      </c>
      <c r="C29" s="123" t="s">
        <v>39</v>
      </c>
      <c r="D29" s="111">
        <v>0</v>
      </c>
      <c r="E29" s="111">
        <v>272079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6"/>
        <v>272079</v>
      </c>
      <c r="P29" s="112">
        <f t="shared" si="1"/>
        <v>3.3096413974309069</v>
      </c>
      <c r="Q29" s="113"/>
    </row>
    <row r="30" spans="1:17">
      <c r="A30" s="121"/>
      <c r="B30" s="122">
        <v>559</v>
      </c>
      <c r="C30" s="123" t="s">
        <v>40</v>
      </c>
      <c r="D30" s="111">
        <v>307285</v>
      </c>
      <c r="E30" s="111">
        <v>108194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6"/>
        <v>415479</v>
      </c>
      <c r="P30" s="112">
        <f t="shared" si="1"/>
        <v>5.0539971778902295</v>
      </c>
      <c r="Q30" s="113"/>
    </row>
    <row r="31" spans="1:17" ht="15.75">
      <c r="A31" s="114" t="s">
        <v>41</v>
      </c>
      <c r="B31" s="115"/>
      <c r="C31" s="116"/>
      <c r="D31" s="117">
        <f t="shared" ref="D31:N31" si="9">SUM(D32:D35)</f>
        <v>10872538</v>
      </c>
      <c r="E31" s="117">
        <f t="shared" si="9"/>
        <v>791299</v>
      </c>
      <c r="F31" s="117">
        <f t="shared" si="9"/>
        <v>0</v>
      </c>
      <c r="G31" s="117">
        <f t="shared" si="9"/>
        <v>10539018</v>
      </c>
      <c r="H31" s="117">
        <f t="shared" si="9"/>
        <v>0</v>
      </c>
      <c r="I31" s="117">
        <f t="shared" si="9"/>
        <v>2570845</v>
      </c>
      <c r="J31" s="117">
        <f t="shared" si="9"/>
        <v>0</v>
      </c>
      <c r="K31" s="117">
        <f t="shared" si="9"/>
        <v>0</v>
      </c>
      <c r="L31" s="117">
        <f t="shared" si="9"/>
        <v>0</v>
      </c>
      <c r="M31" s="117">
        <f t="shared" si="9"/>
        <v>0</v>
      </c>
      <c r="N31" s="117">
        <f t="shared" si="9"/>
        <v>0</v>
      </c>
      <c r="O31" s="117">
        <f>SUM(D31:N31)</f>
        <v>24773700</v>
      </c>
      <c r="P31" s="119">
        <f t="shared" si="1"/>
        <v>301.35388283378745</v>
      </c>
      <c r="Q31" s="113"/>
    </row>
    <row r="32" spans="1:17">
      <c r="A32" s="108"/>
      <c r="B32" s="109">
        <v>571</v>
      </c>
      <c r="C32" s="110" t="s">
        <v>42</v>
      </c>
      <c r="D32" s="111">
        <v>2707606</v>
      </c>
      <c r="E32" s="111">
        <v>13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6"/>
        <v>2707619</v>
      </c>
      <c r="P32" s="112">
        <f t="shared" si="1"/>
        <v>32.936198423511094</v>
      </c>
      <c r="Q32" s="113"/>
    </row>
    <row r="33" spans="1:120">
      <c r="A33" s="108"/>
      <c r="B33" s="109">
        <v>572</v>
      </c>
      <c r="C33" s="110" t="s">
        <v>43</v>
      </c>
      <c r="D33" s="111">
        <v>8161275</v>
      </c>
      <c r="E33" s="111">
        <v>546776</v>
      </c>
      <c r="F33" s="111">
        <v>0</v>
      </c>
      <c r="G33" s="111">
        <v>2302659</v>
      </c>
      <c r="H33" s="111">
        <v>0</v>
      </c>
      <c r="I33" s="111">
        <v>2570845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6"/>
        <v>13581555</v>
      </c>
      <c r="P33" s="112">
        <f t="shared" si="1"/>
        <v>165.20965112884392</v>
      </c>
      <c r="Q33" s="113"/>
    </row>
    <row r="34" spans="1:120">
      <c r="A34" s="108"/>
      <c r="B34" s="109">
        <v>573</v>
      </c>
      <c r="C34" s="110" t="s">
        <v>103</v>
      </c>
      <c r="D34" s="111">
        <v>3657</v>
      </c>
      <c r="E34" s="111">
        <v>0</v>
      </c>
      <c r="F34" s="111">
        <v>0</v>
      </c>
      <c r="G34" s="111">
        <v>231980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6"/>
        <v>235637</v>
      </c>
      <c r="P34" s="112">
        <f t="shared" si="1"/>
        <v>2.8663512066952119</v>
      </c>
      <c r="Q34" s="113"/>
    </row>
    <row r="35" spans="1:120">
      <c r="A35" s="108"/>
      <c r="B35" s="109">
        <v>579</v>
      </c>
      <c r="C35" s="110" t="s">
        <v>44</v>
      </c>
      <c r="D35" s="111">
        <v>0</v>
      </c>
      <c r="E35" s="111">
        <v>244510</v>
      </c>
      <c r="F35" s="111">
        <v>0</v>
      </c>
      <c r="G35" s="111">
        <v>8004379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6"/>
        <v>8248889</v>
      </c>
      <c r="P35" s="112">
        <f t="shared" si="1"/>
        <v>100.34168207473725</v>
      </c>
      <c r="Q35" s="113"/>
    </row>
    <row r="36" spans="1:120" ht="15.75">
      <c r="A36" s="114" t="s">
        <v>46</v>
      </c>
      <c r="B36" s="115"/>
      <c r="C36" s="116"/>
      <c r="D36" s="117">
        <f t="shared" ref="D36:N36" si="10">SUM(D37:D39)</f>
        <v>4300654</v>
      </c>
      <c r="E36" s="117">
        <f t="shared" si="10"/>
        <v>22251512</v>
      </c>
      <c r="F36" s="117">
        <f t="shared" si="10"/>
        <v>9190000</v>
      </c>
      <c r="G36" s="117">
        <f t="shared" si="10"/>
        <v>0</v>
      </c>
      <c r="H36" s="117">
        <f t="shared" si="10"/>
        <v>0</v>
      </c>
      <c r="I36" s="117">
        <f t="shared" si="10"/>
        <v>12539724</v>
      </c>
      <c r="J36" s="117">
        <f t="shared" si="10"/>
        <v>17237</v>
      </c>
      <c r="K36" s="117">
        <f t="shared" si="10"/>
        <v>0</v>
      </c>
      <c r="L36" s="117">
        <f t="shared" si="10"/>
        <v>0</v>
      </c>
      <c r="M36" s="117">
        <f t="shared" si="10"/>
        <v>0</v>
      </c>
      <c r="N36" s="117">
        <f t="shared" si="10"/>
        <v>0</v>
      </c>
      <c r="O36" s="117">
        <f>SUM(D36:N36)</f>
        <v>48299127</v>
      </c>
      <c r="P36" s="119">
        <f t="shared" si="1"/>
        <v>587.52344054106652</v>
      </c>
      <c r="Q36" s="113"/>
    </row>
    <row r="37" spans="1:120">
      <c r="A37" s="108"/>
      <c r="B37" s="109">
        <v>581</v>
      </c>
      <c r="C37" s="110" t="s">
        <v>93</v>
      </c>
      <c r="D37" s="111">
        <v>4456728</v>
      </c>
      <c r="E37" s="111">
        <v>21268396</v>
      </c>
      <c r="F37" s="111">
        <v>9190000</v>
      </c>
      <c r="G37" s="111">
        <v>0</v>
      </c>
      <c r="H37" s="111">
        <v>0</v>
      </c>
      <c r="I37" s="111">
        <v>12446478</v>
      </c>
      <c r="J37" s="111">
        <v>17237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47378839</v>
      </c>
      <c r="P37" s="112">
        <f t="shared" si="1"/>
        <v>576.32881228104316</v>
      </c>
      <c r="Q37" s="113"/>
    </row>
    <row r="38" spans="1:120">
      <c r="A38" s="108"/>
      <c r="B38" s="109">
        <v>584</v>
      </c>
      <c r="C38" s="110" t="s">
        <v>104</v>
      </c>
      <c r="D38" s="111">
        <v>0</v>
      </c>
      <c r="E38" s="111">
        <v>693000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ref="O38:O39" si="11">SUM(D38:N38)</f>
        <v>693000</v>
      </c>
      <c r="P38" s="112">
        <f t="shared" si="1"/>
        <v>8.4298365122615806</v>
      </c>
      <c r="Q38" s="113"/>
    </row>
    <row r="39" spans="1:120" ht="15.75" thickBot="1">
      <c r="A39" s="108"/>
      <c r="B39" s="109">
        <v>590</v>
      </c>
      <c r="C39" s="110" t="s">
        <v>97</v>
      </c>
      <c r="D39" s="111">
        <v>-156074</v>
      </c>
      <c r="E39" s="111">
        <v>290116</v>
      </c>
      <c r="F39" s="111">
        <v>0</v>
      </c>
      <c r="G39" s="111">
        <v>0</v>
      </c>
      <c r="H39" s="111">
        <v>0</v>
      </c>
      <c r="I39" s="111">
        <v>93246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11"/>
        <v>227288</v>
      </c>
      <c r="P39" s="112">
        <f t="shared" si="1"/>
        <v>2.7647917477617749</v>
      </c>
      <c r="Q39" s="113"/>
    </row>
    <row r="40" spans="1:120" ht="16.5" thickBot="1">
      <c r="A40" s="124" t="s">
        <v>10</v>
      </c>
      <c r="B40" s="125"/>
      <c r="C40" s="126"/>
      <c r="D40" s="127">
        <f>SUM(D5,D14,D20,D24,D27,D31,D36)</f>
        <v>118083368</v>
      </c>
      <c r="E40" s="127">
        <f t="shared" ref="E40:N40" si="12">SUM(E5,E14,E20,E24,E27,E31,E36)</f>
        <v>34859821</v>
      </c>
      <c r="F40" s="127">
        <f t="shared" si="12"/>
        <v>13795910</v>
      </c>
      <c r="G40" s="127">
        <f t="shared" si="12"/>
        <v>29511406</v>
      </c>
      <c r="H40" s="127">
        <f t="shared" si="12"/>
        <v>0</v>
      </c>
      <c r="I40" s="127">
        <f t="shared" si="12"/>
        <v>77145993</v>
      </c>
      <c r="J40" s="127">
        <f t="shared" si="12"/>
        <v>17812675</v>
      </c>
      <c r="K40" s="127">
        <f t="shared" si="12"/>
        <v>32945464</v>
      </c>
      <c r="L40" s="127">
        <f t="shared" si="12"/>
        <v>0</v>
      </c>
      <c r="M40" s="127">
        <f t="shared" si="12"/>
        <v>0</v>
      </c>
      <c r="N40" s="127">
        <f t="shared" si="12"/>
        <v>0</v>
      </c>
      <c r="O40" s="127">
        <f>SUM(D40:N40)</f>
        <v>324154637</v>
      </c>
      <c r="P40" s="128">
        <f t="shared" si="1"/>
        <v>3943.1033111132738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105</v>
      </c>
      <c r="N42" s="139"/>
      <c r="O42" s="139"/>
      <c r="P42" s="137">
        <v>82208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12005192</v>
      </c>
      <c r="E5" s="59">
        <f t="shared" si="0"/>
        <v>2968488</v>
      </c>
      <c r="F5" s="59">
        <f t="shared" si="0"/>
        <v>4937875</v>
      </c>
      <c r="G5" s="59">
        <f t="shared" si="0"/>
        <v>1187985</v>
      </c>
      <c r="H5" s="59">
        <f t="shared" si="0"/>
        <v>0</v>
      </c>
      <c r="I5" s="59">
        <f t="shared" si="0"/>
        <v>2564384</v>
      </c>
      <c r="J5" s="59">
        <f t="shared" si="0"/>
        <v>10101797</v>
      </c>
      <c r="K5" s="59">
        <f t="shared" si="0"/>
        <v>19660467</v>
      </c>
      <c r="L5" s="59">
        <f t="shared" si="0"/>
        <v>0</v>
      </c>
      <c r="M5" s="59">
        <f t="shared" si="0"/>
        <v>0</v>
      </c>
      <c r="N5" s="60">
        <f>SUM(D5:M5)</f>
        <v>53426188</v>
      </c>
      <c r="O5" s="61">
        <f t="shared" ref="O5:O33" si="1">(N5/O$35)</f>
        <v>746.09244777119875</v>
      </c>
      <c r="P5" s="62"/>
    </row>
    <row r="6" spans="1:133">
      <c r="A6" s="64"/>
      <c r="B6" s="65">
        <v>511</v>
      </c>
      <c r="C6" s="66" t="s">
        <v>19</v>
      </c>
      <c r="D6" s="67">
        <v>240700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240700</v>
      </c>
      <c r="O6" s="68">
        <f t="shared" si="1"/>
        <v>3.361356273042118</v>
      </c>
      <c r="P6" s="69"/>
    </row>
    <row r="7" spans="1:133">
      <c r="A7" s="64"/>
      <c r="B7" s="65">
        <v>512</v>
      </c>
      <c r="C7" s="66" t="s">
        <v>20</v>
      </c>
      <c r="D7" s="67">
        <v>3148899</v>
      </c>
      <c r="E7" s="67">
        <v>34037</v>
      </c>
      <c r="F7" s="67">
        <v>0</v>
      </c>
      <c r="G7" s="67">
        <v>41167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3224103</v>
      </c>
      <c r="O7" s="68">
        <f t="shared" si="1"/>
        <v>45.024340855770305</v>
      </c>
      <c r="P7" s="69"/>
    </row>
    <row r="8" spans="1:133">
      <c r="A8" s="64"/>
      <c r="B8" s="65">
        <v>513</v>
      </c>
      <c r="C8" s="66" t="s">
        <v>21</v>
      </c>
      <c r="D8" s="67">
        <v>3551099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294254</v>
      </c>
      <c r="K8" s="67">
        <v>1803622</v>
      </c>
      <c r="L8" s="67">
        <v>0</v>
      </c>
      <c r="M8" s="67">
        <v>0</v>
      </c>
      <c r="N8" s="67">
        <f t="shared" si="2"/>
        <v>5648975</v>
      </c>
      <c r="O8" s="68">
        <f t="shared" si="1"/>
        <v>78.887484638587864</v>
      </c>
      <c r="P8" s="69"/>
    </row>
    <row r="9" spans="1:133">
      <c r="A9" s="64"/>
      <c r="B9" s="65">
        <v>514</v>
      </c>
      <c r="C9" s="66" t="s">
        <v>22</v>
      </c>
      <c r="D9" s="67">
        <v>644259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644259</v>
      </c>
      <c r="O9" s="68">
        <f t="shared" si="1"/>
        <v>8.9970254720143004</v>
      </c>
      <c r="P9" s="69"/>
    </row>
    <row r="10" spans="1:133">
      <c r="A10" s="64"/>
      <c r="B10" s="65">
        <v>515</v>
      </c>
      <c r="C10" s="66" t="s">
        <v>23</v>
      </c>
      <c r="D10" s="67">
        <v>649265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649265</v>
      </c>
      <c r="O10" s="68">
        <f t="shared" si="1"/>
        <v>9.066933862138308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4937875</v>
      </c>
      <c r="G11" s="67">
        <v>0</v>
      </c>
      <c r="H11" s="67">
        <v>0</v>
      </c>
      <c r="I11" s="67">
        <v>2564384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7502259</v>
      </c>
      <c r="O11" s="68">
        <f t="shared" si="1"/>
        <v>104.76844765947939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17565368</v>
      </c>
      <c r="L12" s="67">
        <v>0</v>
      </c>
      <c r="M12" s="67">
        <v>0</v>
      </c>
      <c r="N12" s="67">
        <f t="shared" si="2"/>
        <v>17565368</v>
      </c>
      <c r="O12" s="68">
        <f t="shared" si="1"/>
        <v>245.29896100994301</v>
      </c>
      <c r="P12" s="69"/>
    </row>
    <row r="13" spans="1:133">
      <c r="A13" s="64"/>
      <c r="B13" s="65">
        <v>519</v>
      </c>
      <c r="C13" s="66" t="s">
        <v>63</v>
      </c>
      <c r="D13" s="67">
        <v>3770970</v>
      </c>
      <c r="E13" s="67">
        <v>2934451</v>
      </c>
      <c r="F13" s="67">
        <v>0</v>
      </c>
      <c r="G13" s="67">
        <v>1146818</v>
      </c>
      <c r="H13" s="67">
        <v>0</v>
      </c>
      <c r="I13" s="67">
        <v>0</v>
      </c>
      <c r="J13" s="67">
        <v>9807543</v>
      </c>
      <c r="K13" s="67">
        <v>291477</v>
      </c>
      <c r="L13" s="67">
        <v>0</v>
      </c>
      <c r="M13" s="67">
        <v>0</v>
      </c>
      <c r="N13" s="67">
        <f t="shared" si="2"/>
        <v>17951259</v>
      </c>
      <c r="O13" s="68">
        <f t="shared" si="1"/>
        <v>250.68789800022344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48371685</v>
      </c>
      <c r="E14" s="73">
        <f t="shared" si="3"/>
        <v>2280364</v>
      </c>
      <c r="F14" s="73">
        <f t="shared" si="3"/>
        <v>0</v>
      </c>
      <c r="G14" s="73">
        <f t="shared" si="3"/>
        <v>113011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3" si="4">SUM(D14:M14)</f>
        <v>50765060</v>
      </c>
      <c r="O14" s="75">
        <f t="shared" si="1"/>
        <v>708.93000782035529</v>
      </c>
      <c r="P14" s="76"/>
    </row>
    <row r="15" spans="1:133">
      <c r="A15" s="64"/>
      <c r="B15" s="65">
        <v>521</v>
      </c>
      <c r="C15" s="66" t="s">
        <v>28</v>
      </c>
      <c r="D15" s="67">
        <v>25404179</v>
      </c>
      <c r="E15" s="67">
        <v>1749710</v>
      </c>
      <c r="F15" s="67">
        <v>0</v>
      </c>
      <c r="G15" s="67">
        <v>94060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27247949</v>
      </c>
      <c r="O15" s="68">
        <f t="shared" si="1"/>
        <v>380.51543123673332</v>
      </c>
      <c r="P15" s="69"/>
    </row>
    <row r="16" spans="1:133">
      <c r="A16" s="64"/>
      <c r="B16" s="65">
        <v>522</v>
      </c>
      <c r="C16" s="66" t="s">
        <v>29</v>
      </c>
      <c r="D16" s="67">
        <v>20287522</v>
      </c>
      <c r="E16" s="67">
        <v>530654</v>
      </c>
      <c r="F16" s="67">
        <v>0</v>
      </c>
      <c r="G16" s="67">
        <v>18951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20837127</v>
      </c>
      <c r="O16" s="68">
        <f t="shared" si="1"/>
        <v>290.98881409898337</v>
      </c>
      <c r="P16" s="69"/>
    </row>
    <row r="17" spans="1:16">
      <c r="A17" s="64"/>
      <c r="B17" s="65">
        <v>524</v>
      </c>
      <c r="C17" s="66" t="s">
        <v>30</v>
      </c>
      <c r="D17" s="67">
        <v>2679984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2679984</v>
      </c>
      <c r="O17" s="68">
        <f t="shared" si="1"/>
        <v>37.425762484638589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SUM(D19:D21)</f>
        <v>225439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40559085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40784524</v>
      </c>
      <c r="O18" s="75">
        <f t="shared" si="1"/>
        <v>569.55261981901458</v>
      </c>
      <c r="P18" s="76"/>
    </row>
    <row r="19" spans="1:16">
      <c r="A19" s="64"/>
      <c r="B19" s="65">
        <v>534</v>
      </c>
      <c r="C19" s="66" t="s">
        <v>64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6898386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6898386</v>
      </c>
      <c r="O19" s="68">
        <f t="shared" si="1"/>
        <v>96.335409451457934</v>
      </c>
      <c r="P19" s="69"/>
    </row>
    <row r="20" spans="1:16">
      <c r="A20" s="64"/>
      <c r="B20" s="65">
        <v>536</v>
      </c>
      <c r="C20" s="66" t="s">
        <v>65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33660699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33660699</v>
      </c>
      <c r="O20" s="68">
        <f t="shared" si="1"/>
        <v>470.06897274047594</v>
      </c>
      <c r="P20" s="69"/>
    </row>
    <row r="21" spans="1:16">
      <c r="A21" s="64"/>
      <c r="B21" s="65">
        <v>539</v>
      </c>
      <c r="C21" s="66" t="s">
        <v>34</v>
      </c>
      <c r="D21" s="67">
        <v>225439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225439</v>
      </c>
      <c r="O21" s="68">
        <f t="shared" si="1"/>
        <v>3.148237627080773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SUM(D23:D23)</f>
        <v>1055811</v>
      </c>
      <c r="E22" s="73">
        <f t="shared" si="6"/>
        <v>1006</v>
      </c>
      <c r="F22" s="73">
        <f t="shared" si="6"/>
        <v>0</v>
      </c>
      <c r="G22" s="73">
        <f t="shared" si="6"/>
        <v>109039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1165856</v>
      </c>
      <c r="O22" s="75">
        <f t="shared" si="1"/>
        <v>16.281085912188583</v>
      </c>
      <c r="P22" s="76"/>
    </row>
    <row r="23" spans="1:16">
      <c r="A23" s="64"/>
      <c r="B23" s="65">
        <v>541</v>
      </c>
      <c r="C23" s="66" t="s">
        <v>66</v>
      </c>
      <c r="D23" s="67">
        <v>1055811</v>
      </c>
      <c r="E23" s="67">
        <v>1006</v>
      </c>
      <c r="F23" s="67">
        <v>0</v>
      </c>
      <c r="G23" s="67">
        <v>109039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1165856</v>
      </c>
      <c r="O23" s="68">
        <f t="shared" si="1"/>
        <v>16.281085912188583</v>
      </c>
      <c r="P23" s="69"/>
    </row>
    <row r="24" spans="1:16" ht="15.75">
      <c r="A24" s="70" t="s">
        <v>38</v>
      </c>
      <c r="B24" s="71"/>
      <c r="C24" s="72"/>
      <c r="D24" s="73">
        <f t="shared" ref="D24:M24" si="7">SUM(D25:D26)</f>
        <v>195275</v>
      </c>
      <c r="E24" s="73">
        <f t="shared" si="7"/>
        <v>1056536</v>
      </c>
      <c r="F24" s="73">
        <f t="shared" si="7"/>
        <v>0</v>
      </c>
      <c r="G24" s="73">
        <f t="shared" si="7"/>
        <v>3521843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4773654</v>
      </c>
      <c r="O24" s="75">
        <f t="shared" si="1"/>
        <v>66.663696793654339</v>
      </c>
      <c r="P24" s="76"/>
    </row>
    <row r="25" spans="1:16">
      <c r="A25" s="64"/>
      <c r="B25" s="65">
        <v>554</v>
      </c>
      <c r="C25" s="66" t="s">
        <v>39</v>
      </c>
      <c r="D25" s="67">
        <v>0</v>
      </c>
      <c r="E25" s="67">
        <v>384635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384635</v>
      </c>
      <c r="O25" s="68">
        <f t="shared" si="1"/>
        <v>5.3713970506088708</v>
      </c>
      <c r="P25" s="69"/>
    </row>
    <row r="26" spans="1:16">
      <c r="A26" s="64"/>
      <c r="B26" s="65">
        <v>559</v>
      </c>
      <c r="C26" s="66" t="s">
        <v>40</v>
      </c>
      <c r="D26" s="67">
        <v>195275</v>
      </c>
      <c r="E26" s="67">
        <v>671901</v>
      </c>
      <c r="F26" s="67">
        <v>0</v>
      </c>
      <c r="G26" s="67">
        <v>3521843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4389019</v>
      </c>
      <c r="O26" s="68">
        <f t="shared" si="1"/>
        <v>61.292299743045469</v>
      </c>
      <c r="P26" s="69"/>
    </row>
    <row r="27" spans="1:16" ht="15.75">
      <c r="A27" s="70" t="s">
        <v>41</v>
      </c>
      <c r="B27" s="71"/>
      <c r="C27" s="72"/>
      <c r="D27" s="73">
        <f t="shared" ref="D27:M27" si="8">SUM(D28:D30)</f>
        <v>7539077</v>
      </c>
      <c r="E27" s="73">
        <f t="shared" si="8"/>
        <v>940880</v>
      </c>
      <c r="F27" s="73">
        <f t="shared" si="8"/>
        <v>0</v>
      </c>
      <c r="G27" s="73">
        <f t="shared" si="8"/>
        <v>122334</v>
      </c>
      <c r="H27" s="73">
        <f t="shared" si="8"/>
        <v>0</v>
      </c>
      <c r="I27" s="73">
        <f t="shared" si="8"/>
        <v>2018416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10620707</v>
      </c>
      <c r="O27" s="75">
        <f t="shared" si="1"/>
        <v>148.31732487990169</v>
      </c>
      <c r="P27" s="69"/>
    </row>
    <row r="28" spans="1:16">
      <c r="A28" s="64"/>
      <c r="B28" s="65">
        <v>571</v>
      </c>
      <c r="C28" s="66" t="s">
        <v>42</v>
      </c>
      <c r="D28" s="67">
        <v>2368520</v>
      </c>
      <c r="E28" s="67">
        <v>83386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2451906</v>
      </c>
      <c r="O28" s="68">
        <f t="shared" si="1"/>
        <v>34.240671433359402</v>
      </c>
      <c r="P28" s="69"/>
    </row>
    <row r="29" spans="1:16">
      <c r="A29" s="64"/>
      <c r="B29" s="65">
        <v>572</v>
      </c>
      <c r="C29" s="66" t="s">
        <v>67</v>
      </c>
      <c r="D29" s="67">
        <v>5170557</v>
      </c>
      <c r="E29" s="67">
        <v>671908</v>
      </c>
      <c r="F29" s="67">
        <v>0</v>
      </c>
      <c r="G29" s="67">
        <v>122334</v>
      </c>
      <c r="H29" s="67">
        <v>0</v>
      </c>
      <c r="I29" s="67">
        <v>2018416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7983215</v>
      </c>
      <c r="O29" s="68">
        <f t="shared" si="1"/>
        <v>111.48495978103006</v>
      </c>
      <c r="P29" s="69"/>
    </row>
    <row r="30" spans="1:16">
      <c r="A30" s="64"/>
      <c r="B30" s="65">
        <v>579</v>
      </c>
      <c r="C30" s="66" t="s">
        <v>44</v>
      </c>
      <c r="D30" s="67">
        <v>0</v>
      </c>
      <c r="E30" s="67">
        <v>185586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185586</v>
      </c>
      <c r="O30" s="68">
        <f t="shared" si="1"/>
        <v>2.5916936655122331</v>
      </c>
      <c r="P30" s="69"/>
    </row>
    <row r="31" spans="1:16" ht="15.75">
      <c r="A31" s="70" t="s">
        <v>68</v>
      </c>
      <c r="B31" s="71"/>
      <c r="C31" s="72"/>
      <c r="D31" s="73">
        <f t="shared" ref="D31:M31" si="9">SUM(D32:D32)</f>
        <v>1642398</v>
      </c>
      <c r="E31" s="73">
        <f t="shared" si="9"/>
        <v>7608213</v>
      </c>
      <c r="F31" s="73">
        <f t="shared" si="9"/>
        <v>6050000</v>
      </c>
      <c r="G31" s="73">
        <f t="shared" si="9"/>
        <v>693115</v>
      </c>
      <c r="H31" s="73">
        <f t="shared" si="9"/>
        <v>0</v>
      </c>
      <c r="I31" s="73">
        <f t="shared" si="9"/>
        <v>10502739</v>
      </c>
      <c r="J31" s="73">
        <f t="shared" si="9"/>
        <v>2650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4"/>
        <v>26499115</v>
      </c>
      <c r="O31" s="75">
        <f t="shared" si="1"/>
        <v>370.05802424310133</v>
      </c>
      <c r="P31" s="69"/>
    </row>
    <row r="32" spans="1:16" ht="15.75" thickBot="1">
      <c r="A32" s="64"/>
      <c r="B32" s="65">
        <v>581</v>
      </c>
      <c r="C32" s="66" t="s">
        <v>69</v>
      </c>
      <c r="D32" s="67">
        <v>1642398</v>
      </c>
      <c r="E32" s="67">
        <v>7608213</v>
      </c>
      <c r="F32" s="67">
        <v>6050000</v>
      </c>
      <c r="G32" s="67">
        <v>693115</v>
      </c>
      <c r="H32" s="67">
        <v>0</v>
      </c>
      <c r="I32" s="67">
        <v>10502739</v>
      </c>
      <c r="J32" s="67">
        <v>2650</v>
      </c>
      <c r="K32" s="67">
        <v>0</v>
      </c>
      <c r="L32" s="67">
        <v>0</v>
      </c>
      <c r="M32" s="67">
        <v>0</v>
      </c>
      <c r="N32" s="67">
        <f t="shared" si="4"/>
        <v>26499115</v>
      </c>
      <c r="O32" s="68">
        <f t="shared" si="1"/>
        <v>370.05802424310133</v>
      </c>
      <c r="P32" s="69"/>
    </row>
    <row r="33" spans="1:119" ht="16.5" thickBot="1">
      <c r="A33" s="77" t="s">
        <v>10</v>
      </c>
      <c r="B33" s="78"/>
      <c r="C33" s="79"/>
      <c r="D33" s="80">
        <f>SUM(D5,D14,D18,D22,D24,D27,D31)</f>
        <v>71034877</v>
      </c>
      <c r="E33" s="80">
        <f t="shared" ref="E33:M33" si="10">SUM(E5,E14,E18,E22,E24,E27,E31)</f>
        <v>14855487</v>
      </c>
      <c r="F33" s="80">
        <f t="shared" si="10"/>
        <v>10987875</v>
      </c>
      <c r="G33" s="80">
        <f t="shared" si="10"/>
        <v>5747327</v>
      </c>
      <c r="H33" s="80">
        <f t="shared" si="10"/>
        <v>0</v>
      </c>
      <c r="I33" s="80">
        <f t="shared" si="10"/>
        <v>55644624</v>
      </c>
      <c r="J33" s="80">
        <f t="shared" si="10"/>
        <v>10104447</v>
      </c>
      <c r="K33" s="80">
        <f t="shared" si="10"/>
        <v>19660467</v>
      </c>
      <c r="L33" s="80">
        <f t="shared" si="10"/>
        <v>0</v>
      </c>
      <c r="M33" s="80">
        <f t="shared" si="10"/>
        <v>0</v>
      </c>
      <c r="N33" s="80">
        <f t="shared" si="4"/>
        <v>188035104</v>
      </c>
      <c r="O33" s="81">
        <f t="shared" si="1"/>
        <v>2625.8952072394145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70</v>
      </c>
      <c r="M35" s="177"/>
      <c r="N35" s="177"/>
      <c r="O35" s="91">
        <v>71608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52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11558364</v>
      </c>
      <c r="E5" s="26">
        <f t="shared" si="0"/>
        <v>2865290</v>
      </c>
      <c r="F5" s="26">
        <f t="shared" si="0"/>
        <v>6048220</v>
      </c>
      <c r="G5" s="26">
        <f t="shared" si="0"/>
        <v>714950</v>
      </c>
      <c r="H5" s="26">
        <f t="shared" si="0"/>
        <v>0</v>
      </c>
      <c r="I5" s="26">
        <f t="shared" si="0"/>
        <v>1609875</v>
      </c>
      <c r="J5" s="26">
        <f t="shared" si="0"/>
        <v>9726018</v>
      </c>
      <c r="K5" s="26">
        <f t="shared" si="0"/>
        <v>18416564</v>
      </c>
      <c r="L5" s="26">
        <f t="shared" si="0"/>
        <v>0</v>
      </c>
      <c r="M5" s="26">
        <f t="shared" si="0"/>
        <v>0</v>
      </c>
      <c r="N5" s="27">
        <f>SUM(D5:M5)</f>
        <v>50939281</v>
      </c>
      <c r="O5" s="32">
        <f t="shared" ref="O5:O34" si="1">(N5/O$36)</f>
        <v>726.34471203889859</v>
      </c>
      <c r="P5" s="6"/>
    </row>
    <row r="6" spans="1:133">
      <c r="A6" s="12"/>
      <c r="B6" s="44">
        <v>511</v>
      </c>
      <c r="C6" s="20" t="s">
        <v>19</v>
      </c>
      <c r="D6" s="46">
        <v>211726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211726</v>
      </c>
      <c r="O6" s="47">
        <f t="shared" si="1"/>
        <v>3.01900728636409</v>
      </c>
      <c r="P6" s="9"/>
    </row>
    <row r="7" spans="1:133">
      <c r="A7" s="12"/>
      <c r="B7" s="44">
        <v>512</v>
      </c>
      <c r="C7" s="20" t="s">
        <v>20</v>
      </c>
      <c r="D7" s="46">
        <v>3171064</v>
      </c>
      <c r="E7" s="46">
        <v>7400</v>
      </c>
      <c r="F7" s="46">
        <v>0</v>
      </c>
      <c r="G7" s="46">
        <v>46322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3224786</v>
      </c>
      <c r="O7" s="47">
        <f t="shared" si="1"/>
        <v>45.982318803382242</v>
      </c>
      <c r="P7" s="9"/>
    </row>
    <row r="8" spans="1:133">
      <c r="A8" s="12"/>
      <c r="B8" s="44">
        <v>513</v>
      </c>
      <c r="C8" s="20" t="s">
        <v>21</v>
      </c>
      <c r="D8" s="46">
        <v>3423491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290859</v>
      </c>
      <c r="K8" s="46">
        <v>1677895</v>
      </c>
      <c r="L8" s="46">
        <v>0</v>
      </c>
      <c r="M8" s="46">
        <v>0</v>
      </c>
      <c r="N8" s="46">
        <f t="shared" si="2"/>
        <v>5392245</v>
      </c>
      <c r="O8" s="47">
        <f t="shared" si="1"/>
        <v>76.888180690422203</v>
      </c>
      <c r="P8" s="9"/>
    </row>
    <row r="9" spans="1:133">
      <c r="A9" s="12"/>
      <c r="B9" s="44">
        <v>514</v>
      </c>
      <c r="C9" s="20" t="s">
        <v>22</v>
      </c>
      <c r="D9" s="46">
        <v>444860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444860</v>
      </c>
      <c r="O9" s="47">
        <f t="shared" si="1"/>
        <v>6.3432718769160568</v>
      </c>
      <c r="P9" s="9"/>
    </row>
    <row r="10" spans="1:133">
      <c r="A10" s="12"/>
      <c r="B10" s="44">
        <v>515</v>
      </c>
      <c r="C10" s="20" t="s">
        <v>23</v>
      </c>
      <c r="D10" s="46">
        <v>674161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674161</v>
      </c>
      <c r="O10" s="47">
        <f t="shared" si="1"/>
        <v>9.6128816072778083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6048220</v>
      </c>
      <c r="G11" s="46">
        <v>0</v>
      </c>
      <c r="H11" s="46">
        <v>0</v>
      </c>
      <c r="I11" s="46">
        <v>1609875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7658095</v>
      </c>
      <c r="O11" s="47">
        <f t="shared" si="1"/>
        <v>109.1970027519927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16238272</v>
      </c>
      <c r="L12" s="46">
        <v>0</v>
      </c>
      <c r="M12" s="46">
        <v>0</v>
      </c>
      <c r="N12" s="46">
        <f t="shared" si="2"/>
        <v>16238272</v>
      </c>
      <c r="O12" s="47">
        <f t="shared" si="1"/>
        <v>231.54199997148194</v>
      </c>
      <c r="P12" s="9"/>
    </row>
    <row r="13" spans="1:133">
      <c r="A13" s="12"/>
      <c r="B13" s="44">
        <v>519</v>
      </c>
      <c r="C13" s="20" t="s">
        <v>26</v>
      </c>
      <c r="D13" s="46">
        <v>3633062</v>
      </c>
      <c r="E13" s="46">
        <v>2857890</v>
      </c>
      <c r="F13" s="46">
        <v>0</v>
      </c>
      <c r="G13" s="46">
        <v>668628</v>
      </c>
      <c r="H13" s="46">
        <v>0</v>
      </c>
      <c r="I13" s="46">
        <v>0</v>
      </c>
      <c r="J13" s="46">
        <v>9435159</v>
      </c>
      <c r="K13" s="46">
        <v>500397</v>
      </c>
      <c r="L13" s="46">
        <v>0</v>
      </c>
      <c r="M13" s="46">
        <v>0</v>
      </c>
      <c r="N13" s="46">
        <f t="shared" si="2"/>
        <v>17095136</v>
      </c>
      <c r="O13" s="47">
        <f t="shared" si="1"/>
        <v>243.76004905106157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48009619</v>
      </c>
      <c r="E14" s="31">
        <f t="shared" si="3"/>
        <v>1616247</v>
      </c>
      <c r="F14" s="31">
        <f t="shared" si="3"/>
        <v>0</v>
      </c>
      <c r="G14" s="31">
        <f t="shared" si="3"/>
        <v>212702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49838568</v>
      </c>
      <c r="O14" s="43">
        <f t="shared" si="1"/>
        <v>710.6496128673482</v>
      </c>
      <c r="P14" s="10"/>
    </row>
    <row r="15" spans="1:133">
      <c r="A15" s="12"/>
      <c r="B15" s="44">
        <v>521</v>
      </c>
      <c r="C15" s="20" t="s">
        <v>28</v>
      </c>
      <c r="D15" s="46">
        <v>25405576</v>
      </c>
      <c r="E15" s="46">
        <v>1432501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26838077</v>
      </c>
      <c r="O15" s="47">
        <f t="shared" si="1"/>
        <v>382.68493248349517</v>
      </c>
      <c r="P15" s="9"/>
    </row>
    <row r="16" spans="1:133">
      <c r="A16" s="12"/>
      <c r="B16" s="44">
        <v>522</v>
      </c>
      <c r="C16" s="20" t="s">
        <v>29</v>
      </c>
      <c r="D16" s="46">
        <v>20097568</v>
      </c>
      <c r="E16" s="46">
        <v>183746</v>
      </c>
      <c r="F16" s="46">
        <v>0</v>
      </c>
      <c r="G16" s="46">
        <v>212702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20494016</v>
      </c>
      <c r="O16" s="47">
        <f t="shared" si="1"/>
        <v>292.224779341518</v>
      </c>
      <c r="P16" s="9"/>
    </row>
    <row r="17" spans="1:16">
      <c r="A17" s="12"/>
      <c r="B17" s="44">
        <v>524</v>
      </c>
      <c r="C17" s="20" t="s">
        <v>30</v>
      </c>
      <c r="D17" s="46">
        <v>2506475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2506475</v>
      </c>
      <c r="O17" s="47">
        <f t="shared" si="1"/>
        <v>35.739901042335056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227249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38866419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39093668</v>
      </c>
      <c r="O18" s="43">
        <f t="shared" si="1"/>
        <v>557.43776646561435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6624127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6624127</v>
      </c>
      <c r="O19" s="47">
        <f t="shared" si="1"/>
        <v>94.453622506452206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32242292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32242292</v>
      </c>
      <c r="O20" s="47">
        <f t="shared" si="1"/>
        <v>459.74379375739687</v>
      </c>
      <c r="P20" s="9"/>
    </row>
    <row r="21" spans="1:16">
      <c r="A21" s="12"/>
      <c r="B21" s="44">
        <v>539</v>
      </c>
      <c r="C21" s="20" t="s">
        <v>34</v>
      </c>
      <c r="D21" s="46">
        <v>227249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227249</v>
      </c>
      <c r="O21" s="47">
        <f t="shared" si="1"/>
        <v>3.2403502017652679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928583</v>
      </c>
      <c r="E22" s="31">
        <f t="shared" si="6"/>
        <v>986</v>
      </c>
      <c r="F22" s="31">
        <f t="shared" si="6"/>
        <v>0</v>
      </c>
      <c r="G22" s="31">
        <f t="shared" si="6"/>
        <v>155628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1085197</v>
      </c>
      <c r="O22" s="43">
        <f t="shared" si="1"/>
        <v>15.47385606935592</v>
      </c>
      <c r="P22" s="10"/>
    </row>
    <row r="23" spans="1:16">
      <c r="A23" s="12"/>
      <c r="B23" s="44">
        <v>541</v>
      </c>
      <c r="C23" s="20" t="s">
        <v>36</v>
      </c>
      <c r="D23" s="46">
        <v>928583</v>
      </c>
      <c r="E23" s="46">
        <v>986</v>
      </c>
      <c r="F23" s="46">
        <v>0</v>
      </c>
      <c r="G23" s="46">
        <v>155628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1085197</v>
      </c>
      <c r="O23" s="47">
        <f t="shared" si="1"/>
        <v>15.47385606935592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170760</v>
      </c>
      <c r="E24" s="31">
        <f t="shared" si="7"/>
        <v>1681566</v>
      </c>
      <c r="F24" s="31">
        <f t="shared" si="7"/>
        <v>0</v>
      </c>
      <c r="G24" s="31">
        <f t="shared" si="7"/>
        <v>1343092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3195418</v>
      </c>
      <c r="O24" s="43">
        <f t="shared" si="1"/>
        <v>45.563559624131983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415669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415669</v>
      </c>
      <c r="O25" s="47">
        <f t="shared" si="1"/>
        <v>5.9270365458926868</v>
      </c>
      <c r="P25" s="9"/>
    </row>
    <row r="26" spans="1:16">
      <c r="A26" s="13"/>
      <c r="B26" s="45">
        <v>559</v>
      </c>
      <c r="C26" s="21" t="s">
        <v>40</v>
      </c>
      <c r="D26" s="46">
        <v>170760</v>
      </c>
      <c r="E26" s="46">
        <v>1265897</v>
      </c>
      <c r="F26" s="46">
        <v>0</v>
      </c>
      <c r="G26" s="46">
        <v>1343092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2779749</v>
      </c>
      <c r="O26" s="47">
        <f t="shared" si="1"/>
        <v>39.636523078239293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7152727</v>
      </c>
      <c r="E27" s="31">
        <f t="shared" si="8"/>
        <v>1006012</v>
      </c>
      <c r="F27" s="31">
        <f t="shared" si="8"/>
        <v>0</v>
      </c>
      <c r="G27" s="31">
        <f t="shared" si="8"/>
        <v>308532</v>
      </c>
      <c r="H27" s="31">
        <f t="shared" si="8"/>
        <v>0</v>
      </c>
      <c r="I27" s="31">
        <f t="shared" si="8"/>
        <v>1979864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10447135</v>
      </c>
      <c r="O27" s="43">
        <f t="shared" si="1"/>
        <v>148.96600647359941</v>
      </c>
      <c r="P27" s="9"/>
    </row>
    <row r="28" spans="1:16">
      <c r="A28" s="12"/>
      <c r="B28" s="44">
        <v>571</v>
      </c>
      <c r="C28" s="20" t="s">
        <v>42</v>
      </c>
      <c r="D28" s="46">
        <v>2276190</v>
      </c>
      <c r="E28" s="46">
        <v>96748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2372938</v>
      </c>
      <c r="O28" s="47">
        <f t="shared" si="1"/>
        <v>33.835793015927337</v>
      </c>
      <c r="P28" s="9"/>
    </row>
    <row r="29" spans="1:16">
      <c r="A29" s="12"/>
      <c r="B29" s="44">
        <v>572</v>
      </c>
      <c r="C29" s="20" t="s">
        <v>43</v>
      </c>
      <c r="D29" s="46">
        <v>4876537</v>
      </c>
      <c r="E29" s="46">
        <v>716207</v>
      </c>
      <c r="F29" s="46">
        <v>0</v>
      </c>
      <c r="G29" s="46">
        <v>308532</v>
      </c>
      <c r="H29" s="46">
        <v>0</v>
      </c>
      <c r="I29" s="46">
        <v>1979864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7881140</v>
      </c>
      <c r="O29" s="47">
        <f t="shared" si="1"/>
        <v>112.37740799361195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193057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193057</v>
      </c>
      <c r="O30" s="47">
        <f t="shared" si="1"/>
        <v>2.7528054640601161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1680322</v>
      </c>
      <c r="E31" s="31">
        <f t="shared" si="9"/>
        <v>5880372</v>
      </c>
      <c r="F31" s="31">
        <f t="shared" si="9"/>
        <v>22490000</v>
      </c>
      <c r="G31" s="31">
        <f t="shared" si="9"/>
        <v>338300</v>
      </c>
      <c r="H31" s="31">
        <f t="shared" si="9"/>
        <v>0</v>
      </c>
      <c r="I31" s="31">
        <f t="shared" si="9"/>
        <v>10397077</v>
      </c>
      <c r="J31" s="31">
        <f t="shared" si="9"/>
        <v>1961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40788032</v>
      </c>
      <c r="O31" s="43">
        <f t="shared" si="1"/>
        <v>581.59775277694598</v>
      </c>
      <c r="P31" s="9"/>
    </row>
    <row r="32" spans="1:16">
      <c r="A32" s="12"/>
      <c r="B32" s="44">
        <v>581</v>
      </c>
      <c r="C32" s="20" t="s">
        <v>45</v>
      </c>
      <c r="D32" s="46">
        <v>1680322</v>
      </c>
      <c r="E32" s="46">
        <v>5880372</v>
      </c>
      <c r="F32" s="46">
        <v>6350000</v>
      </c>
      <c r="G32" s="46">
        <v>338300</v>
      </c>
      <c r="H32" s="46">
        <v>0</v>
      </c>
      <c r="I32" s="46">
        <v>10397077</v>
      </c>
      <c r="J32" s="46">
        <v>1961</v>
      </c>
      <c r="K32" s="46">
        <v>0</v>
      </c>
      <c r="L32" s="46">
        <v>0</v>
      </c>
      <c r="M32" s="46">
        <v>0</v>
      </c>
      <c r="N32" s="46">
        <f t="shared" si="4"/>
        <v>24648032</v>
      </c>
      <c r="O32" s="47">
        <f t="shared" si="1"/>
        <v>351.45701615548046</v>
      </c>
      <c r="P32" s="9"/>
    </row>
    <row r="33" spans="1:119" ht="15.75" thickBot="1">
      <c r="A33" s="12"/>
      <c r="B33" s="44">
        <v>585</v>
      </c>
      <c r="C33" s="20" t="s">
        <v>58</v>
      </c>
      <c r="D33" s="46">
        <v>0</v>
      </c>
      <c r="E33" s="46">
        <v>0</v>
      </c>
      <c r="F33" s="46">
        <v>16140000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16140000</v>
      </c>
      <c r="O33" s="47">
        <f t="shared" si="1"/>
        <v>230.14073662146555</v>
      </c>
      <c r="P33" s="9"/>
    </row>
    <row r="34" spans="1:119" ht="16.5" thickBot="1">
      <c r="A34" s="14" t="s">
        <v>10</v>
      </c>
      <c r="B34" s="23"/>
      <c r="C34" s="22"/>
      <c r="D34" s="15">
        <f>SUM(D5,D14,D18,D22,D24,D27,D31)</f>
        <v>69727624</v>
      </c>
      <c r="E34" s="15">
        <f t="shared" ref="E34:M34" si="10">SUM(E5,E14,E18,E22,E24,E27,E31)</f>
        <v>13050473</v>
      </c>
      <c r="F34" s="15">
        <f t="shared" si="10"/>
        <v>28538220</v>
      </c>
      <c r="G34" s="15">
        <f t="shared" si="10"/>
        <v>3073204</v>
      </c>
      <c r="H34" s="15">
        <f t="shared" si="10"/>
        <v>0</v>
      </c>
      <c r="I34" s="15">
        <f t="shared" si="10"/>
        <v>52853235</v>
      </c>
      <c r="J34" s="15">
        <f t="shared" si="10"/>
        <v>9727979</v>
      </c>
      <c r="K34" s="15">
        <f t="shared" si="10"/>
        <v>18416564</v>
      </c>
      <c r="L34" s="15">
        <f t="shared" si="10"/>
        <v>0</v>
      </c>
      <c r="M34" s="15">
        <f t="shared" si="10"/>
        <v>0</v>
      </c>
      <c r="N34" s="15">
        <f t="shared" si="4"/>
        <v>195387299</v>
      </c>
      <c r="O34" s="37">
        <f t="shared" si="1"/>
        <v>2786.0332663158947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59</v>
      </c>
      <c r="M36" s="163"/>
      <c r="N36" s="163"/>
      <c r="O36" s="41">
        <v>70131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10572978</v>
      </c>
      <c r="E5" s="26">
        <f t="shared" si="0"/>
        <v>2825688</v>
      </c>
      <c r="F5" s="26">
        <f t="shared" si="0"/>
        <v>5164162</v>
      </c>
      <c r="G5" s="26">
        <f t="shared" si="0"/>
        <v>237585</v>
      </c>
      <c r="H5" s="26">
        <f t="shared" si="0"/>
        <v>0</v>
      </c>
      <c r="I5" s="26">
        <f t="shared" si="0"/>
        <v>1677861</v>
      </c>
      <c r="J5" s="26">
        <f t="shared" si="0"/>
        <v>9830963</v>
      </c>
      <c r="K5" s="26">
        <f t="shared" si="0"/>
        <v>16561774</v>
      </c>
      <c r="L5" s="26">
        <f t="shared" si="0"/>
        <v>0</v>
      </c>
      <c r="M5" s="26">
        <f t="shared" si="0"/>
        <v>0</v>
      </c>
      <c r="N5" s="27">
        <f>SUM(D5:M5)</f>
        <v>46871011</v>
      </c>
      <c r="O5" s="32">
        <f t="shared" ref="O5:O33" si="1">(N5/O$35)</f>
        <v>681.84942028774674</v>
      </c>
      <c r="P5" s="6"/>
    </row>
    <row r="6" spans="1:133">
      <c r="A6" s="12"/>
      <c r="B6" s="44">
        <v>511</v>
      </c>
      <c r="C6" s="20" t="s">
        <v>19</v>
      </c>
      <c r="D6" s="46">
        <v>205696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205696</v>
      </c>
      <c r="O6" s="47">
        <f t="shared" si="1"/>
        <v>2.9923335418454782</v>
      </c>
      <c r="P6" s="9"/>
    </row>
    <row r="7" spans="1:133">
      <c r="A7" s="12"/>
      <c r="B7" s="44">
        <v>512</v>
      </c>
      <c r="C7" s="20" t="s">
        <v>20</v>
      </c>
      <c r="D7" s="46">
        <v>2541028</v>
      </c>
      <c r="E7" s="46">
        <v>31838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2572866</v>
      </c>
      <c r="O7" s="47">
        <f t="shared" si="1"/>
        <v>37.428405173040836</v>
      </c>
      <c r="P7" s="9"/>
    </row>
    <row r="8" spans="1:133">
      <c r="A8" s="12"/>
      <c r="B8" s="44">
        <v>513</v>
      </c>
      <c r="C8" s="20" t="s">
        <v>21</v>
      </c>
      <c r="D8" s="46">
        <v>3405773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270288</v>
      </c>
      <c r="K8" s="46">
        <v>1440358</v>
      </c>
      <c r="L8" s="46">
        <v>0</v>
      </c>
      <c r="M8" s="46">
        <v>0</v>
      </c>
      <c r="N8" s="46">
        <f t="shared" si="2"/>
        <v>5116419</v>
      </c>
      <c r="O8" s="47">
        <f t="shared" si="1"/>
        <v>74.4303836138549</v>
      </c>
      <c r="P8" s="9"/>
    </row>
    <row r="9" spans="1:133">
      <c r="A9" s="12"/>
      <c r="B9" s="44">
        <v>514</v>
      </c>
      <c r="C9" s="20" t="s">
        <v>22</v>
      </c>
      <c r="D9" s="46">
        <v>453085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453085</v>
      </c>
      <c r="O9" s="47">
        <f t="shared" si="1"/>
        <v>6.5911901194338167</v>
      </c>
      <c r="P9" s="9"/>
    </row>
    <row r="10" spans="1:133">
      <c r="A10" s="12"/>
      <c r="B10" s="44">
        <v>515</v>
      </c>
      <c r="C10" s="20" t="s">
        <v>23</v>
      </c>
      <c r="D10" s="46">
        <v>634610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634610</v>
      </c>
      <c r="O10" s="47">
        <f t="shared" si="1"/>
        <v>9.2318994486550974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5164162</v>
      </c>
      <c r="G11" s="46">
        <v>0</v>
      </c>
      <c r="H11" s="46">
        <v>0</v>
      </c>
      <c r="I11" s="46">
        <v>1677861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6842023</v>
      </c>
      <c r="O11" s="47">
        <f t="shared" si="1"/>
        <v>99.53336436769905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14645847</v>
      </c>
      <c r="L12" s="46">
        <v>0</v>
      </c>
      <c r="M12" s="46">
        <v>0</v>
      </c>
      <c r="N12" s="46">
        <f t="shared" si="2"/>
        <v>14645847</v>
      </c>
      <c r="O12" s="47">
        <f t="shared" si="1"/>
        <v>213.05839309873292</v>
      </c>
      <c r="P12" s="9"/>
    </row>
    <row r="13" spans="1:133">
      <c r="A13" s="12"/>
      <c r="B13" s="44">
        <v>519</v>
      </c>
      <c r="C13" s="20" t="s">
        <v>26</v>
      </c>
      <c r="D13" s="46">
        <v>3332786</v>
      </c>
      <c r="E13" s="46">
        <v>2793850</v>
      </c>
      <c r="F13" s="46">
        <v>0</v>
      </c>
      <c r="G13" s="46">
        <v>237585</v>
      </c>
      <c r="H13" s="46">
        <v>0</v>
      </c>
      <c r="I13" s="46">
        <v>0</v>
      </c>
      <c r="J13" s="46">
        <v>9560675</v>
      </c>
      <c r="K13" s="46">
        <v>475569</v>
      </c>
      <c r="L13" s="46">
        <v>0</v>
      </c>
      <c r="M13" s="46">
        <v>0</v>
      </c>
      <c r="N13" s="46">
        <f t="shared" si="2"/>
        <v>16400465</v>
      </c>
      <c r="O13" s="47">
        <f t="shared" si="1"/>
        <v>238.58345092448465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45757147</v>
      </c>
      <c r="E14" s="31">
        <f t="shared" si="3"/>
        <v>1652387</v>
      </c>
      <c r="F14" s="31">
        <f t="shared" si="3"/>
        <v>0</v>
      </c>
      <c r="G14" s="31">
        <f t="shared" si="3"/>
        <v>170018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47579552</v>
      </c>
      <c r="O14" s="43">
        <f t="shared" si="1"/>
        <v>692.15682052923296</v>
      </c>
      <c r="P14" s="10"/>
    </row>
    <row r="15" spans="1:133">
      <c r="A15" s="12"/>
      <c r="B15" s="44">
        <v>521</v>
      </c>
      <c r="C15" s="20" t="s">
        <v>28</v>
      </c>
      <c r="D15" s="46">
        <v>24321332</v>
      </c>
      <c r="E15" s="46">
        <v>1630278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25951610</v>
      </c>
      <c r="O15" s="47">
        <f t="shared" si="1"/>
        <v>377.52738540318006</v>
      </c>
      <c r="P15" s="9"/>
    </row>
    <row r="16" spans="1:133">
      <c r="A16" s="12"/>
      <c r="B16" s="44">
        <v>522</v>
      </c>
      <c r="C16" s="20" t="s">
        <v>29</v>
      </c>
      <c r="D16" s="46">
        <v>19122480</v>
      </c>
      <c r="E16" s="46">
        <v>22109</v>
      </c>
      <c r="F16" s="46">
        <v>0</v>
      </c>
      <c r="G16" s="46">
        <v>170018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19314607</v>
      </c>
      <c r="O16" s="47">
        <f t="shared" si="1"/>
        <v>280.97652056269186</v>
      </c>
      <c r="P16" s="9"/>
    </row>
    <row r="17" spans="1:16">
      <c r="A17" s="12"/>
      <c r="B17" s="44">
        <v>524</v>
      </c>
      <c r="C17" s="20" t="s">
        <v>30</v>
      </c>
      <c r="D17" s="46">
        <v>2313335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2313335</v>
      </c>
      <c r="O17" s="47">
        <f t="shared" si="1"/>
        <v>33.652914563361023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204497</v>
      </c>
      <c r="E18" s="31">
        <f t="shared" si="5"/>
        <v>19467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39210023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39433987</v>
      </c>
      <c r="O18" s="43">
        <f t="shared" si="1"/>
        <v>573.66036281113168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56</v>
      </c>
      <c r="F19" s="46">
        <v>0</v>
      </c>
      <c r="G19" s="46">
        <v>0</v>
      </c>
      <c r="H19" s="46">
        <v>0</v>
      </c>
      <c r="I19" s="46">
        <v>6234177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6234233</v>
      </c>
      <c r="O19" s="47">
        <f t="shared" si="1"/>
        <v>90.691625085465731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19411</v>
      </c>
      <c r="F20" s="46">
        <v>0</v>
      </c>
      <c r="G20" s="46">
        <v>0</v>
      </c>
      <c r="H20" s="46">
        <v>0</v>
      </c>
      <c r="I20" s="46">
        <v>32975846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32995257</v>
      </c>
      <c r="O20" s="47">
        <f t="shared" si="1"/>
        <v>479.99384646717391</v>
      </c>
      <c r="P20" s="9"/>
    </row>
    <row r="21" spans="1:16">
      <c r="A21" s="12"/>
      <c r="B21" s="44">
        <v>539</v>
      </c>
      <c r="C21" s="20" t="s">
        <v>34</v>
      </c>
      <c r="D21" s="46">
        <v>204497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204497</v>
      </c>
      <c r="O21" s="47">
        <f t="shared" si="1"/>
        <v>2.9748912584920206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807943</v>
      </c>
      <c r="E22" s="31">
        <f t="shared" si="6"/>
        <v>69676</v>
      </c>
      <c r="F22" s="31">
        <f t="shared" si="6"/>
        <v>0</v>
      </c>
      <c r="G22" s="31">
        <f t="shared" si="6"/>
        <v>72934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950553</v>
      </c>
      <c r="O22" s="43">
        <f t="shared" si="1"/>
        <v>13.828035670124089</v>
      </c>
      <c r="P22" s="10"/>
    </row>
    <row r="23" spans="1:16">
      <c r="A23" s="12"/>
      <c r="B23" s="44">
        <v>541</v>
      </c>
      <c r="C23" s="20" t="s">
        <v>36</v>
      </c>
      <c r="D23" s="46">
        <v>807943</v>
      </c>
      <c r="E23" s="46">
        <v>69676</v>
      </c>
      <c r="F23" s="46">
        <v>0</v>
      </c>
      <c r="G23" s="46">
        <v>72934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950553</v>
      </c>
      <c r="O23" s="47">
        <f t="shared" si="1"/>
        <v>13.828035670124089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0</v>
      </c>
      <c r="E24" s="31">
        <f t="shared" si="7"/>
        <v>1131533</v>
      </c>
      <c r="F24" s="31">
        <f t="shared" si="7"/>
        <v>0</v>
      </c>
      <c r="G24" s="31">
        <f t="shared" si="7"/>
        <v>1776587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2908120</v>
      </c>
      <c r="O24" s="43">
        <f t="shared" si="1"/>
        <v>42.305465442748869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365075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365075</v>
      </c>
      <c r="O25" s="47">
        <f t="shared" si="1"/>
        <v>5.310877060269708</v>
      </c>
      <c r="P25" s="9"/>
    </row>
    <row r="26" spans="1:16">
      <c r="A26" s="13"/>
      <c r="B26" s="45">
        <v>559</v>
      </c>
      <c r="C26" s="21" t="s">
        <v>40</v>
      </c>
      <c r="D26" s="46">
        <v>0</v>
      </c>
      <c r="E26" s="46">
        <v>766458</v>
      </c>
      <c r="F26" s="46">
        <v>0</v>
      </c>
      <c r="G26" s="46">
        <v>1776587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2543045</v>
      </c>
      <c r="O26" s="47">
        <f t="shared" si="1"/>
        <v>36.994588382479158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7035041</v>
      </c>
      <c r="E27" s="31">
        <f t="shared" si="8"/>
        <v>831759</v>
      </c>
      <c r="F27" s="31">
        <f t="shared" si="8"/>
        <v>0</v>
      </c>
      <c r="G27" s="31">
        <f t="shared" si="8"/>
        <v>738664</v>
      </c>
      <c r="H27" s="31">
        <f t="shared" si="8"/>
        <v>0</v>
      </c>
      <c r="I27" s="31">
        <f t="shared" si="8"/>
        <v>2089027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10694491</v>
      </c>
      <c r="O27" s="43">
        <f t="shared" si="1"/>
        <v>155.57659911843004</v>
      </c>
      <c r="P27" s="9"/>
    </row>
    <row r="28" spans="1:16">
      <c r="A28" s="12"/>
      <c r="B28" s="44">
        <v>571</v>
      </c>
      <c r="C28" s="20" t="s">
        <v>42</v>
      </c>
      <c r="D28" s="46">
        <v>2202523</v>
      </c>
      <c r="E28" s="46">
        <v>65536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2268059</v>
      </c>
      <c r="O28" s="47">
        <f t="shared" si="1"/>
        <v>32.994268340582764</v>
      </c>
      <c r="P28" s="9"/>
    </row>
    <row r="29" spans="1:16">
      <c r="A29" s="12"/>
      <c r="B29" s="44">
        <v>572</v>
      </c>
      <c r="C29" s="20" t="s">
        <v>43</v>
      </c>
      <c r="D29" s="46">
        <v>4832518</v>
      </c>
      <c r="E29" s="46">
        <v>605308</v>
      </c>
      <c r="F29" s="46">
        <v>0</v>
      </c>
      <c r="G29" s="46">
        <v>738664</v>
      </c>
      <c r="H29" s="46">
        <v>0</v>
      </c>
      <c r="I29" s="46">
        <v>2089027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8265517</v>
      </c>
      <c r="O29" s="47">
        <f t="shared" si="1"/>
        <v>120.24144251611121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160915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160915</v>
      </c>
      <c r="O30" s="47">
        <f t="shared" si="1"/>
        <v>2.3408882617360818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SUM(D32:D32)</f>
        <v>1265373</v>
      </c>
      <c r="E31" s="31">
        <f t="shared" si="9"/>
        <v>6636639</v>
      </c>
      <c r="F31" s="31">
        <f t="shared" si="9"/>
        <v>6050000</v>
      </c>
      <c r="G31" s="31">
        <f t="shared" si="9"/>
        <v>4780800</v>
      </c>
      <c r="H31" s="31">
        <f t="shared" si="9"/>
        <v>0</v>
      </c>
      <c r="I31" s="31">
        <f t="shared" si="9"/>
        <v>11268138</v>
      </c>
      <c r="J31" s="31">
        <f t="shared" si="9"/>
        <v>1961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30002911</v>
      </c>
      <c r="O31" s="43">
        <f t="shared" si="1"/>
        <v>436.46311517144062</v>
      </c>
      <c r="P31" s="9"/>
    </row>
    <row r="32" spans="1:16" ht="15.75" thickBot="1">
      <c r="A32" s="12"/>
      <c r="B32" s="44">
        <v>581</v>
      </c>
      <c r="C32" s="20" t="s">
        <v>45</v>
      </c>
      <c r="D32" s="46">
        <v>1265373</v>
      </c>
      <c r="E32" s="46">
        <v>6636639</v>
      </c>
      <c r="F32" s="46">
        <v>6050000</v>
      </c>
      <c r="G32" s="46">
        <v>4780800</v>
      </c>
      <c r="H32" s="46">
        <v>0</v>
      </c>
      <c r="I32" s="46">
        <v>11268138</v>
      </c>
      <c r="J32" s="46">
        <v>1961</v>
      </c>
      <c r="K32" s="46">
        <v>0</v>
      </c>
      <c r="L32" s="46">
        <v>0</v>
      </c>
      <c r="M32" s="46">
        <v>0</v>
      </c>
      <c r="N32" s="46">
        <f t="shared" si="4"/>
        <v>30002911</v>
      </c>
      <c r="O32" s="47">
        <f t="shared" si="1"/>
        <v>436.46311517144062</v>
      </c>
      <c r="P32" s="9"/>
    </row>
    <row r="33" spans="1:119" ht="16.5" thickBot="1">
      <c r="A33" s="14" t="s">
        <v>10</v>
      </c>
      <c r="B33" s="23"/>
      <c r="C33" s="22"/>
      <c r="D33" s="15">
        <f>SUM(D5,D14,D18,D22,D24,D27,D31)</f>
        <v>65642979</v>
      </c>
      <c r="E33" s="15">
        <f t="shared" ref="E33:M33" si="10">SUM(E5,E14,E18,E22,E24,E27,E31)</f>
        <v>13167149</v>
      </c>
      <c r="F33" s="15">
        <f t="shared" si="10"/>
        <v>11214162</v>
      </c>
      <c r="G33" s="15">
        <f t="shared" si="10"/>
        <v>7776588</v>
      </c>
      <c r="H33" s="15">
        <f t="shared" si="10"/>
        <v>0</v>
      </c>
      <c r="I33" s="15">
        <f t="shared" si="10"/>
        <v>54245049</v>
      </c>
      <c r="J33" s="15">
        <f t="shared" si="10"/>
        <v>9832924</v>
      </c>
      <c r="K33" s="15">
        <f t="shared" si="10"/>
        <v>16561774</v>
      </c>
      <c r="L33" s="15">
        <f t="shared" si="10"/>
        <v>0</v>
      </c>
      <c r="M33" s="15">
        <f t="shared" si="10"/>
        <v>0</v>
      </c>
      <c r="N33" s="15">
        <f t="shared" si="4"/>
        <v>178440625</v>
      </c>
      <c r="O33" s="37">
        <f t="shared" si="1"/>
        <v>2595.8398190308549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56</v>
      </c>
      <c r="M35" s="163"/>
      <c r="N35" s="163"/>
      <c r="O35" s="41">
        <v>68741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11523985</v>
      </c>
      <c r="E5" s="26">
        <f t="shared" si="0"/>
        <v>3243660</v>
      </c>
      <c r="F5" s="26">
        <f t="shared" si="0"/>
        <v>5371155</v>
      </c>
      <c r="G5" s="26">
        <f t="shared" si="0"/>
        <v>191473</v>
      </c>
      <c r="H5" s="26">
        <f t="shared" si="0"/>
        <v>0</v>
      </c>
      <c r="I5" s="26">
        <f t="shared" si="0"/>
        <v>1331113</v>
      </c>
      <c r="J5" s="26">
        <f t="shared" si="0"/>
        <v>9817204</v>
      </c>
      <c r="K5" s="26">
        <f t="shared" si="0"/>
        <v>15605265</v>
      </c>
      <c r="L5" s="26">
        <f t="shared" si="0"/>
        <v>0</v>
      </c>
      <c r="M5" s="26">
        <f t="shared" si="0"/>
        <v>0</v>
      </c>
      <c r="N5" s="27">
        <f>SUM(D5:M5)</f>
        <v>47083855</v>
      </c>
      <c r="O5" s="32">
        <f t="shared" ref="O5:O34" si="1">(N5/O$36)</f>
        <v>688.26989138856004</v>
      </c>
      <c r="P5" s="6"/>
    </row>
    <row r="6" spans="1:133">
      <c r="A6" s="12"/>
      <c r="B6" s="44">
        <v>511</v>
      </c>
      <c r="C6" s="20" t="s">
        <v>19</v>
      </c>
      <c r="D6" s="46">
        <v>197431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197431</v>
      </c>
      <c r="O6" s="47">
        <f t="shared" si="1"/>
        <v>2.8860383867619759</v>
      </c>
      <c r="P6" s="9"/>
    </row>
    <row r="7" spans="1:133">
      <c r="A7" s="12"/>
      <c r="B7" s="44">
        <v>512</v>
      </c>
      <c r="C7" s="20" t="s">
        <v>20</v>
      </c>
      <c r="D7" s="46">
        <v>2820828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2820828</v>
      </c>
      <c r="O7" s="47">
        <f t="shared" si="1"/>
        <v>41.234749813621015</v>
      </c>
      <c r="P7" s="9"/>
    </row>
    <row r="8" spans="1:133">
      <c r="A8" s="12"/>
      <c r="B8" s="44">
        <v>513</v>
      </c>
      <c r="C8" s="20" t="s">
        <v>21</v>
      </c>
      <c r="D8" s="46">
        <v>3801629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313076</v>
      </c>
      <c r="K8" s="46">
        <v>1495707</v>
      </c>
      <c r="L8" s="46">
        <v>0</v>
      </c>
      <c r="M8" s="46">
        <v>0</v>
      </c>
      <c r="N8" s="46">
        <f t="shared" si="2"/>
        <v>5610412</v>
      </c>
      <c r="O8" s="47">
        <f t="shared" si="1"/>
        <v>82.012776096712415</v>
      </c>
      <c r="P8" s="9"/>
    </row>
    <row r="9" spans="1:133">
      <c r="A9" s="12"/>
      <c r="B9" s="44">
        <v>514</v>
      </c>
      <c r="C9" s="20" t="s">
        <v>22</v>
      </c>
      <c r="D9" s="46">
        <v>543613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543613</v>
      </c>
      <c r="O9" s="47">
        <f t="shared" si="1"/>
        <v>7.9465128857314093</v>
      </c>
      <c r="P9" s="9"/>
    </row>
    <row r="10" spans="1:133">
      <c r="A10" s="12"/>
      <c r="B10" s="44">
        <v>515</v>
      </c>
      <c r="C10" s="20" t="s">
        <v>23</v>
      </c>
      <c r="D10" s="46">
        <v>800192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800192</v>
      </c>
      <c r="O10" s="47">
        <f t="shared" si="1"/>
        <v>11.697174348404451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5371155</v>
      </c>
      <c r="G11" s="46">
        <v>0</v>
      </c>
      <c r="H11" s="46">
        <v>0</v>
      </c>
      <c r="I11" s="46">
        <v>1331113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6702268</v>
      </c>
      <c r="O11" s="47">
        <f t="shared" si="1"/>
        <v>97.9734830212399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13427409</v>
      </c>
      <c r="L12" s="46">
        <v>0</v>
      </c>
      <c r="M12" s="46">
        <v>0</v>
      </c>
      <c r="N12" s="46">
        <f t="shared" si="2"/>
        <v>13427409</v>
      </c>
      <c r="O12" s="47">
        <f t="shared" si="1"/>
        <v>196.2813226329869</v>
      </c>
      <c r="P12" s="9"/>
    </row>
    <row r="13" spans="1:133">
      <c r="A13" s="12"/>
      <c r="B13" s="44">
        <v>519</v>
      </c>
      <c r="C13" s="20" t="s">
        <v>26</v>
      </c>
      <c r="D13" s="46">
        <v>3360292</v>
      </c>
      <c r="E13" s="46">
        <v>3243660</v>
      </c>
      <c r="F13" s="46">
        <v>0</v>
      </c>
      <c r="G13" s="46">
        <v>191473</v>
      </c>
      <c r="H13" s="46">
        <v>0</v>
      </c>
      <c r="I13" s="46">
        <v>0</v>
      </c>
      <c r="J13" s="46">
        <v>9504128</v>
      </c>
      <c r="K13" s="46">
        <v>682149</v>
      </c>
      <c r="L13" s="46">
        <v>0</v>
      </c>
      <c r="M13" s="46">
        <v>0</v>
      </c>
      <c r="N13" s="46">
        <f t="shared" si="2"/>
        <v>16981702</v>
      </c>
      <c r="O13" s="47">
        <f t="shared" si="1"/>
        <v>248.23783420310193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48434329</v>
      </c>
      <c r="E14" s="31">
        <f t="shared" si="3"/>
        <v>1328447</v>
      </c>
      <c r="F14" s="31">
        <f t="shared" si="3"/>
        <v>0</v>
      </c>
      <c r="G14" s="31">
        <f t="shared" si="3"/>
        <v>128115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49890891</v>
      </c>
      <c r="O14" s="43">
        <f t="shared" si="1"/>
        <v>729.30303030303025</v>
      </c>
      <c r="P14" s="10"/>
    </row>
    <row r="15" spans="1:133">
      <c r="A15" s="12"/>
      <c r="B15" s="44">
        <v>521</v>
      </c>
      <c r="C15" s="20" t="s">
        <v>28</v>
      </c>
      <c r="D15" s="46">
        <v>25351102</v>
      </c>
      <c r="E15" s="46">
        <v>1059098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26410200</v>
      </c>
      <c r="O15" s="47">
        <f t="shared" si="1"/>
        <v>386.0632372933386</v>
      </c>
      <c r="P15" s="9"/>
    </row>
    <row r="16" spans="1:133">
      <c r="A16" s="12"/>
      <c r="B16" s="44">
        <v>522</v>
      </c>
      <c r="C16" s="20" t="s">
        <v>29</v>
      </c>
      <c r="D16" s="46">
        <v>20154682</v>
      </c>
      <c r="E16" s="46">
        <v>269349</v>
      </c>
      <c r="F16" s="46">
        <v>0</v>
      </c>
      <c r="G16" s="46">
        <v>128115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20552146</v>
      </c>
      <c r="O16" s="47">
        <f t="shared" si="1"/>
        <v>300.43044043912352</v>
      </c>
      <c r="P16" s="9"/>
    </row>
    <row r="17" spans="1:16">
      <c r="A17" s="12"/>
      <c r="B17" s="44">
        <v>524</v>
      </c>
      <c r="C17" s="20" t="s">
        <v>30</v>
      </c>
      <c r="D17" s="46">
        <v>2928545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2928545</v>
      </c>
      <c r="O17" s="47">
        <f t="shared" si="1"/>
        <v>42.809352570568201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345751</v>
      </c>
      <c r="E18" s="31">
        <f t="shared" si="5"/>
        <v>48783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39815717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40210251</v>
      </c>
      <c r="O18" s="43">
        <f t="shared" si="1"/>
        <v>587.79182563697759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6259482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6259482</v>
      </c>
      <c r="O19" s="47">
        <f t="shared" si="1"/>
        <v>91.500855150638074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48783</v>
      </c>
      <c r="F20" s="46">
        <v>0</v>
      </c>
      <c r="G20" s="46">
        <v>0</v>
      </c>
      <c r="H20" s="46">
        <v>0</v>
      </c>
      <c r="I20" s="46">
        <v>33556235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33605018</v>
      </c>
      <c r="O20" s="47">
        <f t="shared" si="1"/>
        <v>491.23679632796853</v>
      </c>
      <c r="P20" s="9"/>
    </row>
    <row r="21" spans="1:16">
      <c r="A21" s="12"/>
      <c r="B21" s="44">
        <v>539</v>
      </c>
      <c r="C21" s="20" t="s">
        <v>34</v>
      </c>
      <c r="D21" s="46">
        <v>345751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345751</v>
      </c>
      <c r="O21" s="47">
        <f t="shared" si="1"/>
        <v>5.0541741583709747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819013</v>
      </c>
      <c r="E22" s="31">
        <f t="shared" si="6"/>
        <v>838983</v>
      </c>
      <c r="F22" s="31">
        <f t="shared" si="6"/>
        <v>0</v>
      </c>
      <c r="G22" s="31">
        <f t="shared" si="6"/>
        <v>658500</v>
      </c>
      <c r="H22" s="31">
        <f t="shared" si="6"/>
        <v>0</v>
      </c>
      <c r="I22" s="31">
        <f t="shared" si="6"/>
        <v>217742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2534238</v>
      </c>
      <c r="O22" s="43">
        <f t="shared" si="1"/>
        <v>37.045388764636229</v>
      </c>
      <c r="P22" s="10"/>
    </row>
    <row r="23" spans="1:16">
      <c r="A23" s="12"/>
      <c r="B23" s="44">
        <v>541</v>
      </c>
      <c r="C23" s="20" t="s">
        <v>36</v>
      </c>
      <c r="D23" s="46">
        <v>819013</v>
      </c>
      <c r="E23" s="46">
        <v>838983</v>
      </c>
      <c r="F23" s="46">
        <v>0</v>
      </c>
      <c r="G23" s="46">
        <v>658500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2316496</v>
      </c>
      <c r="O23" s="47">
        <f t="shared" si="1"/>
        <v>33.862444999926907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217742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217742</v>
      </c>
      <c r="O24" s="47">
        <f t="shared" si="1"/>
        <v>3.1829437647093219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1760636</v>
      </c>
      <c r="F25" s="31">
        <f t="shared" si="8"/>
        <v>0</v>
      </c>
      <c r="G25" s="31">
        <f t="shared" si="8"/>
        <v>2977309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4737945</v>
      </c>
      <c r="O25" s="43">
        <f t="shared" si="1"/>
        <v>69.25908871639696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371246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371246</v>
      </c>
      <c r="O26" s="47">
        <f t="shared" si="1"/>
        <v>5.4268590390153344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1389390</v>
      </c>
      <c r="F27" s="46">
        <v>0</v>
      </c>
      <c r="G27" s="46">
        <v>2977309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4366699</v>
      </c>
      <c r="O27" s="47">
        <f t="shared" si="1"/>
        <v>63.832229677381633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7724574</v>
      </c>
      <c r="E28" s="31">
        <f t="shared" si="9"/>
        <v>814424</v>
      </c>
      <c r="F28" s="31">
        <f t="shared" si="9"/>
        <v>0</v>
      </c>
      <c r="G28" s="31">
        <f t="shared" si="9"/>
        <v>2193151</v>
      </c>
      <c r="H28" s="31">
        <f t="shared" si="9"/>
        <v>0</v>
      </c>
      <c r="I28" s="31">
        <f t="shared" si="9"/>
        <v>2115319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12847468</v>
      </c>
      <c r="O28" s="43">
        <f t="shared" si="1"/>
        <v>187.80376850999139</v>
      </c>
      <c r="P28" s="9"/>
    </row>
    <row r="29" spans="1:16">
      <c r="A29" s="12"/>
      <c r="B29" s="44">
        <v>571</v>
      </c>
      <c r="C29" s="20" t="s">
        <v>42</v>
      </c>
      <c r="D29" s="46">
        <v>2234483</v>
      </c>
      <c r="E29" s="46">
        <v>22014</v>
      </c>
      <c r="F29" s="46">
        <v>0</v>
      </c>
      <c r="G29" s="46">
        <v>208655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2465152</v>
      </c>
      <c r="O29" s="47">
        <f t="shared" si="1"/>
        <v>36.035492405969975</v>
      </c>
      <c r="P29" s="9"/>
    </row>
    <row r="30" spans="1:16">
      <c r="A30" s="12"/>
      <c r="B30" s="44">
        <v>572</v>
      </c>
      <c r="C30" s="20" t="s">
        <v>43</v>
      </c>
      <c r="D30" s="46">
        <v>5490091</v>
      </c>
      <c r="E30" s="46">
        <v>653114</v>
      </c>
      <c r="F30" s="46">
        <v>0</v>
      </c>
      <c r="G30" s="46">
        <v>1984496</v>
      </c>
      <c r="H30" s="46">
        <v>0</v>
      </c>
      <c r="I30" s="46">
        <v>2115319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10243020</v>
      </c>
      <c r="O30" s="47">
        <f t="shared" si="1"/>
        <v>149.73205280007016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139296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139296</v>
      </c>
      <c r="O31" s="47">
        <f t="shared" si="1"/>
        <v>2.0362233039512345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SUM(D33:D33)</f>
        <v>725879</v>
      </c>
      <c r="E32" s="31">
        <f t="shared" si="11"/>
        <v>5307158</v>
      </c>
      <c r="F32" s="31">
        <f t="shared" si="11"/>
        <v>6050000</v>
      </c>
      <c r="G32" s="31">
        <f t="shared" si="11"/>
        <v>10787152</v>
      </c>
      <c r="H32" s="31">
        <f t="shared" si="11"/>
        <v>0</v>
      </c>
      <c r="I32" s="31">
        <f t="shared" si="11"/>
        <v>9199941</v>
      </c>
      <c r="J32" s="31">
        <f t="shared" si="11"/>
        <v>1503762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33573892</v>
      </c>
      <c r="O32" s="43">
        <f t="shared" si="1"/>
        <v>490.7817977166747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725879</v>
      </c>
      <c r="E33" s="46">
        <v>5307158</v>
      </c>
      <c r="F33" s="46">
        <v>6050000</v>
      </c>
      <c r="G33" s="46">
        <v>10787152</v>
      </c>
      <c r="H33" s="46">
        <v>0</v>
      </c>
      <c r="I33" s="46">
        <v>9199941</v>
      </c>
      <c r="J33" s="46">
        <v>1503762</v>
      </c>
      <c r="K33" s="46">
        <v>0</v>
      </c>
      <c r="L33" s="46">
        <v>0</v>
      </c>
      <c r="M33" s="46">
        <v>0</v>
      </c>
      <c r="N33" s="46">
        <f t="shared" si="10"/>
        <v>33573892</v>
      </c>
      <c r="O33" s="47">
        <f t="shared" si="1"/>
        <v>490.7817977166747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SUM(D5,D14,D18,D22,D25,D28,D32)</f>
        <v>69573531</v>
      </c>
      <c r="E34" s="15">
        <f t="shared" ref="E34:M34" si="12">SUM(E5,E14,E18,E22,E25,E28,E32)</f>
        <v>13342091</v>
      </c>
      <c r="F34" s="15">
        <f t="shared" si="12"/>
        <v>11421155</v>
      </c>
      <c r="G34" s="15">
        <f t="shared" si="12"/>
        <v>16935700</v>
      </c>
      <c r="H34" s="15">
        <f t="shared" si="12"/>
        <v>0</v>
      </c>
      <c r="I34" s="15">
        <f t="shared" si="12"/>
        <v>52679832</v>
      </c>
      <c r="J34" s="15">
        <f t="shared" si="12"/>
        <v>11320966</v>
      </c>
      <c r="K34" s="15">
        <f t="shared" si="12"/>
        <v>15605265</v>
      </c>
      <c r="L34" s="15">
        <f t="shared" si="12"/>
        <v>0</v>
      </c>
      <c r="M34" s="15">
        <f t="shared" si="12"/>
        <v>0</v>
      </c>
      <c r="N34" s="15">
        <f t="shared" si="10"/>
        <v>190878540</v>
      </c>
      <c r="O34" s="37">
        <f t="shared" si="1"/>
        <v>2790.2547910362673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54</v>
      </c>
      <c r="M36" s="163"/>
      <c r="N36" s="163"/>
      <c r="O36" s="41">
        <v>68409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12112483</v>
      </c>
      <c r="E5" s="26">
        <f t="shared" ref="E5:M5" si="0">SUM(E6:E13)</f>
        <v>3290696</v>
      </c>
      <c r="F5" s="26">
        <f t="shared" si="0"/>
        <v>5837652</v>
      </c>
      <c r="G5" s="26">
        <f t="shared" si="0"/>
        <v>508202</v>
      </c>
      <c r="H5" s="26">
        <f t="shared" si="0"/>
        <v>0</v>
      </c>
      <c r="I5" s="26">
        <f t="shared" si="0"/>
        <v>1956115</v>
      </c>
      <c r="J5" s="26">
        <f t="shared" si="0"/>
        <v>9720085</v>
      </c>
      <c r="K5" s="26">
        <f t="shared" si="0"/>
        <v>14121837</v>
      </c>
      <c r="L5" s="26">
        <f t="shared" si="0"/>
        <v>0</v>
      </c>
      <c r="M5" s="26">
        <f t="shared" si="0"/>
        <v>0</v>
      </c>
      <c r="N5" s="27">
        <f>SUM(D5:M5)</f>
        <v>47547070</v>
      </c>
      <c r="O5" s="32">
        <f t="shared" ref="O5:O35" si="1">(N5/O$37)</f>
        <v>696.99737602063999</v>
      </c>
      <c r="P5" s="6"/>
    </row>
    <row r="6" spans="1:133">
      <c r="A6" s="12"/>
      <c r="B6" s="44">
        <v>511</v>
      </c>
      <c r="C6" s="20" t="s">
        <v>19</v>
      </c>
      <c r="D6" s="46">
        <v>237300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237300</v>
      </c>
      <c r="O6" s="47">
        <f t="shared" si="1"/>
        <v>3.4786050397994637</v>
      </c>
      <c r="P6" s="9"/>
    </row>
    <row r="7" spans="1:133">
      <c r="A7" s="12"/>
      <c r="B7" s="44">
        <v>512</v>
      </c>
      <c r="C7" s="20" t="s">
        <v>20</v>
      </c>
      <c r="D7" s="46">
        <v>2637769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2637769</v>
      </c>
      <c r="O7" s="47">
        <f t="shared" si="1"/>
        <v>38.667326326282307</v>
      </c>
      <c r="P7" s="9"/>
    </row>
    <row r="8" spans="1:133">
      <c r="A8" s="12"/>
      <c r="B8" s="44">
        <v>513</v>
      </c>
      <c r="C8" s="20" t="s">
        <v>21</v>
      </c>
      <c r="D8" s="46">
        <v>4217446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323714</v>
      </c>
      <c r="K8" s="46">
        <v>1335590</v>
      </c>
      <c r="L8" s="46">
        <v>0</v>
      </c>
      <c r="M8" s="46">
        <v>0</v>
      </c>
      <c r="N8" s="46">
        <f t="shared" si="2"/>
        <v>5876750</v>
      </c>
      <c r="O8" s="47">
        <f t="shared" si="1"/>
        <v>86.147881026723539</v>
      </c>
      <c r="P8" s="9"/>
    </row>
    <row r="9" spans="1:133">
      <c r="A9" s="12"/>
      <c r="B9" s="44">
        <v>514</v>
      </c>
      <c r="C9" s="20" t="s">
        <v>22</v>
      </c>
      <c r="D9" s="46">
        <v>535196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535196</v>
      </c>
      <c r="O9" s="47">
        <f t="shared" si="1"/>
        <v>7.8454930589149336</v>
      </c>
      <c r="P9" s="9"/>
    </row>
    <row r="10" spans="1:133">
      <c r="A10" s="12"/>
      <c r="B10" s="44">
        <v>515</v>
      </c>
      <c r="C10" s="20" t="s">
        <v>23</v>
      </c>
      <c r="D10" s="46">
        <v>889355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889355</v>
      </c>
      <c r="O10" s="47">
        <f t="shared" si="1"/>
        <v>13.037146165911723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5837652</v>
      </c>
      <c r="G11" s="46">
        <v>508202</v>
      </c>
      <c r="H11" s="46">
        <v>0</v>
      </c>
      <c r="I11" s="46">
        <v>1956115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8301969</v>
      </c>
      <c r="O11" s="47">
        <f t="shared" si="1"/>
        <v>121.69941510180746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12251644</v>
      </c>
      <c r="L12" s="46">
        <v>0</v>
      </c>
      <c r="M12" s="46">
        <v>0</v>
      </c>
      <c r="N12" s="46">
        <f t="shared" si="2"/>
        <v>12251644</v>
      </c>
      <c r="O12" s="47">
        <f t="shared" si="1"/>
        <v>179.59810604394798</v>
      </c>
      <c r="P12" s="9"/>
    </row>
    <row r="13" spans="1:133">
      <c r="A13" s="12"/>
      <c r="B13" s="44">
        <v>519</v>
      </c>
      <c r="C13" s="20" t="s">
        <v>26</v>
      </c>
      <c r="D13" s="46">
        <v>3595417</v>
      </c>
      <c r="E13" s="46">
        <v>3290696</v>
      </c>
      <c r="F13" s="46">
        <v>0</v>
      </c>
      <c r="G13" s="46">
        <v>0</v>
      </c>
      <c r="H13" s="46">
        <v>0</v>
      </c>
      <c r="I13" s="46">
        <v>0</v>
      </c>
      <c r="J13" s="46">
        <v>9396371</v>
      </c>
      <c r="K13" s="46">
        <v>534603</v>
      </c>
      <c r="L13" s="46">
        <v>0</v>
      </c>
      <c r="M13" s="46">
        <v>0</v>
      </c>
      <c r="N13" s="46">
        <f t="shared" si="2"/>
        <v>16817087</v>
      </c>
      <c r="O13" s="47">
        <f t="shared" si="1"/>
        <v>246.5234032572526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49036608</v>
      </c>
      <c r="E14" s="31">
        <f t="shared" si="3"/>
        <v>1140018</v>
      </c>
      <c r="F14" s="31">
        <f t="shared" si="3"/>
        <v>0</v>
      </c>
      <c r="G14" s="31">
        <f t="shared" si="3"/>
        <v>937078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51113704</v>
      </c>
      <c r="O14" s="43">
        <f t="shared" si="1"/>
        <v>749.28102965536448</v>
      </c>
      <c r="P14" s="10"/>
    </row>
    <row r="15" spans="1:133">
      <c r="A15" s="12"/>
      <c r="B15" s="44">
        <v>521</v>
      </c>
      <c r="C15" s="20" t="s">
        <v>28</v>
      </c>
      <c r="D15" s="46">
        <v>25527341</v>
      </c>
      <c r="E15" s="46">
        <v>1140018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26667359</v>
      </c>
      <c r="O15" s="47">
        <f t="shared" si="1"/>
        <v>390.91955084509726</v>
      </c>
      <c r="P15" s="9"/>
    </row>
    <row r="16" spans="1:133">
      <c r="A16" s="12"/>
      <c r="B16" s="44">
        <v>522</v>
      </c>
      <c r="C16" s="20" t="s">
        <v>29</v>
      </c>
      <c r="D16" s="46">
        <v>20133201</v>
      </c>
      <c r="E16" s="46">
        <v>0</v>
      </c>
      <c r="F16" s="46">
        <v>0</v>
      </c>
      <c r="G16" s="46">
        <v>937078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21070279</v>
      </c>
      <c r="O16" s="47">
        <f t="shared" si="1"/>
        <v>308.87138103405312</v>
      </c>
      <c r="P16" s="9"/>
    </row>
    <row r="17" spans="1:16">
      <c r="A17" s="12"/>
      <c r="B17" s="44">
        <v>524</v>
      </c>
      <c r="C17" s="20" t="s">
        <v>30</v>
      </c>
      <c r="D17" s="46">
        <v>3376066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3376066</v>
      </c>
      <c r="O17" s="47">
        <f t="shared" si="1"/>
        <v>49.490097776214142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423524</v>
      </c>
      <c r="E18" s="31">
        <f t="shared" si="5"/>
        <v>443587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39040601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39907712</v>
      </c>
      <c r="O18" s="43">
        <f t="shared" si="1"/>
        <v>585.01124353167097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382328</v>
      </c>
      <c r="F19" s="46">
        <v>0</v>
      </c>
      <c r="G19" s="46">
        <v>0</v>
      </c>
      <c r="H19" s="46">
        <v>0</v>
      </c>
      <c r="I19" s="46">
        <v>6320607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6702935</v>
      </c>
      <c r="O19" s="47">
        <f t="shared" si="1"/>
        <v>98.259011683304749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61259</v>
      </c>
      <c r="F20" s="46">
        <v>0</v>
      </c>
      <c r="G20" s="46">
        <v>0</v>
      </c>
      <c r="H20" s="46">
        <v>0</v>
      </c>
      <c r="I20" s="46">
        <v>32719994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32781253</v>
      </c>
      <c r="O20" s="47">
        <f t="shared" si="1"/>
        <v>480.54375009161942</v>
      </c>
      <c r="P20" s="9"/>
    </row>
    <row r="21" spans="1:16">
      <c r="A21" s="12"/>
      <c r="B21" s="44">
        <v>539</v>
      </c>
      <c r="C21" s="20" t="s">
        <v>34</v>
      </c>
      <c r="D21" s="46">
        <v>423524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423524</v>
      </c>
      <c r="O21" s="47">
        <f t="shared" si="1"/>
        <v>6.2084817567468518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854585</v>
      </c>
      <c r="E22" s="31">
        <f t="shared" si="6"/>
        <v>1000</v>
      </c>
      <c r="F22" s="31">
        <f t="shared" si="6"/>
        <v>0</v>
      </c>
      <c r="G22" s="31">
        <f t="shared" si="6"/>
        <v>1234906</v>
      </c>
      <c r="H22" s="31">
        <f t="shared" si="6"/>
        <v>0</v>
      </c>
      <c r="I22" s="31">
        <f t="shared" si="6"/>
        <v>247493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2337984</v>
      </c>
      <c r="O22" s="43">
        <f t="shared" si="1"/>
        <v>34.272747262412594</v>
      </c>
      <c r="P22" s="10"/>
    </row>
    <row r="23" spans="1:16">
      <c r="A23" s="12"/>
      <c r="B23" s="44">
        <v>541</v>
      </c>
      <c r="C23" s="20" t="s">
        <v>36</v>
      </c>
      <c r="D23" s="46">
        <v>854585</v>
      </c>
      <c r="E23" s="46">
        <v>1000</v>
      </c>
      <c r="F23" s="46">
        <v>0</v>
      </c>
      <c r="G23" s="46">
        <v>1234906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2090491</v>
      </c>
      <c r="O23" s="47">
        <f t="shared" si="1"/>
        <v>30.644721990119766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247493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247493</v>
      </c>
      <c r="O24" s="47">
        <f t="shared" si="1"/>
        <v>3.6280252722928301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2635311</v>
      </c>
      <c r="F25" s="31">
        <f t="shared" si="8"/>
        <v>0</v>
      </c>
      <c r="G25" s="31">
        <f t="shared" si="8"/>
        <v>4533586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7168897</v>
      </c>
      <c r="O25" s="43">
        <f t="shared" si="1"/>
        <v>105.08959643490626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481310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481310</v>
      </c>
      <c r="O26" s="47">
        <f t="shared" si="1"/>
        <v>7.0555726578418874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2154001</v>
      </c>
      <c r="F27" s="46">
        <v>0</v>
      </c>
      <c r="G27" s="46">
        <v>4533586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6687587</v>
      </c>
      <c r="O27" s="47">
        <f t="shared" si="1"/>
        <v>98.034023777064363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8265543</v>
      </c>
      <c r="E28" s="31">
        <f t="shared" si="9"/>
        <v>911723</v>
      </c>
      <c r="F28" s="31">
        <f t="shared" si="9"/>
        <v>0</v>
      </c>
      <c r="G28" s="31">
        <f t="shared" si="9"/>
        <v>2771359</v>
      </c>
      <c r="H28" s="31">
        <f t="shared" si="9"/>
        <v>0</v>
      </c>
      <c r="I28" s="31">
        <f t="shared" si="9"/>
        <v>2183090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5" si="10">SUM(D28:M28)</f>
        <v>14131715</v>
      </c>
      <c r="O28" s="43">
        <f t="shared" si="1"/>
        <v>207.15825967134293</v>
      </c>
      <c r="P28" s="9"/>
    </row>
    <row r="29" spans="1:16">
      <c r="A29" s="12"/>
      <c r="B29" s="44">
        <v>571</v>
      </c>
      <c r="C29" s="20" t="s">
        <v>42</v>
      </c>
      <c r="D29" s="46">
        <v>2293870</v>
      </c>
      <c r="E29" s="46">
        <v>33451</v>
      </c>
      <c r="F29" s="46">
        <v>0</v>
      </c>
      <c r="G29" s="46">
        <v>105925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2433246</v>
      </c>
      <c r="O29" s="47">
        <f t="shared" si="1"/>
        <v>35.669202691411229</v>
      </c>
      <c r="P29" s="9"/>
    </row>
    <row r="30" spans="1:16">
      <c r="A30" s="12"/>
      <c r="B30" s="44">
        <v>572</v>
      </c>
      <c r="C30" s="20" t="s">
        <v>43</v>
      </c>
      <c r="D30" s="46">
        <v>5971673</v>
      </c>
      <c r="E30" s="46">
        <v>640660</v>
      </c>
      <c r="F30" s="46">
        <v>0</v>
      </c>
      <c r="G30" s="46">
        <v>2665434</v>
      </c>
      <c r="H30" s="46">
        <v>0</v>
      </c>
      <c r="I30" s="46">
        <v>2183090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11460857</v>
      </c>
      <c r="O30" s="47">
        <f t="shared" si="1"/>
        <v>168.00587830013046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237612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237612</v>
      </c>
      <c r="O31" s="47">
        <f t="shared" si="1"/>
        <v>3.4831786798012225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SUM(D33:D34)</f>
        <v>1634386</v>
      </c>
      <c r="E32" s="31">
        <f t="shared" si="11"/>
        <v>7311237</v>
      </c>
      <c r="F32" s="31">
        <f t="shared" si="11"/>
        <v>6050000</v>
      </c>
      <c r="G32" s="31">
        <f t="shared" si="11"/>
        <v>9748834</v>
      </c>
      <c r="H32" s="31">
        <f t="shared" si="11"/>
        <v>0</v>
      </c>
      <c r="I32" s="31">
        <f t="shared" si="11"/>
        <v>8179396</v>
      </c>
      <c r="J32" s="31">
        <f t="shared" si="11"/>
        <v>1503762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34427615</v>
      </c>
      <c r="O32" s="43">
        <f t="shared" si="1"/>
        <v>504.67793951654278</v>
      </c>
      <c r="P32" s="9"/>
    </row>
    <row r="33" spans="1:119">
      <c r="A33" s="12"/>
      <c r="B33" s="44">
        <v>581</v>
      </c>
      <c r="C33" s="20" t="s">
        <v>45</v>
      </c>
      <c r="D33" s="46">
        <v>1380086</v>
      </c>
      <c r="E33" s="46">
        <v>7311237</v>
      </c>
      <c r="F33" s="46">
        <v>6050000</v>
      </c>
      <c r="G33" s="46">
        <v>9748834</v>
      </c>
      <c r="H33" s="46">
        <v>0</v>
      </c>
      <c r="I33" s="46">
        <v>8179396</v>
      </c>
      <c r="J33" s="46">
        <v>1503762</v>
      </c>
      <c r="K33" s="46">
        <v>0</v>
      </c>
      <c r="L33" s="46">
        <v>0</v>
      </c>
      <c r="M33" s="46">
        <v>0</v>
      </c>
      <c r="N33" s="46">
        <f t="shared" si="10"/>
        <v>34173315</v>
      </c>
      <c r="O33" s="47">
        <f t="shared" si="1"/>
        <v>500.95012973305774</v>
      </c>
      <c r="P33" s="9"/>
    </row>
    <row r="34" spans="1:119" ht="15.75" thickBot="1">
      <c r="A34" s="12"/>
      <c r="B34" s="44">
        <v>593</v>
      </c>
      <c r="C34" s="20" t="s">
        <v>50</v>
      </c>
      <c r="D34" s="46">
        <v>254300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254300</v>
      </c>
      <c r="O34" s="47">
        <f t="shared" si="1"/>
        <v>3.7278097834850552</v>
      </c>
      <c r="P34" s="9"/>
    </row>
    <row r="35" spans="1:119" ht="16.5" thickBot="1">
      <c r="A35" s="14" t="s">
        <v>10</v>
      </c>
      <c r="B35" s="23"/>
      <c r="C35" s="22"/>
      <c r="D35" s="15">
        <f>SUM(D5,D14,D18,D22,D25,D28,D32)</f>
        <v>72327129</v>
      </c>
      <c r="E35" s="15">
        <f t="shared" ref="E35:M35" si="12">SUM(E5,E14,E18,E22,E25,E28,E32)</f>
        <v>15733572</v>
      </c>
      <c r="F35" s="15">
        <f t="shared" si="12"/>
        <v>11887652</v>
      </c>
      <c r="G35" s="15">
        <f t="shared" si="12"/>
        <v>19733965</v>
      </c>
      <c r="H35" s="15">
        <f t="shared" si="12"/>
        <v>0</v>
      </c>
      <c r="I35" s="15">
        <f t="shared" si="12"/>
        <v>51606695</v>
      </c>
      <c r="J35" s="15">
        <f t="shared" si="12"/>
        <v>11223847</v>
      </c>
      <c r="K35" s="15">
        <f t="shared" si="12"/>
        <v>14121837</v>
      </c>
      <c r="L35" s="15">
        <f t="shared" si="12"/>
        <v>0</v>
      </c>
      <c r="M35" s="15">
        <f t="shared" si="12"/>
        <v>0</v>
      </c>
      <c r="N35" s="15">
        <f t="shared" si="10"/>
        <v>196634697</v>
      </c>
      <c r="O35" s="37">
        <f t="shared" si="1"/>
        <v>2882.4881920928801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51</v>
      </c>
      <c r="M37" s="163"/>
      <c r="N37" s="163"/>
      <c r="O37" s="41">
        <v>68217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12677921</v>
      </c>
      <c r="E5" s="26">
        <f t="shared" ref="E5:M5" si="0">SUM(E6:E13)</f>
        <v>3274661</v>
      </c>
      <c r="F5" s="26">
        <f t="shared" si="0"/>
        <v>5948992</v>
      </c>
      <c r="G5" s="26">
        <f t="shared" si="0"/>
        <v>233890</v>
      </c>
      <c r="H5" s="26">
        <f t="shared" si="0"/>
        <v>0</v>
      </c>
      <c r="I5" s="26">
        <f t="shared" si="0"/>
        <v>2242914</v>
      </c>
      <c r="J5" s="26">
        <f t="shared" si="0"/>
        <v>8093738</v>
      </c>
      <c r="K5" s="26">
        <f t="shared" si="0"/>
        <v>12979118</v>
      </c>
      <c r="L5" s="26">
        <f t="shared" si="0"/>
        <v>0</v>
      </c>
      <c r="M5" s="26">
        <f t="shared" si="0"/>
        <v>0</v>
      </c>
      <c r="N5" s="27">
        <f>SUM(D5:M5)</f>
        <v>45451234</v>
      </c>
      <c r="O5" s="32">
        <f t="shared" ref="O5:O34" si="1">(N5/O$36)</f>
        <v>678.59945056585741</v>
      </c>
      <c r="P5" s="6"/>
    </row>
    <row r="6" spans="1:133">
      <c r="A6" s="12"/>
      <c r="B6" s="44">
        <v>511</v>
      </c>
      <c r="C6" s="20" t="s">
        <v>19</v>
      </c>
      <c r="D6" s="46">
        <v>399191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399191</v>
      </c>
      <c r="O6" s="47">
        <f t="shared" si="1"/>
        <v>5.9600316521842993</v>
      </c>
      <c r="P6" s="9"/>
    </row>
    <row r="7" spans="1:133">
      <c r="A7" s="12"/>
      <c r="B7" s="44">
        <v>512</v>
      </c>
      <c r="C7" s="20" t="s">
        <v>20</v>
      </c>
      <c r="D7" s="46">
        <v>2926068</v>
      </c>
      <c r="E7" s="46">
        <v>2429</v>
      </c>
      <c r="F7" s="46">
        <v>0</v>
      </c>
      <c r="G7" s="46">
        <v>187845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3116342</v>
      </c>
      <c r="O7" s="47">
        <f t="shared" si="1"/>
        <v>46.527844964018037</v>
      </c>
      <c r="P7" s="9"/>
    </row>
    <row r="8" spans="1:133">
      <c r="A8" s="12"/>
      <c r="B8" s="44">
        <v>513</v>
      </c>
      <c r="C8" s="20" t="s">
        <v>21</v>
      </c>
      <c r="D8" s="46">
        <v>4252666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318690</v>
      </c>
      <c r="K8" s="46">
        <v>1204075</v>
      </c>
      <c r="L8" s="46">
        <v>0</v>
      </c>
      <c r="M8" s="46">
        <v>0</v>
      </c>
      <c r="N8" s="46">
        <f t="shared" si="2"/>
        <v>5775431</v>
      </c>
      <c r="O8" s="47">
        <f t="shared" si="1"/>
        <v>86.228776613216283</v>
      </c>
      <c r="P8" s="9"/>
    </row>
    <row r="9" spans="1:133">
      <c r="A9" s="12"/>
      <c r="B9" s="44">
        <v>514</v>
      </c>
      <c r="C9" s="20" t="s">
        <v>22</v>
      </c>
      <c r="D9" s="46">
        <v>511858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511858</v>
      </c>
      <c r="O9" s="47">
        <f t="shared" si="1"/>
        <v>7.6421810146615305</v>
      </c>
      <c r="P9" s="9"/>
    </row>
    <row r="10" spans="1:133">
      <c r="A10" s="12"/>
      <c r="B10" s="44">
        <v>515</v>
      </c>
      <c r="C10" s="20" t="s">
        <v>23</v>
      </c>
      <c r="D10" s="46">
        <v>944357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944357</v>
      </c>
      <c r="O10" s="47">
        <f t="shared" si="1"/>
        <v>14.099510286959898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5948992</v>
      </c>
      <c r="G11" s="46">
        <v>0</v>
      </c>
      <c r="H11" s="46">
        <v>0</v>
      </c>
      <c r="I11" s="46">
        <v>2242914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8191906</v>
      </c>
      <c r="O11" s="47">
        <f t="shared" si="1"/>
        <v>122.30741437486937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11482878</v>
      </c>
      <c r="L12" s="46">
        <v>0</v>
      </c>
      <c r="M12" s="46">
        <v>0</v>
      </c>
      <c r="N12" s="46">
        <f t="shared" si="2"/>
        <v>11482878</v>
      </c>
      <c r="O12" s="47">
        <f t="shared" si="1"/>
        <v>171.442533369166</v>
      </c>
      <c r="P12" s="9"/>
    </row>
    <row r="13" spans="1:133">
      <c r="A13" s="12"/>
      <c r="B13" s="44">
        <v>519</v>
      </c>
      <c r="C13" s="20" t="s">
        <v>26</v>
      </c>
      <c r="D13" s="46">
        <v>3643781</v>
      </c>
      <c r="E13" s="46">
        <v>3272232</v>
      </c>
      <c r="F13" s="46">
        <v>0</v>
      </c>
      <c r="G13" s="46">
        <v>46045</v>
      </c>
      <c r="H13" s="46">
        <v>0</v>
      </c>
      <c r="I13" s="46">
        <v>0</v>
      </c>
      <c r="J13" s="46">
        <v>7775048</v>
      </c>
      <c r="K13" s="46">
        <v>292165</v>
      </c>
      <c r="L13" s="46">
        <v>0</v>
      </c>
      <c r="M13" s="46">
        <v>0</v>
      </c>
      <c r="N13" s="46">
        <f t="shared" si="2"/>
        <v>15029271</v>
      </c>
      <c r="O13" s="47">
        <f t="shared" si="1"/>
        <v>224.39115829078204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49223668</v>
      </c>
      <c r="E14" s="31">
        <f t="shared" si="3"/>
        <v>936077</v>
      </c>
      <c r="F14" s="31">
        <f t="shared" si="3"/>
        <v>0</v>
      </c>
      <c r="G14" s="31">
        <f t="shared" si="3"/>
        <v>5316272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55476017</v>
      </c>
      <c r="O14" s="43">
        <f t="shared" si="1"/>
        <v>828.27222371524977</v>
      </c>
      <c r="P14" s="10"/>
    </row>
    <row r="15" spans="1:133">
      <c r="A15" s="12"/>
      <c r="B15" s="44">
        <v>521</v>
      </c>
      <c r="C15" s="20" t="s">
        <v>28</v>
      </c>
      <c r="D15" s="46">
        <v>25870785</v>
      </c>
      <c r="E15" s="46">
        <v>936077</v>
      </c>
      <c r="F15" s="46">
        <v>0</v>
      </c>
      <c r="G15" s="46">
        <v>21700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26828562</v>
      </c>
      <c r="O15" s="47">
        <f t="shared" si="1"/>
        <v>400.5578249574487</v>
      </c>
      <c r="P15" s="9"/>
    </row>
    <row r="16" spans="1:133">
      <c r="A16" s="12"/>
      <c r="B16" s="44">
        <v>522</v>
      </c>
      <c r="C16" s="20" t="s">
        <v>29</v>
      </c>
      <c r="D16" s="46">
        <v>19785363</v>
      </c>
      <c r="E16" s="46">
        <v>0</v>
      </c>
      <c r="F16" s="46">
        <v>0</v>
      </c>
      <c r="G16" s="46">
        <v>5294572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25079935</v>
      </c>
      <c r="O16" s="47">
        <f t="shared" si="1"/>
        <v>374.45034190331154</v>
      </c>
      <c r="P16" s="9"/>
    </row>
    <row r="17" spans="1:16">
      <c r="A17" s="12"/>
      <c r="B17" s="44">
        <v>524</v>
      </c>
      <c r="C17" s="20" t="s">
        <v>30</v>
      </c>
      <c r="D17" s="46">
        <v>3567520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3567520</v>
      </c>
      <c r="O17" s="47">
        <f t="shared" si="1"/>
        <v>53.264056854489532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494906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39531661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40026567</v>
      </c>
      <c r="O18" s="43">
        <f t="shared" si="1"/>
        <v>597.6076771477201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6806564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6806564</v>
      </c>
      <c r="O19" s="47">
        <f t="shared" si="1"/>
        <v>101.62387649676013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32725097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32725097</v>
      </c>
      <c r="O20" s="47">
        <f t="shared" si="1"/>
        <v>488.59471766848816</v>
      </c>
      <c r="P20" s="9"/>
    </row>
    <row r="21" spans="1:16">
      <c r="A21" s="12"/>
      <c r="B21" s="44">
        <v>539</v>
      </c>
      <c r="C21" s="20" t="s">
        <v>34</v>
      </c>
      <c r="D21" s="46">
        <v>494906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494906</v>
      </c>
      <c r="O21" s="47">
        <f t="shared" si="1"/>
        <v>7.389082982471856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898239</v>
      </c>
      <c r="E22" s="31">
        <f t="shared" si="6"/>
        <v>99</v>
      </c>
      <c r="F22" s="31">
        <f t="shared" si="6"/>
        <v>0</v>
      </c>
      <c r="G22" s="31">
        <f t="shared" si="6"/>
        <v>248105</v>
      </c>
      <c r="H22" s="31">
        <f t="shared" si="6"/>
        <v>0</v>
      </c>
      <c r="I22" s="31">
        <f t="shared" si="6"/>
        <v>325325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1471768</v>
      </c>
      <c r="O22" s="43">
        <f t="shared" si="1"/>
        <v>21.973901878228673</v>
      </c>
      <c r="P22" s="10"/>
    </row>
    <row r="23" spans="1:16">
      <c r="A23" s="12"/>
      <c r="B23" s="44">
        <v>541</v>
      </c>
      <c r="C23" s="20" t="s">
        <v>36</v>
      </c>
      <c r="D23" s="46">
        <v>898239</v>
      </c>
      <c r="E23" s="46">
        <v>99</v>
      </c>
      <c r="F23" s="46">
        <v>0</v>
      </c>
      <c r="G23" s="46">
        <v>248105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1146443</v>
      </c>
      <c r="O23" s="47">
        <f t="shared" si="1"/>
        <v>17.116709964465944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325325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325325</v>
      </c>
      <c r="O24" s="47">
        <f t="shared" si="1"/>
        <v>4.857191913762728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0</v>
      </c>
      <c r="E25" s="31">
        <f t="shared" si="8"/>
        <v>1384326</v>
      </c>
      <c r="F25" s="31">
        <f t="shared" si="8"/>
        <v>0</v>
      </c>
      <c r="G25" s="31">
        <f t="shared" si="8"/>
        <v>2445759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3830085</v>
      </c>
      <c r="O25" s="43">
        <f t="shared" si="1"/>
        <v>57.184224670787422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509325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509325</v>
      </c>
      <c r="O26" s="47">
        <f t="shared" si="1"/>
        <v>7.604362626534086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875001</v>
      </c>
      <c r="F27" s="46">
        <v>0</v>
      </c>
      <c r="G27" s="46">
        <v>2445759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3320760</v>
      </c>
      <c r="O27" s="47">
        <f t="shared" si="1"/>
        <v>49.579862044253339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8854026</v>
      </c>
      <c r="E28" s="31">
        <f t="shared" si="9"/>
        <v>845574</v>
      </c>
      <c r="F28" s="31">
        <f t="shared" si="9"/>
        <v>0</v>
      </c>
      <c r="G28" s="31">
        <f t="shared" si="9"/>
        <v>2580676</v>
      </c>
      <c r="H28" s="31">
        <f t="shared" si="9"/>
        <v>0</v>
      </c>
      <c r="I28" s="31">
        <f t="shared" si="9"/>
        <v>2501738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14782014</v>
      </c>
      <c r="O28" s="43">
        <f t="shared" si="1"/>
        <v>220.69954313356624</v>
      </c>
      <c r="P28" s="9"/>
    </row>
    <row r="29" spans="1:16">
      <c r="A29" s="12"/>
      <c r="B29" s="44">
        <v>571</v>
      </c>
      <c r="C29" s="20" t="s">
        <v>42</v>
      </c>
      <c r="D29" s="46">
        <v>2327783</v>
      </c>
      <c r="E29" s="46">
        <v>81788</v>
      </c>
      <c r="F29" s="46">
        <v>0</v>
      </c>
      <c r="G29" s="46">
        <v>1425790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3835361</v>
      </c>
      <c r="O29" s="47">
        <f t="shared" si="1"/>
        <v>57.262996804921016</v>
      </c>
      <c r="P29" s="9"/>
    </row>
    <row r="30" spans="1:16">
      <c r="A30" s="12"/>
      <c r="B30" s="44">
        <v>572</v>
      </c>
      <c r="C30" s="20" t="s">
        <v>43</v>
      </c>
      <c r="D30" s="46">
        <v>6526243</v>
      </c>
      <c r="E30" s="46">
        <v>460044</v>
      </c>
      <c r="F30" s="46">
        <v>0</v>
      </c>
      <c r="G30" s="46">
        <v>1154886</v>
      </c>
      <c r="H30" s="46">
        <v>0</v>
      </c>
      <c r="I30" s="46">
        <v>2501738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10642911</v>
      </c>
      <c r="O30" s="47">
        <f t="shared" si="1"/>
        <v>158.90159455343544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303742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303742</v>
      </c>
      <c r="O31" s="47">
        <f t="shared" si="1"/>
        <v>4.5349517752097706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SUM(D33:D33)</f>
        <v>1462822</v>
      </c>
      <c r="E32" s="31">
        <f t="shared" si="11"/>
        <v>10984992</v>
      </c>
      <c r="F32" s="31">
        <f t="shared" si="11"/>
        <v>6050000</v>
      </c>
      <c r="G32" s="31">
        <f t="shared" si="11"/>
        <v>4408665</v>
      </c>
      <c r="H32" s="31">
        <f t="shared" si="11"/>
        <v>0</v>
      </c>
      <c r="I32" s="31">
        <f t="shared" si="11"/>
        <v>6372222</v>
      </c>
      <c r="J32" s="31">
        <f t="shared" si="11"/>
        <v>3663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29282364</v>
      </c>
      <c r="O32" s="43">
        <f t="shared" si="1"/>
        <v>437.19376511690405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1462822</v>
      </c>
      <c r="E33" s="46">
        <v>10984992</v>
      </c>
      <c r="F33" s="46">
        <v>6050000</v>
      </c>
      <c r="G33" s="46">
        <v>4408665</v>
      </c>
      <c r="H33" s="46">
        <v>0</v>
      </c>
      <c r="I33" s="46">
        <v>6372222</v>
      </c>
      <c r="J33" s="46">
        <v>3663</v>
      </c>
      <c r="K33" s="46">
        <v>0</v>
      </c>
      <c r="L33" s="46">
        <v>0</v>
      </c>
      <c r="M33" s="46">
        <v>0</v>
      </c>
      <c r="N33" s="46">
        <f t="shared" si="10"/>
        <v>29282364</v>
      </c>
      <c r="O33" s="47">
        <f t="shared" si="1"/>
        <v>437.19376511690405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SUM(D5,D14,D18,D22,D25,D28,D32)</f>
        <v>73611582</v>
      </c>
      <c r="E34" s="15">
        <f t="shared" ref="E34:M34" si="12">SUM(E5,E14,E18,E22,E25,E28,E32)</f>
        <v>17425729</v>
      </c>
      <c r="F34" s="15">
        <f t="shared" si="12"/>
        <v>11998992</v>
      </c>
      <c r="G34" s="15">
        <f t="shared" si="12"/>
        <v>15233367</v>
      </c>
      <c r="H34" s="15">
        <f t="shared" si="12"/>
        <v>0</v>
      </c>
      <c r="I34" s="15">
        <f t="shared" si="12"/>
        <v>50973860</v>
      </c>
      <c r="J34" s="15">
        <f t="shared" si="12"/>
        <v>8097401</v>
      </c>
      <c r="K34" s="15">
        <f t="shared" si="12"/>
        <v>12979118</v>
      </c>
      <c r="L34" s="15">
        <f t="shared" si="12"/>
        <v>0</v>
      </c>
      <c r="M34" s="15">
        <f t="shared" si="12"/>
        <v>0</v>
      </c>
      <c r="N34" s="15">
        <f t="shared" si="10"/>
        <v>190320049</v>
      </c>
      <c r="O34" s="37">
        <f t="shared" si="1"/>
        <v>2841.5307862283139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47</v>
      </c>
      <c r="M36" s="163"/>
      <c r="N36" s="163"/>
      <c r="O36" s="41">
        <v>66978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13229457</v>
      </c>
      <c r="E5" s="26">
        <f t="shared" si="0"/>
        <v>5645904</v>
      </c>
      <c r="F5" s="26">
        <f t="shared" si="0"/>
        <v>5931785</v>
      </c>
      <c r="G5" s="26">
        <f t="shared" si="0"/>
        <v>558228</v>
      </c>
      <c r="H5" s="26">
        <f t="shared" si="0"/>
        <v>0</v>
      </c>
      <c r="I5" s="26">
        <f t="shared" si="0"/>
        <v>2115485</v>
      </c>
      <c r="J5" s="26">
        <f t="shared" si="0"/>
        <v>9773370</v>
      </c>
      <c r="K5" s="26">
        <f t="shared" si="0"/>
        <v>13725339</v>
      </c>
      <c r="L5" s="26">
        <f t="shared" si="0"/>
        <v>0</v>
      </c>
      <c r="M5" s="26">
        <f t="shared" si="0"/>
        <v>0</v>
      </c>
      <c r="N5" s="27">
        <f>SUM(D5:M5)</f>
        <v>50979568</v>
      </c>
      <c r="O5" s="32">
        <f t="shared" ref="O5:O34" si="1">(N5/O$36)</f>
        <v>764.64381815182014</v>
      </c>
      <c r="P5" s="6"/>
    </row>
    <row r="6" spans="1:133">
      <c r="A6" s="12"/>
      <c r="B6" s="44">
        <v>511</v>
      </c>
      <c r="C6" s="20" t="s">
        <v>19</v>
      </c>
      <c r="D6" s="46">
        <v>333322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333322</v>
      </c>
      <c r="O6" s="47">
        <f t="shared" si="1"/>
        <v>4.9995050321729089</v>
      </c>
      <c r="P6" s="9"/>
    </row>
    <row r="7" spans="1:133">
      <c r="A7" s="12"/>
      <c r="B7" s="44">
        <v>512</v>
      </c>
      <c r="C7" s="20" t="s">
        <v>20</v>
      </c>
      <c r="D7" s="46">
        <v>3525359</v>
      </c>
      <c r="E7" s="46">
        <v>0</v>
      </c>
      <c r="F7" s="46">
        <v>0</v>
      </c>
      <c r="G7" s="46">
        <v>388683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3914042</v>
      </c>
      <c r="O7" s="47">
        <f t="shared" si="1"/>
        <v>58.706814057086291</v>
      </c>
      <c r="P7" s="9"/>
    </row>
    <row r="8" spans="1:133">
      <c r="A8" s="12"/>
      <c r="B8" s="44">
        <v>513</v>
      </c>
      <c r="C8" s="20" t="s">
        <v>21</v>
      </c>
      <c r="D8" s="46">
        <v>4193423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314282</v>
      </c>
      <c r="K8" s="46">
        <v>1280381</v>
      </c>
      <c r="L8" s="46">
        <v>0</v>
      </c>
      <c r="M8" s="46">
        <v>0</v>
      </c>
      <c r="N8" s="46">
        <f t="shared" si="2"/>
        <v>5788086</v>
      </c>
      <c r="O8" s="47">
        <f t="shared" si="1"/>
        <v>86.815646982946106</v>
      </c>
      <c r="P8" s="9"/>
    </row>
    <row r="9" spans="1:133">
      <c r="A9" s="12"/>
      <c r="B9" s="44">
        <v>514</v>
      </c>
      <c r="C9" s="20" t="s">
        <v>22</v>
      </c>
      <c r="D9" s="46">
        <v>501974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501974</v>
      </c>
      <c r="O9" s="47">
        <f t="shared" si="1"/>
        <v>7.529120607160535</v>
      </c>
      <c r="P9" s="9"/>
    </row>
    <row r="10" spans="1:133">
      <c r="A10" s="12"/>
      <c r="B10" s="44">
        <v>515</v>
      </c>
      <c r="C10" s="20" t="s">
        <v>23</v>
      </c>
      <c r="D10" s="46">
        <v>985761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985761</v>
      </c>
      <c r="O10" s="47">
        <f t="shared" si="1"/>
        <v>14.785453945493543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5931785</v>
      </c>
      <c r="G11" s="46">
        <v>0</v>
      </c>
      <c r="H11" s="46">
        <v>0</v>
      </c>
      <c r="I11" s="46">
        <v>2115485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8047270</v>
      </c>
      <c r="O11" s="47">
        <f t="shared" si="1"/>
        <v>120.70120442171259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11893331</v>
      </c>
      <c r="L12" s="46">
        <v>0</v>
      </c>
      <c r="M12" s="46">
        <v>0</v>
      </c>
      <c r="N12" s="46">
        <f t="shared" si="2"/>
        <v>11893331</v>
      </c>
      <c r="O12" s="47">
        <f t="shared" si="1"/>
        <v>178.38836975596587</v>
      </c>
      <c r="P12" s="9"/>
    </row>
    <row r="13" spans="1:133">
      <c r="A13" s="12"/>
      <c r="B13" s="44">
        <v>519</v>
      </c>
      <c r="C13" s="20" t="s">
        <v>26</v>
      </c>
      <c r="D13" s="46">
        <v>3689618</v>
      </c>
      <c r="E13" s="46">
        <v>5645904</v>
      </c>
      <c r="F13" s="46">
        <v>0</v>
      </c>
      <c r="G13" s="46">
        <v>169545</v>
      </c>
      <c r="H13" s="46">
        <v>0</v>
      </c>
      <c r="I13" s="46">
        <v>0</v>
      </c>
      <c r="J13" s="46">
        <v>9459088</v>
      </c>
      <c r="K13" s="46">
        <v>551627</v>
      </c>
      <c r="L13" s="46">
        <v>0</v>
      </c>
      <c r="M13" s="46">
        <v>0</v>
      </c>
      <c r="N13" s="46">
        <f t="shared" si="2"/>
        <v>19515782</v>
      </c>
      <c r="O13" s="47">
        <f t="shared" si="1"/>
        <v>292.71770334928232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44556427</v>
      </c>
      <c r="E14" s="31">
        <f t="shared" si="3"/>
        <v>966947</v>
      </c>
      <c r="F14" s="31">
        <f t="shared" si="3"/>
        <v>0</v>
      </c>
      <c r="G14" s="31">
        <f t="shared" si="3"/>
        <v>7409396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52932770</v>
      </c>
      <c r="O14" s="43">
        <f t="shared" si="1"/>
        <v>793.93994390364628</v>
      </c>
      <c r="P14" s="10"/>
    </row>
    <row r="15" spans="1:133">
      <c r="A15" s="12"/>
      <c r="B15" s="44">
        <v>521</v>
      </c>
      <c r="C15" s="20" t="s">
        <v>28</v>
      </c>
      <c r="D15" s="46">
        <v>24482223</v>
      </c>
      <c r="E15" s="46">
        <v>946658</v>
      </c>
      <c r="F15" s="46">
        <v>0</v>
      </c>
      <c r="G15" s="46">
        <v>116616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25545497</v>
      </c>
      <c r="O15" s="47">
        <f t="shared" si="1"/>
        <v>383.15754975926563</v>
      </c>
      <c r="P15" s="9"/>
    </row>
    <row r="16" spans="1:133">
      <c r="A16" s="12"/>
      <c r="B16" s="44">
        <v>522</v>
      </c>
      <c r="C16" s="20" t="s">
        <v>29</v>
      </c>
      <c r="D16" s="46">
        <v>16299627</v>
      </c>
      <c r="E16" s="46">
        <v>20289</v>
      </c>
      <c r="F16" s="46">
        <v>0</v>
      </c>
      <c r="G16" s="46">
        <v>7216044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23535960</v>
      </c>
      <c r="O16" s="47">
        <f t="shared" si="1"/>
        <v>353.01645393049449</v>
      </c>
      <c r="P16" s="9"/>
    </row>
    <row r="17" spans="1:16">
      <c r="A17" s="12"/>
      <c r="B17" s="44">
        <v>524</v>
      </c>
      <c r="C17" s="20" t="s">
        <v>30</v>
      </c>
      <c r="D17" s="46">
        <v>3774577</v>
      </c>
      <c r="E17" s="46">
        <v>0</v>
      </c>
      <c r="F17" s="46">
        <v>0</v>
      </c>
      <c r="G17" s="46">
        <v>76736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3851313</v>
      </c>
      <c r="O17" s="47">
        <f t="shared" si="1"/>
        <v>57.765940213886097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467735</v>
      </c>
      <c r="E18" s="31">
        <f t="shared" si="5"/>
        <v>0</v>
      </c>
      <c r="F18" s="31">
        <f t="shared" si="5"/>
        <v>0</v>
      </c>
      <c r="G18" s="31">
        <f t="shared" si="5"/>
        <v>35354</v>
      </c>
      <c r="H18" s="31">
        <f t="shared" si="5"/>
        <v>0</v>
      </c>
      <c r="I18" s="31">
        <f t="shared" si="5"/>
        <v>37528179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38031268</v>
      </c>
      <c r="O18" s="43">
        <f t="shared" si="1"/>
        <v>570.43194192377496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7082252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7082252</v>
      </c>
      <c r="O19" s="47">
        <f t="shared" si="1"/>
        <v>106.22687525310855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30445927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30445927</v>
      </c>
      <c r="O20" s="47">
        <f t="shared" si="1"/>
        <v>456.6592221505602</v>
      </c>
      <c r="P20" s="9"/>
    </row>
    <row r="21" spans="1:16">
      <c r="A21" s="12"/>
      <c r="B21" s="44">
        <v>539</v>
      </c>
      <c r="C21" s="20" t="s">
        <v>34</v>
      </c>
      <c r="D21" s="46">
        <v>467735</v>
      </c>
      <c r="E21" s="46">
        <v>0</v>
      </c>
      <c r="F21" s="46">
        <v>0</v>
      </c>
      <c r="G21" s="46">
        <v>35354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503089</v>
      </c>
      <c r="O21" s="47">
        <f t="shared" si="1"/>
        <v>7.5458445201061934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921652</v>
      </c>
      <c r="E22" s="31">
        <f t="shared" si="6"/>
        <v>1000</v>
      </c>
      <c r="F22" s="31">
        <f t="shared" si="6"/>
        <v>0</v>
      </c>
      <c r="G22" s="31">
        <f t="shared" si="6"/>
        <v>749496</v>
      </c>
      <c r="H22" s="31">
        <f t="shared" si="6"/>
        <v>0</v>
      </c>
      <c r="I22" s="31">
        <f t="shared" si="6"/>
        <v>275912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1948060</v>
      </c>
      <c r="O22" s="43">
        <f t="shared" si="1"/>
        <v>29.219000764950277</v>
      </c>
      <c r="P22" s="10"/>
    </row>
    <row r="23" spans="1:16">
      <c r="A23" s="12"/>
      <c r="B23" s="44">
        <v>541</v>
      </c>
      <c r="C23" s="20" t="s">
        <v>36</v>
      </c>
      <c r="D23" s="46">
        <v>921652</v>
      </c>
      <c r="E23" s="46">
        <v>1000</v>
      </c>
      <c r="F23" s="46">
        <v>0</v>
      </c>
      <c r="G23" s="46">
        <v>749496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1672148</v>
      </c>
      <c r="O23" s="47">
        <f t="shared" si="1"/>
        <v>25.080589761665493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275912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275912</v>
      </c>
      <c r="O24" s="47">
        <f t="shared" si="1"/>
        <v>4.1384110032847863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92284</v>
      </c>
      <c r="E25" s="31">
        <f t="shared" si="8"/>
        <v>1732031</v>
      </c>
      <c r="F25" s="31">
        <f t="shared" si="8"/>
        <v>0</v>
      </c>
      <c r="G25" s="31">
        <f t="shared" si="8"/>
        <v>4100979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5925294</v>
      </c>
      <c r="O25" s="43">
        <f t="shared" si="1"/>
        <v>88.873633213841103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760171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760171</v>
      </c>
      <c r="O26" s="47">
        <f t="shared" si="1"/>
        <v>11.401823881447706</v>
      </c>
      <c r="P26" s="9"/>
    </row>
    <row r="27" spans="1:16">
      <c r="A27" s="13"/>
      <c r="B27" s="45">
        <v>559</v>
      </c>
      <c r="C27" s="21" t="s">
        <v>40</v>
      </c>
      <c r="D27" s="46">
        <v>92284</v>
      </c>
      <c r="E27" s="46">
        <v>971860</v>
      </c>
      <c r="F27" s="46">
        <v>0</v>
      </c>
      <c r="G27" s="46">
        <v>4100979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5165123</v>
      </c>
      <c r="O27" s="47">
        <f t="shared" si="1"/>
        <v>77.471809332393391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8601392</v>
      </c>
      <c r="E28" s="31">
        <f t="shared" si="9"/>
        <v>813656</v>
      </c>
      <c r="F28" s="31">
        <f t="shared" si="9"/>
        <v>0</v>
      </c>
      <c r="G28" s="31">
        <f t="shared" si="9"/>
        <v>6449587</v>
      </c>
      <c r="H28" s="31">
        <f t="shared" si="9"/>
        <v>0</v>
      </c>
      <c r="I28" s="31">
        <f t="shared" si="9"/>
        <v>2513969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18378604</v>
      </c>
      <c r="O28" s="43">
        <f t="shared" si="1"/>
        <v>275.6611420257683</v>
      </c>
      <c r="P28" s="9"/>
    </row>
    <row r="29" spans="1:16">
      <c r="A29" s="12"/>
      <c r="B29" s="44">
        <v>571</v>
      </c>
      <c r="C29" s="20" t="s">
        <v>42</v>
      </c>
      <c r="D29" s="46">
        <v>2216068</v>
      </c>
      <c r="E29" s="46">
        <v>45237</v>
      </c>
      <c r="F29" s="46">
        <v>0</v>
      </c>
      <c r="G29" s="46">
        <v>1371706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3633011</v>
      </c>
      <c r="O29" s="47">
        <f t="shared" si="1"/>
        <v>54.491623044502106</v>
      </c>
      <c r="P29" s="9"/>
    </row>
    <row r="30" spans="1:16">
      <c r="A30" s="12"/>
      <c r="B30" s="44">
        <v>572</v>
      </c>
      <c r="C30" s="20" t="s">
        <v>43</v>
      </c>
      <c r="D30" s="46">
        <v>6385324</v>
      </c>
      <c r="E30" s="46">
        <v>506683</v>
      </c>
      <c r="F30" s="46">
        <v>0</v>
      </c>
      <c r="G30" s="46">
        <v>5077881</v>
      </c>
      <c r="H30" s="46">
        <v>0</v>
      </c>
      <c r="I30" s="46">
        <v>2513969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14483857</v>
      </c>
      <c r="O30" s="47">
        <f t="shared" si="1"/>
        <v>217.24373415727979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261736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261736</v>
      </c>
      <c r="O31" s="47">
        <f t="shared" si="1"/>
        <v>3.925784823986441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SUM(D33:D33)</f>
        <v>137568</v>
      </c>
      <c r="E32" s="31">
        <f t="shared" si="11"/>
        <v>9394676</v>
      </c>
      <c r="F32" s="31">
        <f t="shared" si="11"/>
        <v>1803114</v>
      </c>
      <c r="G32" s="31">
        <f t="shared" si="11"/>
        <v>14446200</v>
      </c>
      <c r="H32" s="31">
        <f t="shared" si="11"/>
        <v>0</v>
      </c>
      <c r="I32" s="31">
        <f t="shared" si="11"/>
        <v>6124080</v>
      </c>
      <c r="J32" s="31">
        <f t="shared" si="11"/>
        <v>3420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31909058</v>
      </c>
      <c r="O32" s="43">
        <f t="shared" si="1"/>
        <v>478.60476069055511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137568</v>
      </c>
      <c r="E33" s="46">
        <v>9394676</v>
      </c>
      <c r="F33" s="46">
        <v>1803114</v>
      </c>
      <c r="G33" s="46">
        <v>14446200</v>
      </c>
      <c r="H33" s="46">
        <v>0</v>
      </c>
      <c r="I33" s="46">
        <v>6124080</v>
      </c>
      <c r="J33" s="46">
        <v>3420</v>
      </c>
      <c r="K33" s="46">
        <v>0</v>
      </c>
      <c r="L33" s="46">
        <v>0</v>
      </c>
      <c r="M33" s="46">
        <v>0</v>
      </c>
      <c r="N33" s="46">
        <f t="shared" si="10"/>
        <v>31909058</v>
      </c>
      <c r="O33" s="47">
        <f t="shared" si="1"/>
        <v>478.60476069055511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SUM(D5,D14,D18,D22,D25,D28,D32)</f>
        <v>68006515</v>
      </c>
      <c r="E34" s="15">
        <f t="shared" ref="E34:M34" si="12">SUM(E5,E14,E18,E22,E25,E28,E32)</f>
        <v>18554214</v>
      </c>
      <c r="F34" s="15">
        <f t="shared" si="12"/>
        <v>7734899</v>
      </c>
      <c r="G34" s="15">
        <f t="shared" si="12"/>
        <v>33749240</v>
      </c>
      <c r="H34" s="15">
        <f t="shared" si="12"/>
        <v>0</v>
      </c>
      <c r="I34" s="15">
        <f t="shared" si="12"/>
        <v>48557625</v>
      </c>
      <c r="J34" s="15">
        <f t="shared" si="12"/>
        <v>9776790</v>
      </c>
      <c r="K34" s="15">
        <f t="shared" si="12"/>
        <v>13725339</v>
      </c>
      <c r="L34" s="15">
        <f t="shared" si="12"/>
        <v>0</v>
      </c>
      <c r="M34" s="15">
        <f t="shared" si="12"/>
        <v>0</v>
      </c>
      <c r="N34" s="15">
        <f t="shared" si="10"/>
        <v>200104622</v>
      </c>
      <c r="O34" s="37">
        <f t="shared" si="1"/>
        <v>3001.3742406743563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61</v>
      </c>
      <c r="M36" s="163"/>
      <c r="N36" s="163"/>
      <c r="O36" s="41">
        <v>66671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12278257</v>
      </c>
      <c r="E5" s="26">
        <f t="shared" si="0"/>
        <v>4404666</v>
      </c>
      <c r="F5" s="26">
        <f t="shared" si="0"/>
        <v>4694828</v>
      </c>
      <c r="G5" s="26">
        <f t="shared" si="0"/>
        <v>1316087</v>
      </c>
      <c r="H5" s="26">
        <f t="shared" si="0"/>
        <v>0</v>
      </c>
      <c r="I5" s="26">
        <f t="shared" si="0"/>
        <v>1999920</v>
      </c>
      <c r="J5" s="26">
        <f t="shared" si="0"/>
        <v>8330261</v>
      </c>
      <c r="K5" s="26">
        <f t="shared" si="0"/>
        <v>6256764</v>
      </c>
      <c r="L5" s="26">
        <f t="shared" si="0"/>
        <v>0</v>
      </c>
      <c r="M5" s="26">
        <f t="shared" si="0"/>
        <v>0</v>
      </c>
      <c r="N5" s="27">
        <f>SUM(D5:M5)</f>
        <v>39280783</v>
      </c>
      <c r="O5" s="32">
        <f t="shared" ref="O5:O34" si="1">(N5/O$36)</f>
        <v>587.40254516090442</v>
      </c>
      <c r="P5" s="6"/>
    </row>
    <row r="6" spans="1:133">
      <c r="A6" s="12"/>
      <c r="B6" s="44">
        <v>511</v>
      </c>
      <c r="C6" s="20" t="s">
        <v>19</v>
      </c>
      <c r="D6" s="46">
        <v>518220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518220</v>
      </c>
      <c r="O6" s="47">
        <f t="shared" si="1"/>
        <v>7.7494317502093555</v>
      </c>
      <c r="P6" s="9"/>
    </row>
    <row r="7" spans="1:133">
      <c r="A7" s="12"/>
      <c r="B7" s="44">
        <v>512</v>
      </c>
      <c r="C7" s="20" t="s">
        <v>20</v>
      </c>
      <c r="D7" s="46">
        <v>2740684</v>
      </c>
      <c r="E7" s="46">
        <v>267774</v>
      </c>
      <c r="F7" s="46">
        <v>0</v>
      </c>
      <c r="G7" s="46">
        <v>836299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3844757</v>
      </c>
      <c r="O7" s="47">
        <f t="shared" si="1"/>
        <v>57.494272640267972</v>
      </c>
      <c r="P7" s="9"/>
    </row>
    <row r="8" spans="1:133">
      <c r="A8" s="12"/>
      <c r="B8" s="44">
        <v>513</v>
      </c>
      <c r="C8" s="20" t="s">
        <v>21</v>
      </c>
      <c r="D8" s="46">
        <v>4124356</v>
      </c>
      <c r="E8" s="46">
        <v>0</v>
      </c>
      <c r="F8" s="46">
        <v>0</v>
      </c>
      <c r="G8" s="46">
        <v>4300</v>
      </c>
      <c r="H8" s="46">
        <v>0</v>
      </c>
      <c r="I8" s="46">
        <v>0</v>
      </c>
      <c r="J8" s="46">
        <v>274917</v>
      </c>
      <c r="K8" s="46">
        <v>0</v>
      </c>
      <c r="L8" s="46">
        <v>0</v>
      </c>
      <c r="M8" s="46">
        <v>0</v>
      </c>
      <c r="N8" s="46">
        <f t="shared" si="2"/>
        <v>4403573</v>
      </c>
      <c r="O8" s="47">
        <f t="shared" si="1"/>
        <v>65.850774614188296</v>
      </c>
      <c r="P8" s="9"/>
    </row>
    <row r="9" spans="1:133">
      <c r="A9" s="12"/>
      <c r="B9" s="44">
        <v>514</v>
      </c>
      <c r="C9" s="20" t="s">
        <v>22</v>
      </c>
      <c r="D9" s="46">
        <v>488858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488858</v>
      </c>
      <c r="O9" s="47">
        <f t="shared" si="1"/>
        <v>7.3103541093432227</v>
      </c>
      <c r="P9" s="9"/>
    </row>
    <row r="10" spans="1:133">
      <c r="A10" s="12"/>
      <c r="B10" s="44">
        <v>515</v>
      </c>
      <c r="C10" s="20" t="s">
        <v>23</v>
      </c>
      <c r="D10" s="46">
        <v>878438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878438</v>
      </c>
      <c r="O10" s="47">
        <f t="shared" si="1"/>
        <v>13.136110778801292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673058</v>
      </c>
      <c r="F11" s="46">
        <v>4694828</v>
      </c>
      <c r="G11" s="46">
        <v>362267</v>
      </c>
      <c r="H11" s="46">
        <v>0</v>
      </c>
      <c r="I11" s="46">
        <v>1999920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7730073</v>
      </c>
      <c r="O11" s="47">
        <f t="shared" si="1"/>
        <v>115.59506220839813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6256764</v>
      </c>
      <c r="L12" s="46">
        <v>0</v>
      </c>
      <c r="M12" s="46">
        <v>0</v>
      </c>
      <c r="N12" s="46">
        <f t="shared" si="2"/>
        <v>6256764</v>
      </c>
      <c r="O12" s="47">
        <f t="shared" si="1"/>
        <v>93.563285081947598</v>
      </c>
      <c r="P12" s="9"/>
    </row>
    <row r="13" spans="1:133">
      <c r="A13" s="12"/>
      <c r="B13" s="44">
        <v>519</v>
      </c>
      <c r="C13" s="20" t="s">
        <v>26</v>
      </c>
      <c r="D13" s="46">
        <v>3527701</v>
      </c>
      <c r="E13" s="46">
        <v>3463834</v>
      </c>
      <c r="F13" s="46">
        <v>0</v>
      </c>
      <c r="G13" s="46">
        <v>113221</v>
      </c>
      <c r="H13" s="46">
        <v>0</v>
      </c>
      <c r="I13" s="46">
        <v>0</v>
      </c>
      <c r="J13" s="46">
        <v>8055344</v>
      </c>
      <c r="K13" s="46">
        <v>0</v>
      </c>
      <c r="L13" s="46">
        <v>0</v>
      </c>
      <c r="M13" s="46">
        <v>0</v>
      </c>
      <c r="N13" s="46">
        <f t="shared" si="2"/>
        <v>15160100</v>
      </c>
      <c r="O13" s="47">
        <f t="shared" si="1"/>
        <v>226.70325397774855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40767622</v>
      </c>
      <c r="E14" s="31">
        <f t="shared" si="3"/>
        <v>520585</v>
      </c>
      <c r="F14" s="31">
        <f t="shared" si="3"/>
        <v>0</v>
      </c>
      <c r="G14" s="31">
        <f t="shared" si="3"/>
        <v>2958976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7255167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51502350</v>
      </c>
      <c r="O14" s="43">
        <f t="shared" si="1"/>
        <v>770.16314750568245</v>
      </c>
      <c r="P14" s="10"/>
    </row>
    <row r="15" spans="1:133">
      <c r="A15" s="12"/>
      <c r="B15" s="44">
        <v>521</v>
      </c>
      <c r="C15" s="20" t="s">
        <v>28</v>
      </c>
      <c r="D15" s="46">
        <v>21973626</v>
      </c>
      <c r="E15" s="46">
        <v>480863</v>
      </c>
      <c r="F15" s="46">
        <v>0</v>
      </c>
      <c r="G15" s="46">
        <v>252302</v>
      </c>
      <c r="H15" s="46">
        <v>0</v>
      </c>
      <c r="I15" s="46">
        <v>0</v>
      </c>
      <c r="J15" s="46">
        <v>0</v>
      </c>
      <c r="K15" s="46">
        <v>3847631</v>
      </c>
      <c r="L15" s="46">
        <v>0</v>
      </c>
      <c r="M15" s="46">
        <v>0</v>
      </c>
      <c r="N15" s="46">
        <f t="shared" si="4"/>
        <v>26554422</v>
      </c>
      <c r="O15" s="47">
        <f t="shared" si="1"/>
        <v>397.09328268931688</v>
      </c>
      <c r="P15" s="9"/>
    </row>
    <row r="16" spans="1:133">
      <c r="A16" s="12"/>
      <c r="B16" s="44">
        <v>522</v>
      </c>
      <c r="C16" s="20" t="s">
        <v>29</v>
      </c>
      <c r="D16" s="46">
        <v>15140752</v>
      </c>
      <c r="E16" s="46">
        <v>39722</v>
      </c>
      <c r="F16" s="46">
        <v>0</v>
      </c>
      <c r="G16" s="46">
        <v>2706674</v>
      </c>
      <c r="H16" s="46">
        <v>0</v>
      </c>
      <c r="I16" s="46">
        <v>0</v>
      </c>
      <c r="J16" s="46">
        <v>0</v>
      </c>
      <c r="K16" s="46">
        <v>3407536</v>
      </c>
      <c r="L16" s="46">
        <v>0</v>
      </c>
      <c r="M16" s="46">
        <v>0</v>
      </c>
      <c r="N16" s="46">
        <f t="shared" si="4"/>
        <v>21294684</v>
      </c>
      <c r="O16" s="47">
        <f t="shared" si="1"/>
        <v>318.43946644335449</v>
      </c>
      <c r="P16" s="9"/>
    </row>
    <row r="17" spans="1:16">
      <c r="A17" s="12"/>
      <c r="B17" s="44">
        <v>524</v>
      </c>
      <c r="C17" s="20" t="s">
        <v>30</v>
      </c>
      <c r="D17" s="46">
        <v>3653244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3653244</v>
      </c>
      <c r="O17" s="47">
        <f t="shared" si="1"/>
        <v>54.630398373011126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436334</v>
      </c>
      <c r="E18" s="31">
        <f t="shared" si="5"/>
        <v>139198</v>
      </c>
      <c r="F18" s="31">
        <f t="shared" si="5"/>
        <v>0</v>
      </c>
      <c r="G18" s="31">
        <f t="shared" si="5"/>
        <v>82666</v>
      </c>
      <c r="H18" s="31">
        <f t="shared" si="5"/>
        <v>0</v>
      </c>
      <c r="I18" s="31">
        <f t="shared" si="5"/>
        <v>35616123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36274321</v>
      </c>
      <c r="O18" s="43">
        <f t="shared" si="1"/>
        <v>542.44408721138893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65543</v>
      </c>
      <c r="F19" s="46">
        <v>0</v>
      </c>
      <c r="G19" s="46">
        <v>0</v>
      </c>
      <c r="H19" s="46">
        <v>0</v>
      </c>
      <c r="I19" s="46">
        <v>6601733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6667276</v>
      </c>
      <c r="O19" s="47">
        <f t="shared" si="1"/>
        <v>99.70205766239981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73655</v>
      </c>
      <c r="F20" s="46">
        <v>0</v>
      </c>
      <c r="G20" s="46">
        <v>0</v>
      </c>
      <c r="H20" s="46">
        <v>0</v>
      </c>
      <c r="I20" s="46">
        <v>29014390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29088045</v>
      </c>
      <c r="O20" s="47">
        <f t="shared" si="1"/>
        <v>434.98093372412967</v>
      </c>
      <c r="P20" s="9"/>
    </row>
    <row r="21" spans="1:16">
      <c r="A21" s="12"/>
      <c r="B21" s="44">
        <v>539</v>
      </c>
      <c r="C21" s="20" t="s">
        <v>34</v>
      </c>
      <c r="D21" s="46">
        <v>436334</v>
      </c>
      <c r="E21" s="46">
        <v>0</v>
      </c>
      <c r="F21" s="46">
        <v>0</v>
      </c>
      <c r="G21" s="46">
        <v>82666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519000</v>
      </c>
      <c r="O21" s="47">
        <f t="shared" si="1"/>
        <v>7.7610958248594333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925548</v>
      </c>
      <c r="E22" s="31">
        <f t="shared" si="6"/>
        <v>860</v>
      </c>
      <c r="F22" s="31">
        <f t="shared" si="6"/>
        <v>0</v>
      </c>
      <c r="G22" s="31">
        <f t="shared" si="6"/>
        <v>687819</v>
      </c>
      <c r="H22" s="31">
        <f t="shared" si="6"/>
        <v>0</v>
      </c>
      <c r="I22" s="31">
        <f t="shared" si="6"/>
        <v>221716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1835943</v>
      </c>
      <c r="O22" s="43">
        <f t="shared" si="1"/>
        <v>27.454584878573993</v>
      </c>
      <c r="P22" s="10"/>
    </row>
    <row r="23" spans="1:16">
      <c r="A23" s="12"/>
      <c r="B23" s="44">
        <v>541</v>
      </c>
      <c r="C23" s="20" t="s">
        <v>36</v>
      </c>
      <c r="D23" s="46">
        <v>925548</v>
      </c>
      <c r="E23" s="46">
        <v>860</v>
      </c>
      <c r="F23" s="46">
        <v>0</v>
      </c>
      <c r="G23" s="46">
        <v>687819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1614227</v>
      </c>
      <c r="O23" s="47">
        <f t="shared" si="1"/>
        <v>24.139056705347528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221716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221716</v>
      </c>
      <c r="O24" s="47">
        <f t="shared" si="1"/>
        <v>3.3155281732264625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209079</v>
      </c>
      <c r="E25" s="31">
        <f t="shared" si="8"/>
        <v>18875801</v>
      </c>
      <c r="F25" s="31">
        <f t="shared" si="8"/>
        <v>0</v>
      </c>
      <c r="G25" s="31">
        <f t="shared" si="8"/>
        <v>207849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19292729</v>
      </c>
      <c r="O25" s="43">
        <f t="shared" si="1"/>
        <v>288.50234776887186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414186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414186</v>
      </c>
      <c r="O26" s="47">
        <f t="shared" si="1"/>
        <v>6.1937133628424457</v>
      </c>
      <c r="P26" s="9"/>
    </row>
    <row r="27" spans="1:16">
      <c r="A27" s="13"/>
      <c r="B27" s="45">
        <v>559</v>
      </c>
      <c r="C27" s="21" t="s">
        <v>40</v>
      </c>
      <c r="D27" s="46">
        <v>209079</v>
      </c>
      <c r="E27" s="46">
        <v>18461615</v>
      </c>
      <c r="F27" s="46">
        <v>0</v>
      </c>
      <c r="G27" s="46">
        <v>207849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18878543</v>
      </c>
      <c r="O27" s="47">
        <f t="shared" si="1"/>
        <v>282.30863440602946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8337030</v>
      </c>
      <c r="E28" s="31">
        <f t="shared" si="9"/>
        <v>1104470</v>
      </c>
      <c r="F28" s="31">
        <f t="shared" si="9"/>
        <v>0</v>
      </c>
      <c r="G28" s="31">
        <f t="shared" si="9"/>
        <v>12000354</v>
      </c>
      <c r="H28" s="31">
        <f t="shared" si="9"/>
        <v>0</v>
      </c>
      <c r="I28" s="31">
        <f t="shared" si="9"/>
        <v>2412685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23854539</v>
      </c>
      <c r="O28" s="43">
        <f t="shared" si="1"/>
        <v>356.71938928101446</v>
      </c>
      <c r="P28" s="9"/>
    </row>
    <row r="29" spans="1:16">
      <c r="A29" s="12"/>
      <c r="B29" s="44">
        <v>571</v>
      </c>
      <c r="C29" s="20" t="s">
        <v>42</v>
      </c>
      <c r="D29" s="46">
        <v>1981463</v>
      </c>
      <c r="E29" s="46">
        <v>62343</v>
      </c>
      <c r="F29" s="46">
        <v>0</v>
      </c>
      <c r="G29" s="46">
        <v>2455828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4499634</v>
      </c>
      <c r="O29" s="47">
        <f t="shared" si="1"/>
        <v>67.287265223112811</v>
      </c>
      <c r="P29" s="9"/>
    </row>
    <row r="30" spans="1:16">
      <c r="A30" s="12"/>
      <c r="B30" s="44">
        <v>572</v>
      </c>
      <c r="C30" s="20" t="s">
        <v>43</v>
      </c>
      <c r="D30" s="46">
        <v>6355567</v>
      </c>
      <c r="E30" s="46">
        <v>748114</v>
      </c>
      <c r="F30" s="46">
        <v>0</v>
      </c>
      <c r="G30" s="46">
        <v>9544526</v>
      </c>
      <c r="H30" s="46">
        <v>0</v>
      </c>
      <c r="I30" s="46">
        <v>2412685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19060892</v>
      </c>
      <c r="O30" s="47">
        <f t="shared" si="1"/>
        <v>285.0354707500897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294013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294013</v>
      </c>
      <c r="O31" s="47">
        <f t="shared" si="1"/>
        <v>4.3966533078119392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SUM(D33:D33)</f>
        <v>6010493</v>
      </c>
      <c r="E32" s="31">
        <f t="shared" si="11"/>
        <v>4962531</v>
      </c>
      <c r="F32" s="31">
        <f t="shared" si="11"/>
        <v>27237892</v>
      </c>
      <c r="G32" s="31">
        <f t="shared" si="11"/>
        <v>17042370</v>
      </c>
      <c r="H32" s="31">
        <f t="shared" si="11"/>
        <v>0</v>
      </c>
      <c r="I32" s="31">
        <f t="shared" si="11"/>
        <v>4789169</v>
      </c>
      <c r="J32" s="31">
        <f t="shared" si="11"/>
        <v>3031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60045486</v>
      </c>
      <c r="O32" s="43">
        <f t="shared" si="1"/>
        <v>897.91670654384495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6010493</v>
      </c>
      <c r="E33" s="46">
        <v>4962531</v>
      </c>
      <c r="F33" s="46">
        <v>27237892</v>
      </c>
      <c r="G33" s="46">
        <v>17042370</v>
      </c>
      <c r="H33" s="46">
        <v>0</v>
      </c>
      <c r="I33" s="46">
        <v>4789169</v>
      </c>
      <c r="J33" s="46">
        <v>3031</v>
      </c>
      <c r="K33" s="46">
        <v>0</v>
      </c>
      <c r="L33" s="46">
        <v>0</v>
      </c>
      <c r="M33" s="46">
        <v>0</v>
      </c>
      <c r="N33" s="46">
        <f t="shared" si="10"/>
        <v>60045486</v>
      </c>
      <c r="O33" s="47">
        <f t="shared" si="1"/>
        <v>897.91670654384495</v>
      </c>
      <c r="P33" s="9"/>
    </row>
    <row r="34" spans="1:119" ht="16.5" thickBot="1">
      <c r="A34" s="14" t="s">
        <v>10</v>
      </c>
      <c r="B34" s="23"/>
      <c r="C34" s="22"/>
      <c r="D34" s="15">
        <f>SUM(D5,D14,D18,D22,D25,D28,D32)</f>
        <v>68964363</v>
      </c>
      <c r="E34" s="15">
        <f t="shared" ref="E34:M34" si="12">SUM(E5,E14,E18,E22,E25,E28,E32)</f>
        <v>30008111</v>
      </c>
      <c r="F34" s="15">
        <f t="shared" si="12"/>
        <v>31932720</v>
      </c>
      <c r="G34" s="15">
        <f t="shared" si="12"/>
        <v>34296121</v>
      </c>
      <c r="H34" s="15">
        <f t="shared" si="12"/>
        <v>0</v>
      </c>
      <c r="I34" s="15">
        <f t="shared" si="12"/>
        <v>45039613</v>
      </c>
      <c r="J34" s="15">
        <f t="shared" si="12"/>
        <v>8333292</v>
      </c>
      <c r="K34" s="15">
        <f t="shared" si="12"/>
        <v>13511931</v>
      </c>
      <c r="L34" s="15">
        <f t="shared" si="12"/>
        <v>0</v>
      </c>
      <c r="M34" s="15">
        <f t="shared" si="12"/>
        <v>0</v>
      </c>
      <c r="N34" s="15">
        <f t="shared" si="10"/>
        <v>232086151</v>
      </c>
      <c r="O34" s="37">
        <f t="shared" si="1"/>
        <v>3470.6028083502811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74</v>
      </c>
      <c r="M36" s="163"/>
      <c r="N36" s="163"/>
      <c r="O36" s="41">
        <v>66872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18995859</v>
      </c>
      <c r="E5" s="26">
        <f t="shared" si="0"/>
        <v>12777563</v>
      </c>
      <c r="F5" s="26">
        <f t="shared" si="0"/>
        <v>4553735</v>
      </c>
      <c r="G5" s="26">
        <f t="shared" si="0"/>
        <v>385946</v>
      </c>
      <c r="H5" s="26">
        <f t="shared" si="0"/>
        <v>0</v>
      </c>
      <c r="I5" s="26">
        <f t="shared" si="0"/>
        <v>1606287</v>
      </c>
      <c r="J5" s="26">
        <f t="shared" si="0"/>
        <v>17139553</v>
      </c>
      <c r="K5" s="26">
        <f t="shared" si="0"/>
        <v>32091748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87550691</v>
      </c>
      <c r="P5" s="32">
        <f t="shared" ref="P5:P35" si="1">(O5/P$37)</f>
        <v>1070.9826662425992</v>
      </c>
      <c r="Q5" s="6"/>
    </row>
    <row r="6" spans="1:134">
      <c r="A6" s="12"/>
      <c r="B6" s="44">
        <v>511</v>
      </c>
      <c r="C6" s="20" t="s">
        <v>19</v>
      </c>
      <c r="D6" s="46">
        <v>326122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326122</v>
      </c>
      <c r="P6" s="47">
        <f t="shared" si="1"/>
        <v>3.9893575377990897</v>
      </c>
      <c r="Q6" s="9"/>
    </row>
    <row r="7" spans="1:134">
      <c r="A7" s="12"/>
      <c r="B7" s="44">
        <v>512</v>
      </c>
      <c r="C7" s="20" t="s">
        <v>20</v>
      </c>
      <c r="D7" s="46">
        <v>9465473</v>
      </c>
      <c r="E7" s="46">
        <v>1624003</v>
      </c>
      <c r="F7" s="46">
        <v>0</v>
      </c>
      <c r="G7" s="46">
        <v>14323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11103799</v>
      </c>
      <c r="P7" s="47">
        <f t="shared" si="1"/>
        <v>135.82961051034889</v>
      </c>
      <c r="Q7" s="9"/>
    </row>
    <row r="8" spans="1:134">
      <c r="A8" s="12"/>
      <c r="B8" s="44">
        <v>513</v>
      </c>
      <c r="C8" s="20" t="s">
        <v>21</v>
      </c>
      <c r="D8" s="46">
        <v>5422356</v>
      </c>
      <c r="E8" s="46">
        <v>84962</v>
      </c>
      <c r="F8" s="46">
        <v>0</v>
      </c>
      <c r="G8" s="46">
        <v>0</v>
      </c>
      <c r="H8" s="46">
        <v>0</v>
      </c>
      <c r="I8" s="46">
        <v>0</v>
      </c>
      <c r="J8" s="46">
        <v>583492</v>
      </c>
      <c r="K8" s="46">
        <v>2513569</v>
      </c>
      <c r="L8" s="46">
        <v>0</v>
      </c>
      <c r="M8" s="46">
        <v>0</v>
      </c>
      <c r="N8" s="46">
        <v>0</v>
      </c>
      <c r="O8" s="46">
        <f t="shared" si="2"/>
        <v>8604379</v>
      </c>
      <c r="P8" s="47">
        <f t="shared" si="1"/>
        <v>105.25491755149973</v>
      </c>
      <c r="Q8" s="9"/>
    </row>
    <row r="9" spans="1:134">
      <c r="A9" s="12"/>
      <c r="B9" s="44">
        <v>514</v>
      </c>
      <c r="C9" s="20" t="s">
        <v>22</v>
      </c>
      <c r="D9" s="46">
        <v>671852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671852</v>
      </c>
      <c r="P9" s="47">
        <f t="shared" si="1"/>
        <v>8.2185741547193807</v>
      </c>
      <c r="Q9" s="9"/>
    </row>
    <row r="10" spans="1:134">
      <c r="A10" s="12"/>
      <c r="B10" s="44">
        <v>515</v>
      </c>
      <c r="C10" s="20" t="s">
        <v>23</v>
      </c>
      <c r="D10" s="46">
        <v>872589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872589</v>
      </c>
      <c r="P10" s="47">
        <f t="shared" si="1"/>
        <v>10.674132700494201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4553735</v>
      </c>
      <c r="G11" s="46">
        <v>0</v>
      </c>
      <c r="H11" s="46">
        <v>0</v>
      </c>
      <c r="I11" s="46">
        <v>1606287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6160022</v>
      </c>
      <c r="P11" s="47">
        <f t="shared" si="1"/>
        <v>75.353794588246814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29097416</v>
      </c>
      <c r="L12" s="46">
        <v>0</v>
      </c>
      <c r="M12" s="46">
        <v>0</v>
      </c>
      <c r="N12" s="46">
        <v>0</v>
      </c>
      <c r="O12" s="46">
        <f t="shared" si="2"/>
        <v>29097416</v>
      </c>
      <c r="P12" s="47">
        <f t="shared" si="1"/>
        <v>355.94040221167489</v>
      </c>
      <c r="Q12" s="9"/>
    </row>
    <row r="13" spans="1:134">
      <c r="A13" s="12"/>
      <c r="B13" s="44">
        <v>519</v>
      </c>
      <c r="C13" s="20" t="s">
        <v>26</v>
      </c>
      <c r="D13" s="46">
        <v>2237467</v>
      </c>
      <c r="E13" s="46">
        <v>11068598</v>
      </c>
      <c r="F13" s="46">
        <v>0</v>
      </c>
      <c r="G13" s="46">
        <v>371623</v>
      </c>
      <c r="H13" s="46">
        <v>0</v>
      </c>
      <c r="I13" s="46">
        <v>0</v>
      </c>
      <c r="J13" s="46">
        <v>16556061</v>
      </c>
      <c r="K13" s="46">
        <v>480763</v>
      </c>
      <c r="L13" s="46">
        <v>0</v>
      </c>
      <c r="M13" s="46">
        <v>0</v>
      </c>
      <c r="N13" s="46">
        <v>0</v>
      </c>
      <c r="O13" s="46">
        <f t="shared" si="2"/>
        <v>30714512</v>
      </c>
      <c r="P13" s="47">
        <f t="shared" si="1"/>
        <v>375.72187698781619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70349493</v>
      </c>
      <c r="E14" s="31">
        <f t="shared" si="3"/>
        <v>4939550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75289043</v>
      </c>
      <c r="P14" s="43">
        <f t="shared" si="1"/>
        <v>920.98941870137492</v>
      </c>
      <c r="Q14" s="10"/>
    </row>
    <row r="15" spans="1:134">
      <c r="A15" s="12"/>
      <c r="B15" s="44">
        <v>521</v>
      </c>
      <c r="C15" s="20" t="s">
        <v>28</v>
      </c>
      <c r="D15" s="46">
        <v>40030275</v>
      </c>
      <c r="E15" s="46">
        <v>1621560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41651835</v>
      </c>
      <c r="P15" s="47">
        <f t="shared" si="1"/>
        <v>509.51503400694816</v>
      </c>
      <c r="Q15" s="9"/>
    </row>
    <row r="16" spans="1:134">
      <c r="A16" s="12"/>
      <c r="B16" s="44">
        <v>522</v>
      </c>
      <c r="C16" s="20" t="s">
        <v>29</v>
      </c>
      <c r="D16" s="46">
        <v>28855649</v>
      </c>
      <c r="E16" s="46">
        <v>259485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29115134</v>
      </c>
      <c r="P16" s="47">
        <f t="shared" si="1"/>
        <v>356.15714145911829</v>
      </c>
      <c r="Q16" s="9"/>
    </row>
    <row r="17" spans="1:17">
      <c r="A17" s="12"/>
      <c r="B17" s="44">
        <v>524</v>
      </c>
      <c r="C17" s="20" t="s">
        <v>30</v>
      </c>
      <c r="D17" s="46">
        <v>1463569</v>
      </c>
      <c r="E17" s="46">
        <v>3058505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4522074</v>
      </c>
      <c r="P17" s="47">
        <f t="shared" si="1"/>
        <v>55.31724323530851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SUM(D19:D21)</f>
        <v>343207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50338112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50681319</v>
      </c>
      <c r="P18" s="43">
        <f t="shared" si="1"/>
        <v>619.97013994226154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10618276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6">SUM(D19:N19)</f>
        <v>10618276</v>
      </c>
      <c r="P19" s="47">
        <f t="shared" si="1"/>
        <v>129.8903459411851</v>
      </c>
      <c r="Q19" s="9"/>
    </row>
    <row r="20" spans="1:17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39719836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39719836</v>
      </c>
      <c r="P20" s="47">
        <f t="shared" si="1"/>
        <v>485.88144052453885</v>
      </c>
      <c r="Q20" s="9"/>
    </row>
    <row r="21" spans="1:17">
      <c r="A21" s="12"/>
      <c r="B21" s="44">
        <v>539</v>
      </c>
      <c r="C21" s="20" t="s">
        <v>34</v>
      </c>
      <c r="D21" s="46">
        <v>343207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343207</v>
      </c>
      <c r="P21" s="47">
        <f t="shared" si="1"/>
        <v>4.198353476537652</v>
      </c>
      <c r="Q21" s="9"/>
    </row>
    <row r="22" spans="1:17" ht="15.75">
      <c r="A22" s="28" t="s">
        <v>35</v>
      </c>
      <c r="B22" s="29"/>
      <c r="C22" s="30"/>
      <c r="D22" s="31">
        <f t="shared" ref="D22:N22" si="7">SUM(D23:D23)</f>
        <v>1398538</v>
      </c>
      <c r="E22" s="31">
        <f t="shared" si="7"/>
        <v>1527</v>
      </c>
      <c r="F22" s="31">
        <f t="shared" si="7"/>
        <v>0</v>
      </c>
      <c r="G22" s="31">
        <f t="shared" si="7"/>
        <v>799538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2199603</v>
      </c>
      <c r="P22" s="43">
        <f t="shared" si="1"/>
        <v>26.907116993687918</v>
      </c>
      <c r="Q22" s="10"/>
    </row>
    <row r="23" spans="1:17">
      <c r="A23" s="12"/>
      <c r="B23" s="44">
        <v>541</v>
      </c>
      <c r="C23" s="20" t="s">
        <v>36</v>
      </c>
      <c r="D23" s="46">
        <v>1398538</v>
      </c>
      <c r="E23" s="46">
        <v>1527</v>
      </c>
      <c r="F23" s="46">
        <v>0</v>
      </c>
      <c r="G23" s="46">
        <v>799538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2199603</v>
      </c>
      <c r="P23" s="47">
        <f t="shared" si="1"/>
        <v>26.907116993687918</v>
      </c>
      <c r="Q23" s="9"/>
    </row>
    <row r="24" spans="1:17" ht="15.75">
      <c r="A24" s="28" t="s">
        <v>38</v>
      </c>
      <c r="B24" s="29"/>
      <c r="C24" s="30"/>
      <c r="D24" s="31">
        <f t="shared" ref="D24:N24" si="8">SUM(D25:D27)</f>
        <v>1030362</v>
      </c>
      <c r="E24" s="31">
        <f t="shared" si="8"/>
        <v>1515601</v>
      </c>
      <c r="F24" s="31">
        <f t="shared" si="8"/>
        <v>0</v>
      </c>
      <c r="G24" s="31">
        <f t="shared" si="8"/>
        <v>12068704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14614667</v>
      </c>
      <c r="P24" s="43">
        <f t="shared" si="1"/>
        <v>178.77705876596369</v>
      </c>
      <c r="Q24" s="10"/>
    </row>
    <row r="25" spans="1:17">
      <c r="A25" s="13"/>
      <c r="B25" s="45">
        <v>552</v>
      </c>
      <c r="C25" s="21" t="s">
        <v>96</v>
      </c>
      <c r="D25" s="46">
        <v>0</v>
      </c>
      <c r="E25" s="46">
        <v>571170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571170</v>
      </c>
      <c r="P25" s="47">
        <f t="shared" si="1"/>
        <v>6.9869599256250918</v>
      </c>
      <c r="Q25" s="9"/>
    </row>
    <row r="26" spans="1:17">
      <c r="A26" s="13"/>
      <c r="B26" s="45">
        <v>554</v>
      </c>
      <c r="C26" s="21" t="s">
        <v>39</v>
      </c>
      <c r="D26" s="46">
        <v>0</v>
      </c>
      <c r="E26" s="46">
        <v>327912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327912</v>
      </c>
      <c r="P26" s="47">
        <f t="shared" si="1"/>
        <v>4.0112540979595828</v>
      </c>
      <c r="Q26" s="9"/>
    </row>
    <row r="27" spans="1:17">
      <c r="A27" s="13"/>
      <c r="B27" s="45">
        <v>559</v>
      </c>
      <c r="C27" s="21" t="s">
        <v>40</v>
      </c>
      <c r="D27" s="46">
        <v>1030362</v>
      </c>
      <c r="E27" s="46">
        <v>616519</v>
      </c>
      <c r="F27" s="46">
        <v>0</v>
      </c>
      <c r="G27" s="46">
        <v>12068704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13715585</v>
      </c>
      <c r="P27" s="47">
        <f t="shared" si="1"/>
        <v>167.77884474237902</v>
      </c>
      <c r="Q27" s="9"/>
    </row>
    <row r="28" spans="1:17" ht="15.75">
      <c r="A28" s="28" t="s">
        <v>41</v>
      </c>
      <c r="B28" s="29"/>
      <c r="C28" s="30"/>
      <c r="D28" s="31">
        <f t="shared" ref="D28:N28" si="9">SUM(D29:D31)</f>
        <v>10837858</v>
      </c>
      <c r="E28" s="31">
        <f t="shared" si="9"/>
        <v>918796</v>
      </c>
      <c r="F28" s="31">
        <f t="shared" si="9"/>
        <v>0</v>
      </c>
      <c r="G28" s="31">
        <f t="shared" si="9"/>
        <v>4185582</v>
      </c>
      <c r="H28" s="31">
        <f t="shared" si="9"/>
        <v>0</v>
      </c>
      <c r="I28" s="31">
        <f t="shared" si="9"/>
        <v>2286308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18228544</v>
      </c>
      <c r="P28" s="43">
        <f t="shared" si="1"/>
        <v>222.98458677888144</v>
      </c>
      <c r="Q28" s="9"/>
    </row>
    <row r="29" spans="1:17">
      <c r="A29" s="12"/>
      <c r="B29" s="44">
        <v>571</v>
      </c>
      <c r="C29" s="20" t="s">
        <v>42</v>
      </c>
      <c r="D29" s="46">
        <v>2810403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2810403</v>
      </c>
      <c r="P29" s="47">
        <f t="shared" si="1"/>
        <v>34.378859421637223</v>
      </c>
      <c r="Q29" s="9"/>
    </row>
    <row r="30" spans="1:17">
      <c r="A30" s="12"/>
      <c r="B30" s="44">
        <v>572</v>
      </c>
      <c r="C30" s="20" t="s">
        <v>43</v>
      </c>
      <c r="D30" s="46">
        <v>8027455</v>
      </c>
      <c r="E30" s="46">
        <v>692231</v>
      </c>
      <c r="F30" s="46">
        <v>0</v>
      </c>
      <c r="G30" s="46">
        <v>1140370</v>
      </c>
      <c r="H30" s="46">
        <v>0</v>
      </c>
      <c r="I30" s="46">
        <v>2286308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12146364</v>
      </c>
      <c r="P30" s="47">
        <f t="shared" si="1"/>
        <v>148.58301120516711</v>
      </c>
      <c r="Q30" s="9"/>
    </row>
    <row r="31" spans="1:17">
      <c r="A31" s="12"/>
      <c r="B31" s="44">
        <v>579</v>
      </c>
      <c r="C31" s="20" t="s">
        <v>44</v>
      </c>
      <c r="D31" s="46">
        <v>0</v>
      </c>
      <c r="E31" s="46">
        <v>226565</v>
      </c>
      <c r="F31" s="46">
        <v>0</v>
      </c>
      <c r="G31" s="46">
        <v>3045212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3271777</v>
      </c>
      <c r="P31" s="47">
        <f t="shared" si="1"/>
        <v>40.022716152077116</v>
      </c>
      <c r="Q31" s="9"/>
    </row>
    <row r="32" spans="1:17" ht="15.75">
      <c r="A32" s="28" t="s">
        <v>46</v>
      </c>
      <c r="B32" s="29"/>
      <c r="C32" s="30"/>
      <c r="D32" s="31">
        <f t="shared" ref="D32:N32" si="10">SUM(D33:D34)</f>
        <v>3462200</v>
      </c>
      <c r="E32" s="31">
        <f t="shared" si="10"/>
        <v>18806966</v>
      </c>
      <c r="F32" s="31">
        <f t="shared" si="10"/>
        <v>9190000</v>
      </c>
      <c r="G32" s="31">
        <f t="shared" si="10"/>
        <v>0</v>
      </c>
      <c r="H32" s="31">
        <f t="shared" si="10"/>
        <v>0</v>
      </c>
      <c r="I32" s="31">
        <f t="shared" si="10"/>
        <v>15531939</v>
      </c>
      <c r="J32" s="31">
        <f t="shared" si="10"/>
        <v>12870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47003975</v>
      </c>
      <c r="P32" s="43">
        <f t="shared" si="1"/>
        <v>574.98623819542991</v>
      </c>
      <c r="Q32" s="9"/>
    </row>
    <row r="33" spans="1:120">
      <c r="A33" s="12"/>
      <c r="B33" s="44">
        <v>581</v>
      </c>
      <c r="C33" s="20" t="s">
        <v>93</v>
      </c>
      <c r="D33" s="46">
        <v>3462200</v>
      </c>
      <c r="E33" s="46">
        <v>18806966</v>
      </c>
      <c r="F33" s="46">
        <v>9190000</v>
      </c>
      <c r="G33" s="46">
        <v>0</v>
      </c>
      <c r="H33" s="46">
        <v>0</v>
      </c>
      <c r="I33" s="46">
        <v>12268107</v>
      </c>
      <c r="J33" s="46">
        <v>12870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43740143</v>
      </c>
      <c r="P33" s="47">
        <f t="shared" si="1"/>
        <v>535.06071096540586</v>
      </c>
      <c r="Q33" s="9"/>
    </row>
    <row r="34" spans="1:120" ht="15.75" thickBot="1">
      <c r="A34" s="12"/>
      <c r="B34" s="44">
        <v>590</v>
      </c>
      <c r="C34" s="20" t="s">
        <v>97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3263832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3263832</v>
      </c>
      <c r="P34" s="47">
        <f t="shared" si="1"/>
        <v>39.925527230023974</v>
      </c>
      <c r="Q34" s="9"/>
    </row>
    <row r="35" spans="1:120" ht="16.5" thickBot="1">
      <c r="A35" s="14" t="s">
        <v>10</v>
      </c>
      <c r="B35" s="23"/>
      <c r="C35" s="22"/>
      <c r="D35" s="15">
        <f>SUM(D5,D14,D18,D22,D24,D28,D32)</f>
        <v>106417517</v>
      </c>
      <c r="E35" s="15">
        <f t="shared" ref="E35:N35" si="12">SUM(E5,E14,E18,E22,E24,E28,E32)</f>
        <v>38960003</v>
      </c>
      <c r="F35" s="15">
        <f t="shared" si="12"/>
        <v>13743735</v>
      </c>
      <c r="G35" s="15">
        <f t="shared" si="12"/>
        <v>17439770</v>
      </c>
      <c r="H35" s="15">
        <f t="shared" si="12"/>
        <v>0</v>
      </c>
      <c r="I35" s="15">
        <f t="shared" si="12"/>
        <v>69762646</v>
      </c>
      <c r="J35" s="15">
        <f t="shared" si="12"/>
        <v>17152423</v>
      </c>
      <c r="K35" s="15">
        <f t="shared" si="12"/>
        <v>32091748</v>
      </c>
      <c r="L35" s="15">
        <f t="shared" si="12"/>
        <v>0</v>
      </c>
      <c r="M35" s="15">
        <f t="shared" si="12"/>
        <v>0</v>
      </c>
      <c r="N35" s="15">
        <f t="shared" si="12"/>
        <v>0</v>
      </c>
      <c r="O35" s="15">
        <f>SUM(D35:N35)</f>
        <v>295567842</v>
      </c>
      <c r="P35" s="37">
        <f t="shared" si="1"/>
        <v>3615.5972256201985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98</v>
      </c>
      <c r="N37" s="163"/>
      <c r="O37" s="163"/>
      <c r="P37" s="41">
        <v>81748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19216765</v>
      </c>
      <c r="E5" s="26">
        <f t="shared" si="0"/>
        <v>4939248</v>
      </c>
      <c r="F5" s="26">
        <f t="shared" si="0"/>
        <v>4552359</v>
      </c>
      <c r="G5" s="26">
        <f t="shared" si="0"/>
        <v>2332255</v>
      </c>
      <c r="H5" s="26">
        <f t="shared" si="0"/>
        <v>0</v>
      </c>
      <c r="I5" s="26">
        <f t="shared" si="0"/>
        <v>1616019</v>
      </c>
      <c r="J5" s="26">
        <f t="shared" si="0"/>
        <v>15265359</v>
      </c>
      <c r="K5" s="26">
        <f t="shared" si="0"/>
        <v>29562266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77484271</v>
      </c>
      <c r="P5" s="32">
        <f t="shared" ref="P5:P36" si="1">(O5/P$38)</f>
        <v>956.46604782066629</v>
      </c>
      <c r="Q5" s="6"/>
    </row>
    <row r="6" spans="1:134">
      <c r="A6" s="12"/>
      <c r="B6" s="44">
        <v>511</v>
      </c>
      <c r="C6" s="20" t="s">
        <v>19</v>
      </c>
      <c r="D6" s="46">
        <v>306828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306828</v>
      </c>
      <c r="P6" s="47">
        <f t="shared" si="1"/>
        <v>3.7874856500969005</v>
      </c>
      <c r="Q6" s="9"/>
    </row>
    <row r="7" spans="1:134">
      <c r="A7" s="12"/>
      <c r="B7" s="44">
        <v>512</v>
      </c>
      <c r="C7" s="20" t="s">
        <v>20</v>
      </c>
      <c r="D7" s="46">
        <v>9413859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9413859</v>
      </c>
      <c r="P7" s="47">
        <f t="shared" si="1"/>
        <v>116.20470059621533</v>
      </c>
      <c r="Q7" s="9"/>
    </row>
    <row r="8" spans="1:134">
      <c r="A8" s="12"/>
      <c r="B8" s="44">
        <v>513</v>
      </c>
      <c r="C8" s="20" t="s">
        <v>21</v>
      </c>
      <c r="D8" s="46">
        <v>5073569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451217</v>
      </c>
      <c r="K8" s="46">
        <v>2619991</v>
      </c>
      <c r="L8" s="46">
        <v>0</v>
      </c>
      <c r="M8" s="46">
        <v>0</v>
      </c>
      <c r="N8" s="46">
        <v>0</v>
      </c>
      <c r="O8" s="46">
        <f t="shared" si="2"/>
        <v>8144777</v>
      </c>
      <c r="P8" s="47">
        <f t="shared" si="1"/>
        <v>100.53914900445619</v>
      </c>
      <c r="Q8" s="9"/>
    </row>
    <row r="9" spans="1:134">
      <c r="A9" s="12"/>
      <c r="B9" s="44">
        <v>514</v>
      </c>
      <c r="C9" s="20" t="s">
        <v>22</v>
      </c>
      <c r="D9" s="46">
        <v>647054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647054</v>
      </c>
      <c r="P9" s="47">
        <f t="shared" si="1"/>
        <v>7.9872363012430414</v>
      </c>
      <c r="Q9" s="9"/>
    </row>
    <row r="10" spans="1:134">
      <c r="A10" s="12"/>
      <c r="B10" s="44">
        <v>515</v>
      </c>
      <c r="C10" s="20" t="s">
        <v>23</v>
      </c>
      <c r="D10" s="46">
        <v>800079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800079</v>
      </c>
      <c r="P10" s="47">
        <f t="shared" si="1"/>
        <v>9.8761773092542988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4553183</v>
      </c>
      <c r="G11" s="46">
        <v>0</v>
      </c>
      <c r="H11" s="46">
        <v>0</v>
      </c>
      <c r="I11" s="46">
        <v>1596054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6149237</v>
      </c>
      <c r="P11" s="47">
        <f t="shared" si="1"/>
        <v>75.906197923738745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26551336</v>
      </c>
      <c r="L12" s="46">
        <v>0</v>
      </c>
      <c r="M12" s="46">
        <v>0</v>
      </c>
      <c r="N12" s="46">
        <v>0</v>
      </c>
      <c r="O12" s="46">
        <f t="shared" si="2"/>
        <v>26551336</v>
      </c>
      <c r="P12" s="47">
        <f t="shared" si="1"/>
        <v>327.74976237794868</v>
      </c>
      <c r="Q12" s="9"/>
    </row>
    <row r="13" spans="1:134">
      <c r="A13" s="12"/>
      <c r="B13" s="44">
        <v>519</v>
      </c>
      <c r="C13" s="20" t="s">
        <v>26</v>
      </c>
      <c r="D13" s="46">
        <v>2975376</v>
      </c>
      <c r="E13" s="46">
        <v>4939248</v>
      </c>
      <c r="F13" s="46">
        <v>-824</v>
      </c>
      <c r="G13" s="46">
        <v>2332255</v>
      </c>
      <c r="H13" s="46">
        <v>0</v>
      </c>
      <c r="I13" s="46">
        <v>19965</v>
      </c>
      <c r="J13" s="46">
        <v>14814142</v>
      </c>
      <c r="K13" s="46">
        <v>390939</v>
      </c>
      <c r="L13" s="46">
        <v>0</v>
      </c>
      <c r="M13" s="46">
        <v>0</v>
      </c>
      <c r="N13" s="46">
        <v>0</v>
      </c>
      <c r="O13" s="46">
        <f t="shared" si="2"/>
        <v>25471101</v>
      </c>
      <c r="P13" s="47">
        <f t="shared" si="1"/>
        <v>314.41533865771316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65785077</v>
      </c>
      <c r="E14" s="31">
        <f t="shared" si="3"/>
        <v>4166149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69951226</v>
      </c>
      <c r="P14" s="43">
        <f t="shared" si="1"/>
        <v>863.47812025527401</v>
      </c>
      <c r="Q14" s="10"/>
    </row>
    <row r="15" spans="1:134">
      <c r="A15" s="12"/>
      <c r="B15" s="44">
        <v>521</v>
      </c>
      <c r="C15" s="20" t="s">
        <v>28</v>
      </c>
      <c r="D15" s="46">
        <v>35478288</v>
      </c>
      <c r="E15" s="46">
        <v>409777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35888065</v>
      </c>
      <c r="P15" s="47">
        <f t="shared" si="1"/>
        <v>443.00237004851192</v>
      </c>
      <c r="Q15" s="9"/>
    </row>
    <row r="16" spans="1:134">
      <c r="A16" s="12"/>
      <c r="B16" s="44">
        <v>522</v>
      </c>
      <c r="C16" s="20" t="s">
        <v>29</v>
      </c>
      <c r="D16" s="46">
        <v>29069965</v>
      </c>
      <c r="E16" s="46">
        <v>682672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29752637</v>
      </c>
      <c r="P16" s="47">
        <f t="shared" si="1"/>
        <v>367.26663045759216</v>
      </c>
      <c r="Q16" s="9"/>
    </row>
    <row r="17" spans="1:17">
      <c r="A17" s="12"/>
      <c r="B17" s="44">
        <v>524</v>
      </c>
      <c r="C17" s="20" t="s">
        <v>30</v>
      </c>
      <c r="D17" s="46">
        <v>1236824</v>
      </c>
      <c r="E17" s="46">
        <v>3073700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4310524</v>
      </c>
      <c r="P17" s="47">
        <f t="shared" si="1"/>
        <v>53.209119749169865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SUM(D19:D21)</f>
        <v>108422</v>
      </c>
      <c r="E18" s="31">
        <f t="shared" si="5"/>
        <v>0</v>
      </c>
      <c r="F18" s="31">
        <f t="shared" si="5"/>
        <v>0</v>
      </c>
      <c r="G18" s="31">
        <f t="shared" si="5"/>
        <v>86047</v>
      </c>
      <c r="H18" s="31">
        <f t="shared" si="5"/>
        <v>0</v>
      </c>
      <c r="I18" s="31">
        <f t="shared" si="5"/>
        <v>46020872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46215341</v>
      </c>
      <c r="P18" s="43">
        <f t="shared" si="1"/>
        <v>570.48229252817521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1067</v>
      </c>
      <c r="H19" s="46">
        <v>0</v>
      </c>
      <c r="I19" s="46">
        <v>9215423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9216490</v>
      </c>
      <c r="P19" s="47">
        <f t="shared" si="1"/>
        <v>113.76837713396947</v>
      </c>
      <c r="Q19" s="9"/>
    </row>
    <row r="20" spans="1:17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84980</v>
      </c>
      <c r="H20" s="46">
        <v>0</v>
      </c>
      <c r="I20" s="46">
        <v>36805449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36890429</v>
      </c>
      <c r="P20" s="47">
        <f t="shared" si="1"/>
        <v>455.37555393711966</v>
      </c>
      <c r="Q20" s="9"/>
    </row>
    <row r="21" spans="1:17">
      <c r="A21" s="12"/>
      <c r="B21" s="44">
        <v>539</v>
      </c>
      <c r="C21" s="20" t="s">
        <v>34</v>
      </c>
      <c r="D21" s="46">
        <v>108422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108422</v>
      </c>
      <c r="P21" s="47">
        <f t="shared" si="1"/>
        <v>1.3383614570860747</v>
      </c>
      <c r="Q21" s="9"/>
    </row>
    <row r="22" spans="1:17" ht="15.75">
      <c r="A22" s="28" t="s">
        <v>35</v>
      </c>
      <c r="B22" s="29"/>
      <c r="C22" s="30"/>
      <c r="D22" s="31">
        <f t="shared" ref="D22:N22" si="6">SUM(D23:D24)</f>
        <v>1309981</v>
      </c>
      <c r="E22" s="31">
        <f t="shared" si="6"/>
        <v>1150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28" si="7">SUM(D22:N22)</f>
        <v>1311131</v>
      </c>
      <c r="P22" s="43">
        <f t="shared" si="1"/>
        <v>16.184604559874586</v>
      </c>
      <c r="Q22" s="10"/>
    </row>
    <row r="23" spans="1:17">
      <c r="A23" s="12"/>
      <c r="B23" s="44">
        <v>541</v>
      </c>
      <c r="C23" s="20" t="s">
        <v>36</v>
      </c>
      <c r="D23" s="46">
        <v>1192071</v>
      </c>
      <c r="E23" s="46">
        <v>1150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1193221</v>
      </c>
      <c r="P23" s="47">
        <f t="shared" si="1"/>
        <v>14.729123205490612</v>
      </c>
      <c r="Q23" s="9"/>
    </row>
    <row r="24" spans="1:17">
      <c r="A24" s="12"/>
      <c r="B24" s="44">
        <v>545</v>
      </c>
      <c r="C24" s="20" t="s">
        <v>90</v>
      </c>
      <c r="D24" s="46">
        <v>117910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117910</v>
      </c>
      <c r="P24" s="47">
        <f t="shared" si="1"/>
        <v>1.4554813543839726</v>
      </c>
      <c r="Q24" s="9"/>
    </row>
    <row r="25" spans="1:17" ht="15.75">
      <c r="A25" s="28" t="s">
        <v>38</v>
      </c>
      <c r="B25" s="29"/>
      <c r="C25" s="30"/>
      <c r="D25" s="31">
        <f t="shared" ref="D25:N25" si="8">SUM(D26:D27)</f>
        <v>517313</v>
      </c>
      <c r="E25" s="31">
        <f t="shared" si="8"/>
        <v>1410551</v>
      </c>
      <c r="F25" s="31">
        <f t="shared" si="8"/>
        <v>0</v>
      </c>
      <c r="G25" s="31">
        <f t="shared" si="8"/>
        <v>9756590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7"/>
        <v>11684454</v>
      </c>
      <c r="P25" s="43">
        <f t="shared" si="1"/>
        <v>144.23293133031316</v>
      </c>
      <c r="Q25" s="10"/>
    </row>
    <row r="26" spans="1:17">
      <c r="A26" s="13"/>
      <c r="B26" s="45">
        <v>554</v>
      </c>
      <c r="C26" s="21" t="s">
        <v>39</v>
      </c>
      <c r="D26" s="46">
        <v>0</v>
      </c>
      <c r="E26" s="46">
        <v>319624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319624</v>
      </c>
      <c r="P26" s="47">
        <f t="shared" si="1"/>
        <v>3.9454395082149336</v>
      </c>
      <c r="Q26" s="9"/>
    </row>
    <row r="27" spans="1:17">
      <c r="A27" s="13"/>
      <c r="B27" s="45">
        <v>559</v>
      </c>
      <c r="C27" s="21" t="s">
        <v>40</v>
      </c>
      <c r="D27" s="46">
        <v>517313</v>
      </c>
      <c r="E27" s="46">
        <v>1090927</v>
      </c>
      <c r="F27" s="46">
        <v>0</v>
      </c>
      <c r="G27" s="46">
        <v>9756590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11364830</v>
      </c>
      <c r="P27" s="47">
        <f t="shared" si="1"/>
        <v>140.28749182209825</v>
      </c>
      <c r="Q27" s="9"/>
    </row>
    <row r="28" spans="1:17" ht="15.75">
      <c r="A28" s="28" t="s">
        <v>91</v>
      </c>
      <c r="B28" s="29"/>
      <c r="C28" s="30"/>
      <c r="D28" s="31">
        <f t="shared" ref="D28:N28" si="9">SUM(D29:D29)</f>
        <v>0</v>
      </c>
      <c r="E28" s="31">
        <f t="shared" si="9"/>
        <v>28574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7"/>
        <v>28574</v>
      </c>
      <c r="P28" s="43">
        <f t="shared" si="1"/>
        <v>0.35271753218698693</v>
      </c>
      <c r="Q28" s="10"/>
    </row>
    <row r="29" spans="1:17">
      <c r="A29" s="12"/>
      <c r="B29" s="44">
        <v>564</v>
      </c>
      <c r="C29" s="20" t="s">
        <v>92</v>
      </c>
      <c r="D29" s="46">
        <v>0</v>
      </c>
      <c r="E29" s="46">
        <v>28574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10">SUM(D29:N29)</f>
        <v>28574</v>
      </c>
      <c r="P29" s="47">
        <f t="shared" si="1"/>
        <v>0.35271753218698693</v>
      </c>
      <c r="Q29" s="9"/>
    </row>
    <row r="30" spans="1:17" ht="15.75">
      <c r="A30" s="28" t="s">
        <v>41</v>
      </c>
      <c r="B30" s="29"/>
      <c r="C30" s="30"/>
      <c r="D30" s="31">
        <f t="shared" ref="D30:N30" si="11">SUM(D31:D33)</f>
        <v>10033098</v>
      </c>
      <c r="E30" s="31">
        <f t="shared" si="11"/>
        <v>819990</v>
      </c>
      <c r="F30" s="31">
        <f t="shared" si="11"/>
        <v>0</v>
      </c>
      <c r="G30" s="31">
        <f t="shared" si="11"/>
        <v>6277938</v>
      </c>
      <c r="H30" s="31">
        <f t="shared" si="11"/>
        <v>0</v>
      </c>
      <c r="I30" s="31">
        <f t="shared" si="11"/>
        <v>1676590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1"/>
        <v>0</v>
      </c>
      <c r="O30" s="31">
        <f t="shared" si="10"/>
        <v>18807616</v>
      </c>
      <c r="P30" s="43">
        <f t="shared" si="1"/>
        <v>232.16126205083259</v>
      </c>
      <c r="Q30" s="9"/>
    </row>
    <row r="31" spans="1:17">
      <c r="A31" s="12"/>
      <c r="B31" s="44">
        <v>571</v>
      </c>
      <c r="C31" s="20" t="s">
        <v>42</v>
      </c>
      <c r="D31" s="46">
        <v>2853541</v>
      </c>
      <c r="E31" s="46">
        <v>41062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2894603</v>
      </c>
      <c r="P31" s="47">
        <f t="shared" si="1"/>
        <v>35.730987149893224</v>
      </c>
      <c r="Q31" s="9"/>
    </row>
    <row r="32" spans="1:17">
      <c r="A32" s="12"/>
      <c r="B32" s="44">
        <v>572</v>
      </c>
      <c r="C32" s="20" t="s">
        <v>43</v>
      </c>
      <c r="D32" s="46">
        <v>7179557</v>
      </c>
      <c r="E32" s="46">
        <v>462729</v>
      </c>
      <c r="F32" s="46">
        <v>0</v>
      </c>
      <c r="G32" s="46">
        <v>6277938</v>
      </c>
      <c r="H32" s="46">
        <v>0</v>
      </c>
      <c r="I32" s="46">
        <v>1676590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15596814</v>
      </c>
      <c r="P32" s="47">
        <f t="shared" si="1"/>
        <v>192.52711360185654</v>
      </c>
      <c r="Q32" s="9"/>
    </row>
    <row r="33" spans="1:120">
      <c r="A33" s="12"/>
      <c r="B33" s="44">
        <v>579</v>
      </c>
      <c r="C33" s="20" t="s">
        <v>44</v>
      </c>
      <c r="D33" s="46">
        <v>0</v>
      </c>
      <c r="E33" s="46">
        <v>316199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316199</v>
      </c>
      <c r="P33" s="47">
        <f t="shared" si="1"/>
        <v>3.9031612990828406</v>
      </c>
      <c r="Q33" s="9"/>
    </row>
    <row r="34" spans="1:120" ht="15.75">
      <c r="A34" s="28" t="s">
        <v>46</v>
      </c>
      <c r="B34" s="29"/>
      <c r="C34" s="30"/>
      <c r="D34" s="31">
        <f t="shared" ref="D34:N34" si="12">SUM(D35:D35)</f>
        <v>3782370</v>
      </c>
      <c r="E34" s="31">
        <f t="shared" si="12"/>
        <v>15591966</v>
      </c>
      <c r="F34" s="31">
        <f t="shared" si="12"/>
        <v>7840000</v>
      </c>
      <c r="G34" s="31">
        <f t="shared" si="12"/>
        <v>1237567</v>
      </c>
      <c r="H34" s="31">
        <f t="shared" si="12"/>
        <v>0</v>
      </c>
      <c r="I34" s="31">
        <f t="shared" si="12"/>
        <v>11372435</v>
      </c>
      <c r="J34" s="31">
        <f t="shared" si="12"/>
        <v>22583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 t="shared" si="10"/>
        <v>39846921</v>
      </c>
      <c r="P34" s="43">
        <f t="shared" si="1"/>
        <v>491.87049906802781</v>
      </c>
      <c r="Q34" s="9"/>
    </row>
    <row r="35" spans="1:120" ht="15.75" thickBot="1">
      <c r="A35" s="12"/>
      <c r="B35" s="44">
        <v>581</v>
      </c>
      <c r="C35" s="20" t="s">
        <v>93</v>
      </c>
      <c r="D35" s="46">
        <v>3782370</v>
      </c>
      <c r="E35" s="46">
        <v>15591966</v>
      </c>
      <c r="F35" s="46">
        <v>7840000</v>
      </c>
      <c r="G35" s="46">
        <v>1237567</v>
      </c>
      <c r="H35" s="46">
        <v>0</v>
      </c>
      <c r="I35" s="46">
        <v>11372435</v>
      </c>
      <c r="J35" s="46">
        <v>22583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39846921</v>
      </c>
      <c r="P35" s="47">
        <f t="shared" si="1"/>
        <v>491.87049906802781</v>
      </c>
      <c r="Q35" s="9"/>
    </row>
    <row r="36" spans="1:120" ht="16.5" thickBot="1">
      <c r="A36" s="14" t="s">
        <v>10</v>
      </c>
      <c r="B36" s="23"/>
      <c r="C36" s="22"/>
      <c r="D36" s="15">
        <f>SUM(D5,D14,D18,D22,D25,D28,D30,D34)</f>
        <v>100753026</v>
      </c>
      <c r="E36" s="15">
        <f t="shared" ref="E36:N36" si="13">SUM(E5,E14,E18,E22,E25,E28,E30,E34)</f>
        <v>26957628</v>
      </c>
      <c r="F36" s="15">
        <f t="shared" si="13"/>
        <v>12392359</v>
      </c>
      <c r="G36" s="15">
        <f t="shared" si="13"/>
        <v>19690397</v>
      </c>
      <c r="H36" s="15">
        <f t="shared" si="13"/>
        <v>0</v>
      </c>
      <c r="I36" s="15">
        <f t="shared" si="13"/>
        <v>60685916</v>
      </c>
      <c r="J36" s="15">
        <f t="shared" si="13"/>
        <v>15287942</v>
      </c>
      <c r="K36" s="15">
        <f t="shared" si="13"/>
        <v>29562266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 t="shared" si="10"/>
        <v>265329534</v>
      </c>
      <c r="P36" s="37">
        <f t="shared" si="1"/>
        <v>3275.2284751453508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94</v>
      </c>
      <c r="N38" s="163"/>
      <c r="O38" s="163"/>
      <c r="P38" s="41">
        <v>81011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99473680</v>
      </c>
      <c r="E5" s="26">
        <f t="shared" si="0"/>
        <v>3667386</v>
      </c>
      <c r="F5" s="26">
        <f t="shared" si="0"/>
        <v>4570102</v>
      </c>
      <c r="G5" s="26">
        <f t="shared" si="0"/>
        <v>3111522</v>
      </c>
      <c r="H5" s="26">
        <f t="shared" si="0"/>
        <v>0</v>
      </c>
      <c r="I5" s="26">
        <f t="shared" si="0"/>
        <v>2992127</v>
      </c>
      <c r="J5" s="26">
        <f t="shared" si="0"/>
        <v>14913666</v>
      </c>
      <c r="K5" s="26">
        <f t="shared" si="0"/>
        <v>29833113</v>
      </c>
      <c r="L5" s="26">
        <f t="shared" si="0"/>
        <v>0</v>
      </c>
      <c r="M5" s="26">
        <f t="shared" si="0"/>
        <v>0</v>
      </c>
      <c r="N5" s="27">
        <f>SUM(D5:M5)</f>
        <v>158561596</v>
      </c>
      <c r="O5" s="32">
        <f t="shared" ref="O5:O33" si="1">(N5/O$35)</f>
        <v>2020.0216064717497</v>
      </c>
      <c r="P5" s="6"/>
    </row>
    <row r="6" spans="1:133">
      <c r="A6" s="12"/>
      <c r="B6" s="44">
        <v>511</v>
      </c>
      <c r="C6" s="20" t="s">
        <v>19</v>
      </c>
      <c r="D6" s="46">
        <v>277174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277174</v>
      </c>
      <c r="O6" s="47">
        <f t="shared" si="1"/>
        <v>3.5311038919676414</v>
      </c>
      <c r="P6" s="9"/>
    </row>
    <row r="7" spans="1:133">
      <c r="A7" s="12"/>
      <c r="B7" s="44">
        <v>512</v>
      </c>
      <c r="C7" s="20" t="s">
        <v>20</v>
      </c>
      <c r="D7" s="46">
        <v>91050399</v>
      </c>
      <c r="E7" s="46">
        <v>8590</v>
      </c>
      <c r="F7" s="46">
        <v>0</v>
      </c>
      <c r="G7" s="46">
        <v>3093022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94152011</v>
      </c>
      <c r="O7" s="47">
        <f t="shared" si="1"/>
        <v>1199.4650742085482</v>
      </c>
      <c r="P7" s="9"/>
    </row>
    <row r="8" spans="1:133">
      <c r="A8" s="12"/>
      <c r="B8" s="44">
        <v>513</v>
      </c>
      <c r="C8" s="20" t="s">
        <v>21</v>
      </c>
      <c r="D8" s="46">
        <v>4720112</v>
      </c>
      <c r="E8" s="46">
        <v>0</v>
      </c>
      <c r="F8" s="46">
        <v>7561</v>
      </c>
      <c r="G8" s="46">
        <v>0</v>
      </c>
      <c r="H8" s="46">
        <v>0</v>
      </c>
      <c r="I8" s="46">
        <v>0</v>
      </c>
      <c r="J8" s="46">
        <v>427081</v>
      </c>
      <c r="K8" s="46">
        <v>2571789</v>
      </c>
      <c r="L8" s="46">
        <v>0</v>
      </c>
      <c r="M8" s="46">
        <v>0</v>
      </c>
      <c r="N8" s="46">
        <f t="shared" si="2"/>
        <v>7726543</v>
      </c>
      <c r="O8" s="47">
        <f t="shared" si="1"/>
        <v>98.433569017134843</v>
      </c>
      <c r="P8" s="9"/>
    </row>
    <row r="9" spans="1:133">
      <c r="A9" s="12"/>
      <c r="B9" s="44">
        <v>514</v>
      </c>
      <c r="C9" s="20" t="s">
        <v>22</v>
      </c>
      <c r="D9" s="46">
        <v>617595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617595</v>
      </c>
      <c r="O9" s="47">
        <f t="shared" si="1"/>
        <v>7.8679533728262943</v>
      </c>
      <c r="P9" s="9"/>
    </row>
    <row r="10" spans="1:133">
      <c r="A10" s="12"/>
      <c r="B10" s="44">
        <v>515</v>
      </c>
      <c r="C10" s="20" t="s">
        <v>23</v>
      </c>
      <c r="D10" s="46">
        <v>774306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774306</v>
      </c>
      <c r="O10" s="47">
        <f t="shared" si="1"/>
        <v>9.8643990063061349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4562541</v>
      </c>
      <c r="G11" s="46">
        <v>0</v>
      </c>
      <c r="H11" s="46">
        <v>0</v>
      </c>
      <c r="I11" s="46">
        <v>2992127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7554668</v>
      </c>
      <c r="O11" s="47">
        <f t="shared" si="1"/>
        <v>96.243939104401548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26879010</v>
      </c>
      <c r="L12" s="46">
        <v>0</v>
      </c>
      <c r="M12" s="46">
        <v>0</v>
      </c>
      <c r="N12" s="46">
        <f t="shared" si="2"/>
        <v>26879010</v>
      </c>
      <c r="O12" s="47">
        <f t="shared" si="1"/>
        <v>342.4295815020065</v>
      </c>
      <c r="P12" s="9"/>
    </row>
    <row r="13" spans="1:133">
      <c r="A13" s="12"/>
      <c r="B13" s="44">
        <v>519</v>
      </c>
      <c r="C13" s="20" t="s">
        <v>63</v>
      </c>
      <c r="D13" s="46">
        <v>2034094</v>
      </c>
      <c r="E13" s="46">
        <v>3658796</v>
      </c>
      <c r="F13" s="46">
        <v>0</v>
      </c>
      <c r="G13" s="46">
        <v>18500</v>
      </c>
      <c r="H13" s="46">
        <v>0</v>
      </c>
      <c r="I13" s="46">
        <v>0</v>
      </c>
      <c r="J13" s="46">
        <v>14486585</v>
      </c>
      <c r="K13" s="46">
        <v>382314</v>
      </c>
      <c r="L13" s="46">
        <v>0</v>
      </c>
      <c r="M13" s="46">
        <v>0</v>
      </c>
      <c r="N13" s="46">
        <f t="shared" si="2"/>
        <v>20580289</v>
      </c>
      <c r="O13" s="47">
        <f t="shared" si="1"/>
        <v>262.18598636855853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63693801</v>
      </c>
      <c r="E14" s="31">
        <f t="shared" si="3"/>
        <v>1938621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65632422</v>
      </c>
      <c r="O14" s="43">
        <f t="shared" si="1"/>
        <v>836.13506592776605</v>
      </c>
      <c r="P14" s="10"/>
    </row>
    <row r="15" spans="1:133">
      <c r="A15" s="12"/>
      <c r="B15" s="44">
        <v>521</v>
      </c>
      <c r="C15" s="20" t="s">
        <v>28</v>
      </c>
      <c r="D15" s="46">
        <v>32869062</v>
      </c>
      <c r="E15" s="46">
        <v>1938621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34807683</v>
      </c>
      <c r="O15" s="47">
        <f t="shared" si="1"/>
        <v>443.43821899484044</v>
      </c>
      <c r="P15" s="9"/>
    </row>
    <row r="16" spans="1:133">
      <c r="A16" s="12"/>
      <c r="B16" s="44">
        <v>522</v>
      </c>
      <c r="C16" s="20" t="s">
        <v>29</v>
      </c>
      <c r="D16" s="46">
        <v>27118368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27118368</v>
      </c>
      <c r="O16" s="47">
        <f t="shared" si="1"/>
        <v>345.47892222434552</v>
      </c>
      <c r="P16" s="9"/>
    </row>
    <row r="17" spans="1:16">
      <c r="A17" s="12"/>
      <c r="B17" s="44">
        <v>524</v>
      </c>
      <c r="C17" s="20" t="s">
        <v>30</v>
      </c>
      <c r="D17" s="46">
        <v>3706371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3706371</v>
      </c>
      <c r="O17" s="47">
        <f t="shared" si="1"/>
        <v>47.217924708580163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157596</v>
      </c>
      <c r="E18" s="31">
        <f t="shared" si="5"/>
        <v>0</v>
      </c>
      <c r="F18" s="31">
        <f t="shared" si="5"/>
        <v>0</v>
      </c>
      <c r="G18" s="31">
        <f t="shared" si="5"/>
        <v>66902</v>
      </c>
      <c r="H18" s="31">
        <f t="shared" si="5"/>
        <v>0</v>
      </c>
      <c r="I18" s="31">
        <f t="shared" si="5"/>
        <v>46628732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46853230</v>
      </c>
      <c r="O18" s="43">
        <f t="shared" si="1"/>
        <v>596.89445187591571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9579060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9579060</v>
      </c>
      <c r="O19" s="47">
        <f t="shared" si="1"/>
        <v>122.03401490540799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37049672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37049672</v>
      </c>
      <c r="O20" s="47">
        <f t="shared" si="1"/>
        <v>472.00040766927827</v>
      </c>
      <c r="P20" s="9"/>
    </row>
    <row r="21" spans="1:16">
      <c r="A21" s="12"/>
      <c r="B21" s="44">
        <v>539</v>
      </c>
      <c r="C21" s="20" t="s">
        <v>34</v>
      </c>
      <c r="D21" s="46">
        <v>157596</v>
      </c>
      <c r="E21" s="46">
        <v>0</v>
      </c>
      <c r="F21" s="46">
        <v>0</v>
      </c>
      <c r="G21" s="46">
        <v>66902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224498</v>
      </c>
      <c r="O21" s="47">
        <f t="shared" si="1"/>
        <v>2.8600293012293778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1143020</v>
      </c>
      <c r="E22" s="31">
        <f t="shared" si="6"/>
        <v>1150</v>
      </c>
      <c r="F22" s="31">
        <f t="shared" si="6"/>
        <v>0</v>
      </c>
      <c r="G22" s="31">
        <f t="shared" si="6"/>
        <v>205000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1349170</v>
      </c>
      <c r="O22" s="43">
        <f t="shared" si="1"/>
        <v>17.187973756290209</v>
      </c>
      <c r="P22" s="10"/>
    </row>
    <row r="23" spans="1:16">
      <c r="A23" s="12"/>
      <c r="B23" s="44">
        <v>541</v>
      </c>
      <c r="C23" s="20" t="s">
        <v>66</v>
      </c>
      <c r="D23" s="46">
        <v>1143020</v>
      </c>
      <c r="E23" s="46">
        <v>1150</v>
      </c>
      <c r="F23" s="46">
        <v>0</v>
      </c>
      <c r="G23" s="46">
        <v>205000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1349170</v>
      </c>
      <c r="O23" s="47">
        <f t="shared" si="1"/>
        <v>17.187973756290209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442989</v>
      </c>
      <c r="E24" s="31">
        <f t="shared" si="7"/>
        <v>664405</v>
      </c>
      <c r="F24" s="31">
        <f t="shared" si="7"/>
        <v>0</v>
      </c>
      <c r="G24" s="31">
        <f t="shared" si="7"/>
        <v>10519904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11627298</v>
      </c>
      <c r="O24" s="43">
        <f t="shared" si="1"/>
        <v>148.12788075673609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149617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149617</v>
      </c>
      <c r="O25" s="47">
        <f t="shared" si="1"/>
        <v>1.9060704503471559</v>
      </c>
      <c r="P25" s="9"/>
    </row>
    <row r="26" spans="1:16">
      <c r="A26" s="13"/>
      <c r="B26" s="45">
        <v>559</v>
      </c>
      <c r="C26" s="21" t="s">
        <v>40</v>
      </c>
      <c r="D26" s="46">
        <v>442989</v>
      </c>
      <c r="E26" s="46">
        <v>514788</v>
      </c>
      <c r="F26" s="46">
        <v>0</v>
      </c>
      <c r="G26" s="46">
        <v>10519904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11477681</v>
      </c>
      <c r="O26" s="47">
        <f t="shared" si="1"/>
        <v>146.22181030638893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9232713</v>
      </c>
      <c r="E27" s="31">
        <f t="shared" si="8"/>
        <v>1388650</v>
      </c>
      <c r="F27" s="31">
        <f t="shared" si="8"/>
        <v>0</v>
      </c>
      <c r="G27" s="31">
        <f t="shared" si="8"/>
        <v>8735923</v>
      </c>
      <c r="H27" s="31">
        <f t="shared" si="8"/>
        <v>0</v>
      </c>
      <c r="I27" s="31">
        <f t="shared" si="8"/>
        <v>1730926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21088212</v>
      </c>
      <c r="O27" s="43">
        <f t="shared" si="1"/>
        <v>268.65675520733805</v>
      </c>
      <c r="P27" s="9"/>
    </row>
    <row r="28" spans="1:16">
      <c r="A28" s="12"/>
      <c r="B28" s="44">
        <v>571</v>
      </c>
      <c r="C28" s="20" t="s">
        <v>42</v>
      </c>
      <c r="D28" s="46">
        <v>2709759</v>
      </c>
      <c r="E28" s="46">
        <v>143000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2852759</v>
      </c>
      <c r="O28" s="47">
        <f t="shared" si="1"/>
        <v>36.343193834002165</v>
      </c>
      <c r="P28" s="9"/>
    </row>
    <row r="29" spans="1:16">
      <c r="A29" s="12"/>
      <c r="B29" s="44">
        <v>572</v>
      </c>
      <c r="C29" s="20" t="s">
        <v>67</v>
      </c>
      <c r="D29" s="46">
        <v>6522954</v>
      </c>
      <c r="E29" s="46">
        <v>337981</v>
      </c>
      <c r="F29" s="46">
        <v>0</v>
      </c>
      <c r="G29" s="46">
        <v>8735923</v>
      </c>
      <c r="H29" s="46">
        <v>0</v>
      </c>
      <c r="I29" s="46">
        <v>1730926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17327784</v>
      </c>
      <c r="O29" s="47">
        <f t="shared" si="1"/>
        <v>220.75016243072807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907669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907669</v>
      </c>
      <c r="O30" s="47">
        <f t="shared" si="1"/>
        <v>11.56339894260781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2598073</v>
      </c>
      <c r="E31" s="31">
        <f t="shared" si="9"/>
        <v>14018154</v>
      </c>
      <c r="F31" s="31">
        <f t="shared" si="9"/>
        <v>7840000</v>
      </c>
      <c r="G31" s="31">
        <f t="shared" si="9"/>
        <v>5775427</v>
      </c>
      <c r="H31" s="31">
        <f t="shared" si="9"/>
        <v>0</v>
      </c>
      <c r="I31" s="31">
        <f t="shared" si="9"/>
        <v>10736555</v>
      </c>
      <c r="J31" s="31">
        <f t="shared" si="9"/>
        <v>6448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40974657</v>
      </c>
      <c r="O31" s="43">
        <f t="shared" si="1"/>
        <v>522.0034014905408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2598073</v>
      </c>
      <c r="E32" s="46">
        <v>14018154</v>
      </c>
      <c r="F32" s="46">
        <v>7840000</v>
      </c>
      <c r="G32" s="46">
        <v>5775427</v>
      </c>
      <c r="H32" s="46">
        <v>0</v>
      </c>
      <c r="I32" s="46">
        <v>10736555</v>
      </c>
      <c r="J32" s="46">
        <v>6448</v>
      </c>
      <c r="K32" s="46">
        <v>0</v>
      </c>
      <c r="L32" s="46">
        <v>0</v>
      </c>
      <c r="M32" s="46">
        <v>0</v>
      </c>
      <c r="N32" s="46">
        <f t="shared" si="4"/>
        <v>40974657</v>
      </c>
      <c r="O32" s="47">
        <f t="shared" si="1"/>
        <v>522.0034014905408</v>
      </c>
      <c r="P32" s="9"/>
    </row>
    <row r="33" spans="1:119" ht="16.5" thickBot="1">
      <c r="A33" s="14" t="s">
        <v>10</v>
      </c>
      <c r="B33" s="23"/>
      <c r="C33" s="22"/>
      <c r="D33" s="15">
        <f>SUM(D5,D14,D18,D22,D24,D27,D31)</f>
        <v>176741872</v>
      </c>
      <c r="E33" s="15">
        <f t="shared" ref="E33:M33" si="10">SUM(E5,E14,E18,E22,E24,E27,E31)</f>
        <v>21678366</v>
      </c>
      <c r="F33" s="15">
        <f t="shared" si="10"/>
        <v>12410102</v>
      </c>
      <c r="G33" s="15">
        <f t="shared" si="10"/>
        <v>28414678</v>
      </c>
      <c r="H33" s="15">
        <f t="shared" si="10"/>
        <v>0</v>
      </c>
      <c r="I33" s="15">
        <f t="shared" si="10"/>
        <v>62088340</v>
      </c>
      <c r="J33" s="15">
        <f t="shared" si="10"/>
        <v>14920114</v>
      </c>
      <c r="K33" s="15">
        <f t="shared" si="10"/>
        <v>29833113</v>
      </c>
      <c r="L33" s="15">
        <f t="shared" si="10"/>
        <v>0</v>
      </c>
      <c r="M33" s="15">
        <f t="shared" si="10"/>
        <v>0</v>
      </c>
      <c r="N33" s="15">
        <f t="shared" si="4"/>
        <v>346086585</v>
      </c>
      <c r="O33" s="37">
        <f t="shared" si="1"/>
        <v>4409.0271354863371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85</v>
      </c>
      <c r="M35" s="163"/>
      <c r="N35" s="163"/>
      <c r="O35" s="41">
        <v>78495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16443229</v>
      </c>
      <c r="E5" s="26">
        <f t="shared" si="0"/>
        <v>4032799</v>
      </c>
      <c r="F5" s="26">
        <f t="shared" si="0"/>
        <v>4476167</v>
      </c>
      <c r="G5" s="26">
        <f t="shared" si="0"/>
        <v>4929849</v>
      </c>
      <c r="H5" s="26">
        <f t="shared" si="0"/>
        <v>0</v>
      </c>
      <c r="I5" s="26">
        <f t="shared" si="0"/>
        <v>3177184</v>
      </c>
      <c r="J5" s="26">
        <f t="shared" si="0"/>
        <v>14331025</v>
      </c>
      <c r="K5" s="26">
        <f t="shared" si="0"/>
        <v>28418946</v>
      </c>
      <c r="L5" s="26">
        <f t="shared" si="0"/>
        <v>0</v>
      </c>
      <c r="M5" s="26">
        <f t="shared" si="0"/>
        <v>0</v>
      </c>
      <c r="N5" s="27">
        <f>SUM(D5:M5)</f>
        <v>75809199</v>
      </c>
      <c r="O5" s="32">
        <f t="shared" ref="O5:O33" si="1">(N5/O$35)</f>
        <v>975.71559668451403</v>
      </c>
      <c r="P5" s="6"/>
    </row>
    <row r="6" spans="1:133">
      <c r="A6" s="12"/>
      <c r="B6" s="44">
        <v>511</v>
      </c>
      <c r="C6" s="20" t="s">
        <v>19</v>
      </c>
      <c r="D6" s="46">
        <v>274128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274128</v>
      </c>
      <c r="O6" s="47">
        <f t="shared" si="1"/>
        <v>3.5282125205930805</v>
      </c>
      <c r="P6" s="9"/>
    </row>
    <row r="7" spans="1:133">
      <c r="A7" s="12"/>
      <c r="B7" s="44">
        <v>512</v>
      </c>
      <c r="C7" s="20" t="s">
        <v>20</v>
      </c>
      <c r="D7" s="46">
        <v>8708578</v>
      </c>
      <c r="E7" s="46">
        <v>16811</v>
      </c>
      <c r="F7" s="46">
        <v>0</v>
      </c>
      <c r="G7" s="46">
        <v>4727803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13453192</v>
      </c>
      <c r="O7" s="47">
        <f t="shared" si="1"/>
        <v>173.15166803953872</v>
      </c>
      <c r="P7" s="9"/>
    </row>
    <row r="8" spans="1:133">
      <c r="A8" s="12"/>
      <c r="B8" s="44">
        <v>513</v>
      </c>
      <c r="C8" s="20" t="s">
        <v>21</v>
      </c>
      <c r="D8" s="46">
        <v>4494934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434915</v>
      </c>
      <c r="K8" s="46">
        <v>2385168</v>
      </c>
      <c r="L8" s="46">
        <v>0</v>
      </c>
      <c r="M8" s="46">
        <v>0</v>
      </c>
      <c r="N8" s="46">
        <f t="shared" si="2"/>
        <v>7315017</v>
      </c>
      <c r="O8" s="47">
        <f t="shared" si="1"/>
        <v>94.149209740527183</v>
      </c>
      <c r="P8" s="9"/>
    </row>
    <row r="9" spans="1:133">
      <c r="A9" s="12"/>
      <c r="B9" s="44">
        <v>514</v>
      </c>
      <c r="C9" s="20" t="s">
        <v>22</v>
      </c>
      <c r="D9" s="46">
        <v>512932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512932</v>
      </c>
      <c r="O9" s="47">
        <f t="shared" si="1"/>
        <v>6.6017813014827018</v>
      </c>
      <c r="P9" s="9"/>
    </row>
    <row r="10" spans="1:133">
      <c r="A10" s="12"/>
      <c r="B10" s="44">
        <v>515</v>
      </c>
      <c r="C10" s="20" t="s">
        <v>23</v>
      </c>
      <c r="D10" s="46">
        <v>685688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685688</v>
      </c>
      <c r="O10" s="47">
        <f t="shared" si="1"/>
        <v>8.8252677100494239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4476167</v>
      </c>
      <c r="G11" s="46">
        <v>0</v>
      </c>
      <c r="H11" s="46">
        <v>0</v>
      </c>
      <c r="I11" s="46">
        <v>3177184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7653351</v>
      </c>
      <c r="O11" s="47">
        <f t="shared" si="1"/>
        <v>98.503796849258649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25725370</v>
      </c>
      <c r="L12" s="46">
        <v>0</v>
      </c>
      <c r="M12" s="46">
        <v>0</v>
      </c>
      <c r="N12" s="46">
        <f t="shared" si="2"/>
        <v>25725370</v>
      </c>
      <c r="O12" s="47">
        <f t="shared" si="1"/>
        <v>331.10288817957166</v>
      </c>
      <c r="P12" s="9"/>
    </row>
    <row r="13" spans="1:133">
      <c r="A13" s="12"/>
      <c r="B13" s="44">
        <v>519</v>
      </c>
      <c r="C13" s="20" t="s">
        <v>63</v>
      </c>
      <c r="D13" s="46">
        <v>1766969</v>
      </c>
      <c r="E13" s="46">
        <v>4015988</v>
      </c>
      <c r="F13" s="46">
        <v>0</v>
      </c>
      <c r="G13" s="46">
        <v>202046</v>
      </c>
      <c r="H13" s="46">
        <v>0</v>
      </c>
      <c r="I13" s="46">
        <v>0</v>
      </c>
      <c r="J13" s="46">
        <v>13896110</v>
      </c>
      <c r="K13" s="46">
        <v>308408</v>
      </c>
      <c r="L13" s="46">
        <v>0</v>
      </c>
      <c r="M13" s="46">
        <v>0</v>
      </c>
      <c r="N13" s="46">
        <f t="shared" si="2"/>
        <v>20189521</v>
      </c>
      <c r="O13" s="47">
        <f t="shared" si="1"/>
        <v>259.85277234349257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62117105</v>
      </c>
      <c r="E14" s="31">
        <f t="shared" si="3"/>
        <v>1180172</v>
      </c>
      <c r="F14" s="31">
        <f t="shared" si="3"/>
        <v>0</v>
      </c>
      <c r="G14" s="31">
        <f t="shared" si="3"/>
        <v>2226982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65524259</v>
      </c>
      <c r="O14" s="43">
        <f t="shared" si="1"/>
        <v>843.34147189044484</v>
      </c>
      <c r="P14" s="10"/>
    </row>
    <row r="15" spans="1:133">
      <c r="A15" s="12"/>
      <c r="B15" s="44">
        <v>521</v>
      </c>
      <c r="C15" s="20" t="s">
        <v>28</v>
      </c>
      <c r="D15" s="46">
        <v>31278515</v>
      </c>
      <c r="E15" s="46">
        <v>1062773</v>
      </c>
      <c r="F15" s="46">
        <v>0</v>
      </c>
      <c r="G15" s="46">
        <v>2174102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34515390</v>
      </c>
      <c r="O15" s="47">
        <f t="shared" si="1"/>
        <v>444.2363828253707</v>
      </c>
      <c r="P15" s="9"/>
    </row>
    <row r="16" spans="1:133">
      <c r="A16" s="12"/>
      <c r="B16" s="44">
        <v>522</v>
      </c>
      <c r="C16" s="20" t="s">
        <v>29</v>
      </c>
      <c r="D16" s="46">
        <v>27428097</v>
      </c>
      <c r="E16" s="46">
        <v>117399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27545496</v>
      </c>
      <c r="O16" s="47">
        <f t="shared" si="1"/>
        <v>354.52913920922572</v>
      </c>
      <c r="P16" s="9"/>
    </row>
    <row r="17" spans="1:16">
      <c r="A17" s="12"/>
      <c r="B17" s="44">
        <v>524</v>
      </c>
      <c r="C17" s="20" t="s">
        <v>30</v>
      </c>
      <c r="D17" s="46">
        <v>3410493</v>
      </c>
      <c r="E17" s="46">
        <v>0</v>
      </c>
      <c r="F17" s="46">
        <v>0</v>
      </c>
      <c r="G17" s="46">
        <v>52880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3463373</v>
      </c>
      <c r="O17" s="47">
        <f t="shared" si="1"/>
        <v>44.575949855848435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172619</v>
      </c>
      <c r="E18" s="31">
        <f t="shared" si="5"/>
        <v>0</v>
      </c>
      <c r="F18" s="31">
        <f t="shared" si="5"/>
        <v>0</v>
      </c>
      <c r="G18" s="31">
        <f t="shared" si="5"/>
        <v>43888</v>
      </c>
      <c r="H18" s="31">
        <f t="shared" si="5"/>
        <v>0</v>
      </c>
      <c r="I18" s="31">
        <f t="shared" si="5"/>
        <v>44775992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44992499</v>
      </c>
      <c r="O18" s="43">
        <f t="shared" si="1"/>
        <v>579.08385245057661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8764085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8764085</v>
      </c>
      <c r="O19" s="47">
        <f t="shared" si="1"/>
        <v>112.79969367792421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36011907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36011907</v>
      </c>
      <c r="O20" s="47">
        <f t="shared" si="1"/>
        <v>463.49756744233935</v>
      </c>
      <c r="P20" s="9"/>
    </row>
    <row r="21" spans="1:16">
      <c r="A21" s="12"/>
      <c r="B21" s="44">
        <v>539</v>
      </c>
      <c r="C21" s="20" t="s">
        <v>34</v>
      </c>
      <c r="D21" s="46">
        <v>172619</v>
      </c>
      <c r="E21" s="46">
        <v>0</v>
      </c>
      <c r="F21" s="46">
        <v>0</v>
      </c>
      <c r="G21" s="46">
        <v>43888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216507</v>
      </c>
      <c r="O21" s="47">
        <f t="shared" si="1"/>
        <v>2.7865913303130148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1087750</v>
      </c>
      <c r="E22" s="31">
        <f t="shared" si="6"/>
        <v>1151</v>
      </c>
      <c r="F22" s="31">
        <f t="shared" si="6"/>
        <v>0</v>
      </c>
      <c r="G22" s="31">
        <f t="shared" si="6"/>
        <v>1849401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2938302</v>
      </c>
      <c r="O22" s="43">
        <f t="shared" si="1"/>
        <v>37.817931425041188</v>
      </c>
      <c r="P22" s="10"/>
    </row>
    <row r="23" spans="1:16">
      <c r="A23" s="12"/>
      <c r="B23" s="44">
        <v>541</v>
      </c>
      <c r="C23" s="20" t="s">
        <v>66</v>
      </c>
      <c r="D23" s="46">
        <v>1087750</v>
      </c>
      <c r="E23" s="46">
        <v>1151</v>
      </c>
      <c r="F23" s="46">
        <v>0</v>
      </c>
      <c r="G23" s="46">
        <v>1849401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2938302</v>
      </c>
      <c r="O23" s="47">
        <f t="shared" si="1"/>
        <v>37.817931425041188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429176</v>
      </c>
      <c r="E24" s="31">
        <f t="shared" si="7"/>
        <v>1010331</v>
      </c>
      <c r="F24" s="31">
        <f t="shared" si="7"/>
        <v>0</v>
      </c>
      <c r="G24" s="31">
        <f t="shared" si="7"/>
        <v>7589091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9028598</v>
      </c>
      <c r="O24" s="43">
        <f t="shared" si="1"/>
        <v>116.20415465403624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240068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240068</v>
      </c>
      <c r="O25" s="47">
        <f t="shared" si="1"/>
        <v>3.0898373146622733</v>
      </c>
      <c r="P25" s="9"/>
    </row>
    <row r="26" spans="1:16">
      <c r="A26" s="13"/>
      <c r="B26" s="45">
        <v>559</v>
      </c>
      <c r="C26" s="21" t="s">
        <v>40</v>
      </c>
      <c r="D26" s="46">
        <v>429176</v>
      </c>
      <c r="E26" s="46">
        <v>770263</v>
      </c>
      <c r="F26" s="46">
        <v>0</v>
      </c>
      <c r="G26" s="46">
        <v>7589091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8788530</v>
      </c>
      <c r="O26" s="47">
        <f t="shared" si="1"/>
        <v>113.11431733937397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8574115</v>
      </c>
      <c r="E27" s="31">
        <f t="shared" si="8"/>
        <v>1241101</v>
      </c>
      <c r="F27" s="31">
        <f t="shared" si="8"/>
        <v>0</v>
      </c>
      <c r="G27" s="31">
        <f t="shared" si="8"/>
        <v>8149571</v>
      </c>
      <c r="H27" s="31">
        <f t="shared" si="8"/>
        <v>0</v>
      </c>
      <c r="I27" s="31">
        <f t="shared" si="8"/>
        <v>1699604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19664391</v>
      </c>
      <c r="O27" s="43">
        <f t="shared" si="1"/>
        <v>253.0939945428336</v>
      </c>
      <c r="P27" s="9"/>
    </row>
    <row r="28" spans="1:16">
      <c r="A28" s="12"/>
      <c r="B28" s="44">
        <v>571</v>
      </c>
      <c r="C28" s="20" t="s">
        <v>42</v>
      </c>
      <c r="D28" s="46">
        <v>2441248</v>
      </c>
      <c r="E28" s="46">
        <v>27455</v>
      </c>
      <c r="F28" s="46">
        <v>0</v>
      </c>
      <c r="G28" s="46">
        <v>14986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2483689</v>
      </c>
      <c r="O28" s="47">
        <f t="shared" si="1"/>
        <v>31.966755045304776</v>
      </c>
      <c r="P28" s="9"/>
    </row>
    <row r="29" spans="1:16">
      <c r="A29" s="12"/>
      <c r="B29" s="44">
        <v>572</v>
      </c>
      <c r="C29" s="20" t="s">
        <v>67</v>
      </c>
      <c r="D29" s="46">
        <v>6132867</v>
      </c>
      <c r="E29" s="46">
        <v>441580</v>
      </c>
      <c r="F29" s="46">
        <v>0</v>
      </c>
      <c r="G29" s="46">
        <v>8134585</v>
      </c>
      <c r="H29" s="46">
        <v>0</v>
      </c>
      <c r="I29" s="46">
        <v>1699604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16408636</v>
      </c>
      <c r="O29" s="47">
        <f t="shared" si="1"/>
        <v>211.19022858319605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772066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772066</v>
      </c>
      <c r="O30" s="47">
        <f t="shared" si="1"/>
        <v>9.9370109143327845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2615679</v>
      </c>
      <c r="E31" s="31">
        <f t="shared" si="9"/>
        <v>11899261</v>
      </c>
      <c r="F31" s="31">
        <f t="shared" si="9"/>
        <v>7840000</v>
      </c>
      <c r="G31" s="31">
        <f t="shared" si="9"/>
        <v>15000</v>
      </c>
      <c r="H31" s="31">
        <f t="shared" si="9"/>
        <v>0</v>
      </c>
      <c r="I31" s="31">
        <f t="shared" si="9"/>
        <v>10117756</v>
      </c>
      <c r="J31" s="31">
        <f t="shared" si="9"/>
        <v>6448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32494144</v>
      </c>
      <c r="O31" s="43">
        <f t="shared" si="1"/>
        <v>418.22158154859966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2615679</v>
      </c>
      <c r="E32" s="46">
        <v>11899261</v>
      </c>
      <c r="F32" s="46">
        <v>7840000</v>
      </c>
      <c r="G32" s="46">
        <v>15000</v>
      </c>
      <c r="H32" s="46">
        <v>0</v>
      </c>
      <c r="I32" s="46">
        <v>10117756</v>
      </c>
      <c r="J32" s="46">
        <v>6448</v>
      </c>
      <c r="K32" s="46">
        <v>0</v>
      </c>
      <c r="L32" s="46">
        <v>0</v>
      </c>
      <c r="M32" s="46">
        <v>0</v>
      </c>
      <c r="N32" s="46">
        <f t="shared" si="4"/>
        <v>32494144</v>
      </c>
      <c r="O32" s="47">
        <f t="shared" si="1"/>
        <v>418.22158154859966</v>
      </c>
      <c r="P32" s="9"/>
    </row>
    <row r="33" spans="1:119" ht="16.5" thickBot="1">
      <c r="A33" s="14" t="s">
        <v>10</v>
      </c>
      <c r="B33" s="23"/>
      <c r="C33" s="22"/>
      <c r="D33" s="15">
        <f>SUM(D5,D14,D18,D22,D24,D27,D31)</f>
        <v>91439673</v>
      </c>
      <c r="E33" s="15">
        <f t="shared" ref="E33:M33" si="10">SUM(E5,E14,E18,E22,E24,E27,E31)</f>
        <v>19364815</v>
      </c>
      <c r="F33" s="15">
        <f t="shared" si="10"/>
        <v>12316167</v>
      </c>
      <c r="G33" s="15">
        <f t="shared" si="10"/>
        <v>24803782</v>
      </c>
      <c r="H33" s="15">
        <f t="shared" si="10"/>
        <v>0</v>
      </c>
      <c r="I33" s="15">
        <f t="shared" si="10"/>
        <v>59770536</v>
      </c>
      <c r="J33" s="15">
        <f t="shared" si="10"/>
        <v>14337473</v>
      </c>
      <c r="K33" s="15">
        <f t="shared" si="10"/>
        <v>28418946</v>
      </c>
      <c r="L33" s="15">
        <f t="shared" si="10"/>
        <v>0</v>
      </c>
      <c r="M33" s="15">
        <f t="shared" si="10"/>
        <v>0</v>
      </c>
      <c r="N33" s="15">
        <f t="shared" si="4"/>
        <v>250451392</v>
      </c>
      <c r="O33" s="37">
        <f t="shared" si="1"/>
        <v>3223.4785831960462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83</v>
      </c>
      <c r="M35" s="163"/>
      <c r="N35" s="163"/>
      <c r="O35" s="41">
        <v>77696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15903713</v>
      </c>
      <c r="E5" s="26">
        <f t="shared" si="0"/>
        <v>4382873</v>
      </c>
      <c r="F5" s="26">
        <f t="shared" si="0"/>
        <v>4491306</v>
      </c>
      <c r="G5" s="26">
        <f t="shared" si="0"/>
        <v>1110761</v>
      </c>
      <c r="H5" s="26">
        <f t="shared" si="0"/>
        <v>0</v>
      </c>
      <c r="I5" s="26">
        <f t="shared" si="0"/>
        <v>0</v>
      </c>
      <c r="J5" s="26">
        <f t="shared" si="0"/>
        <v>13277101</v>
      </c>
      <c r="K5" s="26">
        <f t="shared" si="0"/>
        <v>25160374</v>
      </c>
      <c r="L5" s="26">
        <f t="shared" si="0"/>
        <v>0</v>
      </c>
      <c r="M5" s="26">
        <f t="shared" si="0"/>
        <v>0</v>
      </c>
      <c r="N5" s="27">
        <f>SUM(D5:M5)</f>
        <v>64326128</v>
      </c>
      <c r="O5" s="32">
        <f t="shared" ref="O5:O34" si="1">(N5/O$36)</f>
        <v>838.05993016832565</v>
      </c>
      <c r="P5" s="6"/>
    </row>
    <row r="6" spans="1:133">
      <c r="A6" s="12"/>
      <c r="B6" s="44">
        <v>511</v>
      </c>
      <c r="C6" s="20" t="s">
        <v>19</v>
      </c>
      <c r="D6" s="46">
        <v>260738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260738</v>
      </c>
      <c r="O6" s="47">
        <f t="shared" si="1"/>
        <v>3.396972223669811</v>
      </c>
      <c r="P6" s="9"/>
    </row>
    <row r="7" spans="1:133">
      <c r="A7" s="12"/>
      <c r="B7" s="44">
        <v>512</v>
      </c>
      <c r="C7" s="20" t="s">
        <v>20</v>
      </c>
      <c r="D7" s="46">
        <v>8366008</v>
      </c>
      <c r="E7" s="46">
        <v>895080</v>
      </c>
      <c r="F7" s="46">
        <v>0</v>
      </c>
      <c r="G7" s="46">
        <v>238278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9499366</v>
      </c>
      <c r="O7" s="47">
        <f t="shared" si="1"/>
        <v>123.76056594924175</v>
      </c>
      <c r="P7" s="9"/>
    </row>
    <row r="8" spans="1:133">
      <c r="A8" s="12"/>
      <c r="B8" s="44">
        <v>513</v>
      </c>
      <c r="C8" s="20" t="s">
        <v>21</v>
      </c>
      <c r="D8" s="46">
        <v>3964734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296881</v>
      </c>
      <c r="K8" s="46">
        <v>2174665</v>
      </c>
      <c r="L8" s="46">
        <v>0</v>
      </c>
      <c r="M8" s="46">
        <v>0</v>
      </c>
      <c r="N8" s="46">
        <f t="shared" si="2"/>
        <v>6436280</v>
      </c>
      <c r="O8" s="47">
        <f t="shared" si="1"/>
        <v>83.853770389285529</v>
      </c>
      <c r="P8" s="9"/>
    </row>
    <row r="9" spans="1:133">
      <c r="A9" s="12"/>
      <c r="B9" s="44">
        <v>514</v>
      </c>
      <c r="C9" s="20" t="s">
        <v>22</v>
      </c>
      <c r="D9" s="46">
        <v>715719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715719</v>
      </c>
      <c r="O9" s="47">
        <f t="shared" si="1"/>
        <v>9.3246000312679147</v>
      </c>
      <c r="P9" s="9"/>
    </row>
    <row r="10" spans="1:133">
      <c r="A10" s="12"/>
      <c r="B10" s="44">
        <v>515</v>
      </c>
      <c r="C10" s="20" t="s">
        <v>23</v>
      </c>
      <c r="D10" s="46">
        <v>744077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744077</v>
      </c>
      <c r="O10" s="47">
        <f t="shared" si="1"/>
        <v>9.6940564906977951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4491306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4491306</v>
      </c>
      <c r="O11" s="47">
        <f t="shared" si="1"/>
        <v>58.514070561259054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22598718</v>
      </c>
      <c r="L12" s="46">
        <v>0</v>
      </c>
      <c r="M12" s="46">
        <v>0</v>
      </c>
      <c r="N12" s="46">
        <f t="shared" si="2"/>
        <v>22598718</v>
      </c>
      <c r="O12" s="47">
        <f t="shared" si="1"/>
        <v>294.42282036583458</v>
      </c>
      <c r="P12" s="9"/>
    </row>
    <row r="13" spans="1:133">
      <c r="A13" s="12"/>
      <c r="B13" s="44">
        <v>519</v>
      </c>
      <c r="C13" s="20" t="s">
        <v>63</v>
      </c>
      <c r="D13" s="46">
        <v>1852437</v>
      </c>
      <c r="E13" s="46">
        <v>3487793</v>
      </c>
      <c r="F13" s="46">
        <v>0</v>
      </c>
      <c r="G13" s="46">
        <v>872483</v>
      </c>
      <c r="H13" s="46">
        <v>0</v>
      </c>
      <c r="I13" s="46">
        <v>0</v>
      </c>
      <c r="J13" s="46">
        <v>12980220</v>
      </c>
      <c r="K13" s="46">
        <v>386991</v>
      </c>
      <c r="L13" s="46">
        <v>0</v>
      </c>
      <c r="M13" s="46">
        <v>0</v>
      </c>
      <c r="N13" s="46">
        <f t="shared" si="2"/>
        <v>19579924</v>
      </c>
      <c r="O13" s="47">
        <f t="shared" si="1"/>
        <v>255.09307415706917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60608008</v>
      </c>
      <c r="E14" s="31">
        <f t="shared" si="3"/>
        <v>1380726</v>
      </c>
      <c r="F14" s="31">
        <f t="shared" si="3"/>
        <v>0</v>
      </c>
      <c r="G14" s="31">
        <f t="shared" si="3"/>
        <v>1759390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63748124</v>
      </c>
      <c r="O14" s="43">
        <f t="shared" si="1"/>
        <v>830.52952212204912</v>
      </c>
      <c r="P14" s="10"/>
    </row>
    <row r="15" spans="1:133">
      <c r="A15" s="12"/>
      <c r="B15" s="44">
        <v>521</v>
      </c>
      <c r="C15" s="20" t="s">
        <v>28</v>
      </c>
      <c r="D15" s="46">
        <v>30302454</v>
      </c>
      <c r="E15" s="46">
        <v>1380726</v>
      </c>
      <c r="F15" s="46">
        <v>0</v>
      </c>
      <c r="G15" s="46">
        <v>1679122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33362302</v>
      </c>
      <c r="O15" s="47">
        <f t="shared" si="1"/>
        <v>434.65399447600186</v>
      </c>
      <c r="P15" s="9"/>
    </row>
    <row r="16" spans="1:133">
      <c r="A16" s="12"/>
      <c r="B16" s="44">
        <v>522</v>
      </c>
      <c r="C16" s="20" t="s">
        <v>29</v>
      </c>
      <c r="D16" s="46">
        <v>27104409</v>
      </c>
      <c r="E16" s="46">
        <v>0</v>
      </c>
      <c r="F16" s="46">
        <v>0</v>
      </c>
      <c r="G16" s="46">
        <v>22100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27126509</v>
      </c>
      <c r="O16" s="47">
        <f t="shared" si="1"/>
        <v>353.41222835999793</v>
      </c>
      <c r="P16" s="9"/>
    </row>
    <row r="17" spans="1:16">
      <c r="A17" s="12"/>
      <c r="B17" s="44">
        <v>524</v>
      </c>
      <c r="C17" s="20" t="s">
        <v>30</v>
      </c>
      <c r="D17" s="46">
        <v>3201145</v>
      </c>
      <c r="E17" s="46">
        <v>0</v>
      </c>
      <c r="F17" s="46">
        <v>0</v>
      </c>
      <c r="G17" s="46">
        <v>58168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3259313</v>
      </c>
      <c r="O17" s="47">
        <f t="shared" si="1"/>
        <v>42.463299286049299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245204</v>
      </c>
      <c r="E18" s="31">
        <f t="shared" si="5"/>
        <v>0</v>
      </c>
      <c r="F18" s="31">
        <f t="shared" si="5"/>
        <v>0</v>
      </c>
      <c r="G18" s="31">
        <f t="shared" si="5"/>
        <v>57764</v>
      </c>
      <c r="H18" s="31">
        <f t="shared" si="5"/>
        <v>0</v>
      </c>
      <c r="I18" s="31">
        <f t="shared" si="5"/>
        <v>46378096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46681064</v>
      </c>
      <c r="O18" s="43">
        <f t="shared" si="1"/>
        <v>608.17478763875135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8302240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8302240</v>
      </c>
      <c r="O19" s="47">
        <f t="shared" si="1"/>
        <v>108.16405232164261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38075856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38075856</v>
      </c>
      <c r="O20" s="47">
        <f t="shared" si="1"/>
        <v>496.063578091615</v>
      </c>
      <c r="P20" s="9"/>
    </row>
    <row r="21" spans="1:16">
      <c r="A21" s="12"/>
      <c r="B21" s="44">
        <v>539</v>
      </c>
      <c r="C21" s="20" t="s">
        <v>34</v>
      </c>
      <c r="D21" s="46">
        <v>245204</v>
      </c>
      <c r="E21" s="46">
        <v>0</v>
      </c>
      <c r="F21" s="46">
        <v>0</v>
      </c>
      <c r="G21" s="46">
        <v>57764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302968</v>
      </c>
      <c r="O21" s="47">
        <f t="shared" si="1"/>
        <v>3.9471572254937723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1065182</v>
      </c>
      <c r="E22" s="31">
        <f t="shared" si="6"/>
        <v>1150</v>
      </c>
      <c r="F22" s="31">
        <f t="shared" si="6"/>
        <v>0</v>
      </c>
      <c r="G22" s="31">
        <f t="shared" si="6"/>
        <v>601871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1668203</v>
      </c>
      <c r="O22" s="43">
        <f t="shared" si="1"/>
        <v>21.73384491114701</v>
      </c>
      <c r="P22" s="10"/>
    </row>
    <row r="23" spans="1:16">
      <c r="A23" s="12"/>
      <c r="B23" s="44">
        <v>541</v>
      </c>
      <c r="C23" s="20" t="s">
        <v>66</v>
      </c>
      <c r="D23" s="46">
        <v>1065182</v>
      </c>
      <c r="E23" s="46">
        <v>1150</v>
      </c>
      <c r="F23" s="46">
        <v>0</v>
      </c>
      <c r="G23" s="46">
        <v>601871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1668203</v>
      </c>
      <c r="O23" s="47">
        <f t="shared" si="1"/>
        <v>21.73384491114701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313792</v>
      </c>
      <c r="E24" s="31">
        <f t="shared" si="7"/>
        <v>693383</v>
      </c>
      <c r="F24" s="31">
        <f t="shared" si="7"/>
        <v>0</v>
      </c>
      <c r="G24" s="31">
        <f t="shared" si="7"/>
        <v>9201473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10208648</v>
      </c>
      <c r="O24" s="43">
        <f t="shared" si="1"/>
        <v>133.00130282974621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241998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241998</v>
      </c>
      <c r="O25" s="47">
        <f t="shared" si="1"/>
        <v>3.1528219292302881</v>
      </c>
      <c r="P25" s="9"/>
    </row>
    <row r="26" spans="1:16">
      <c r="A26" s="13"/>
      <c r="B26" s="45">
        <v>559</v>
      </c>
      <c r="C26" s="21" t="s">
        <v>40</v>
      </c>
      <c r="D26" s="46">
        <v>313792</v>
      </c>
      <c r="E26" s="46">
        <v>451385</v>
      </c>
      <c r="F26" s="46">
        <v>0</v>
      </c>
      <c r="G26" s="46">
        <v>9201473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9966650</v>
      </c>
      <c r="O26" s="47">
        <f t="shared" si="1"/>
        <v>129.84848090051591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8242812</v>
      </c>
      <c r="E27" s="31">
        <f t="shared" si="8"/>
        <v>779092</v>
      </c>
      <c r="F27" s="31">
        <f t="shared" si="8"/>
        <v>0</v>
      </c>
      <c r="G27" s="31">
        <f t="shared" si="8"/>
        <v>659299</v>
      </c>
      <c r="H27" s="31">
        <f t="shared" si="8"/>
        <v>0</v>
      </c>
      <c r="I27" s="31">
        <f t="shared" si="8"/>
        <v>1550496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11231699</v>
      </c>
      <c r="O27" s="43">
        <f t="shared" si="1"/>
        <v>146.32991557663246</v>
      </c>
      <c r="P27" s="9"/>
    </row>
    <row r="28" spans="1:16">
      <c r="A28" s="12"/>
      <c r="B28" s="44">
        <v>571</v>
      </c>
      <c r="C28" s="20" t="s">
        <v>42</v>
      </c>
      <c r="D28" s="46">
        <v>2524092</v>
      </c>
      <c r="E28" s="46">
        <v>88207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2612299</v>
      </c>
      <c r="O28" s="47">
        <f t="shared" si="1"/>
        <v>34.033808431914117</v>
      </c>
      <c r="P28" s="9"/>
    </row>
    <row r="29" spans="1:16">
      <c r="A29" s="12"/>
      <c r="B29" s="44">
        <v>572</v>
      </c>
      <c r="C29" s="20" t="s">
        <v>67</v>
      </c>
      <c r="D29" s="46">
        <v>5718720</v>
      </c>
      <c r="E29" s="46">
        <v>493815</v>
      </c>
      <c r="F29" s="46">
        <v>0</v>
      </c>
      <c r="G29" s="46">
        <v>659299</v>
      </c>
      <c r="H29" s="46">
        <v>0</v>
      </c>
      <c r="I29" s="46">
        <v>1550496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8422330</v>
      </c>
      <c r="O29" s="47">
        <f t="shared" si="1"/>
        <v>109.72862056386471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197070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197070</v>
      </c>
      <c r="O30" s="47">
        <f t="shared" si="1"/>
        <v>2.5674865808536143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SUM(D32:D33)</f>
        <v>2582750</v>
      </c>
      <c r="E31" s="31">
        <f t="shared" si="9"/>
        <v>13596563</v>
      </c>
      <c r="F31" s="31">
        <f t="shared" si="9"/>
        <v>7115000</v>
      </c>
      <c r="G31" s="31">
        <f t="shared" si="9"/>
        <v>45370</v>
      </c>
      <c r="H31" s="31">
        <f t="shared" si="9"/>
        <v>0</v>
      </c>
      <c r="I31" s="31">
        <f t="shared" si="9"/>
        <v>9750787</v>
      </c>
      <c r="J31" s="31">
        <f t="shared" si="9"/>
        <v>4876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33095346</v>
      </c>
      <c r="O31" s="43">
        <f t="shared" si="1"/>
        <v>431.17601229871281</v>
      </c>
      <c r="P31" s="9"/>
    </row>
    <row r="32" spans="1:16">
      <c r="A32" s="12"/>
      <c r="B32" s="44">
        <v>581</v>
      </c>
      <c r="C32" s="20" t="s">
        <v>69</v>
      </c>
      <c r="D32" s="46">
        <v>2417186</v>
      </c>
      <c r="E32" s="46">
        <v>13596563</v>
      </c>
      <c r="F32" s="46">
        <v>7115000</v>
      </c>
      <c r="G32" s="46">
        <v>45370</v>
      </c>
      <c r="H32" s="46">
        <v>0</v>
      </c>
      <c r="I32" s="46">
        <v>9750787</v>
      </c>
      <c r="J32" s="46">
        <v>4876</v>
      </c>
      <c r="K32" s="46">
        <v>0</v>
      </c>
      <c r="L32" s="46">
        <v>0</v>
      </c>
      <c r="M32" s="46">
        <v>0</v>
      </c>
      <c r="N32" s="46">
        <f t="shared" si="4"/>
        <v>32929782</v>
      </c>
      <c r="O32" s="47">
        <f t="shared" si="1"/>
        <v>429.01899525769971</v>
      </c>
      <c r="P32" s="9"/>
    </row>
    <row r="33" spans="1:119" ht="15.75" thickBot="1">
      <c r="A33" s="12"/>
      <c r="B33" s="44">
        <v>590</v>
      </c>
      <c r="C33" s="20" t="s">
        <v>80</v>
      </c>
      <c r="D33" s="46">
        <v>165564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165564</v>
      </c>
      <c r="O33" s="47">
        <f t="shared" si="1"/>
        <v>2.1570170410130802</v>
      </c>
      <c r="P33" s="9"/>
    </row>
    <row r="34" spans="1:119" ht="16.5" thickBot="1">
      <c r="A34" s="14" t="s">
        <v>10</v>
      </c>
      <c r="B34" s="23"/>
      <c r="C34" s="22"/>
      <c r="D34" s="15">
        <f>SUM(D5,D14,D18,D22,D24,D27,D31)</f>
        <v>88961461</v>
      </c>
      <c r="E34" s="15">
        <f t="shared" ref="E34:M34" si="10">SUM(E5,E14,E18,E22,E24,E27,E31)</f>
        <v>20833787</v>
      </c>
      <c r="F34" s="15">
        <f t="shared" si="10"/>
        <v>11606306</v>
      </c>
      <c r="G34" s="15">
        <f t="shared" si="10"/>
        <v>13435928</v>
      </c>
      <c r="H34" s="15">
        <f t="shared" si="10"/>
        <v>0</v>
      </c>
      <c r="I34" s="15">
        <f t="shared" si="10"/>
        <v>57679379</v>
      </c>
      <c r="J34" s="15">
        <f t="shared" si="10"/>
        <v>13281977</v>
      </c>
      <c r="K34" s="15">
        <f t="shared" si="10"/>
        <v>25160374</v>
      </c>
      <c r="L34" s="15">
        <f t="shared" si="10"/>
        <v>0</v>
      </c>
      <c r="M34" s="15">
        <f t="shared" si="10"/>
        <v>0</v>
      </c>
      <c r="N34" s="15">
        <f t="shared" si="4"/>
        <v>230959212</v>
      </c>
      <c r="O34" s="37">
        <f t="shared" si="1"/>
        <v>3009.0053155453647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81</v>
      </c>
      <c r="M36" s="163"/>
      <c r="N36" s="163"/>
      <c r="O36" s="41">
        <v>76756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11181520</v>
      </c>
      <c r="E5" s="26">
        <f t="shared" si="0"/>
        <v>3167115</v>
      </c>
      <c r="F5" s="26">
        <f t="shared" si="0"/>
        <v>4490237</v>
      </c>
      <c r="G5" s="26">
        <f t="shared" si="0"/>
        <v>52095</v>
      </c>
      <c r="H5" s="26">
        <f t="shared" si="0"/>
        <v>0</v>
      </c>
      <c r="I5" s="26">
        <f t="shared" si="0"/>
        <v>1648306</v>
      </c>
      <c r="J5" s="26">
        <f t="shared" si="0"/>
        <v>12928307</v>
      </c>
      <c r="K5" s="26">
        <f t="shared" si="0"/>
        <v>23704719</v>
      </c>
      <c r="L5" s="26">
        <f t="shared" si="0"/>
        <v>0</v>
      </c>
      <c r="M5" s="26">
        <f t="shared" si="0"/>
        <v>0</v>
      </c>
      <c r="N5" s="27">
        <f>SUM(D5:M5)</f>
        <v>57172299</v>
      </c>
      <c r="O5" s="32">
        <f t="shared" ref="O5:O33" si="1">(N5/O$35)</f>
        <v>772.68216834252348</v>
      </c>
      <c r="P5" s="6"/>
    </row>
    <row r="6" spans="1:133">
      <c r="A6" s="12"/>
      <c r="B6" s="44">
        <v>511</v>
      </c>
      <c r="C6" s="20" t="s">
        <v>19</v>
      </c>
      <c r="D6" s="46">
        <v>259342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259342</v>
      </c>
      <c r="O6" s="47">
        <f t="shared" si="1"/>
        <v>3.5050005405989837</v>
      </c>
      <c r="P6" s="9"/>
    </row>
    <row r="7" spans="1:133">
      <c r="A7" s="12"/>
      <c r="B7" s="44">
        <v>512</v>
      </c>
      <c r="C7" s="20" t="s">
        <v>20</v>
      </c>
      <c r="D7" s="46">
        <v>4428179</v>
      </c>
      <c r="E7" s="46">
        <v>50373</v>
      </c>
      <c r="F7" s="46">
        <v>0</v>
      </c>
      <c r="G7" s="46">
        <v>42495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4521047</v>
      </c>
      <c r="O7" s="47">
        <f t="shared" si="1"/>
        <v>61.101835333549573</v>
      </c>
      <c r="P7" s="9"/>
    </row>
    <row r="8" spans="1:133">
      <c r="A8" s="12"/>
      <c r="B8" s="44">
        <v>513</v>
      </c>
      <c r="C8" s="20" t="s">
        <v>21</v>
      </c>
      <c r="D8" s="46">
        <v>3602974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296077</v>
      </c>
      <c r="K8" s="46">
        <v>2174665</v>
      </c>
      <c r="L8" s="46">
        <v>0</v>
      </c>
      <c r="M8" s="46">
        <v>0</v>
      </c>
      <c r="N8" s="46">
        <f t="shared" si="2"/>
        <v>6073716</v>
      </c>
      <c r="O8" s="47">
        <f t="shared" si="1"/>
        <v>82.086117418099249</v>
      </c>
      <c r="P8" s="9"/>
    </row>
    <row r="9" spans="1:133">
      <c r="A9" s="12"/>
      <c r="B9" s="44">
        <v>514</v>
      </c>
      <c r="C9" s="20" t="s">
        <v>22</v>
      </c>
      <c r="D9" s="46">
        <v>522922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522922</v>
      </c>
      <c r="O9" s="47">
        <f t="shared" si="1"/>
        <v>7.0672775435182178</v>
      </c>
      <c r="P9" s="9"/>
    </row>
    <row r="10" spans="1:133">
      <c r="A10" s="12"/>
      <c r="B10" s="44">
        <v>515</v>
      </c>
      <c r="C10" s="20" t="s">
        <v>23</v>
      </c>
      <c r="D10" s="46">
        <v>772369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772369</v>
      </c>
      <c r="O10" s="47">
        <f t="shared" si="1"/>
        <v>10.438547410530868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4490237</v>
      </c>
      <c r="G11" s="46">
        <v>0</v>
      </c>
      <c r="H11" s="46">
        <v>0</v>
      </c>
      <c r="I11" s="46">
        <v>1648306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6138543</v>
      </c>
      <c r="O11" s="47">
        <f t="shared" si="1"/>
        <v>82.962252675964976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21325511</v>
      </c>
      <c r="L12" s="46">
        <v>0</v>
      </c>
      <c r="M12" s="46">
        <v>0</v>
      </c>
      <c r="N12" s="46">
        <f t="shared" si="2"/>
        <v>21325511</v>
      </c>
      <c r="O12" s="47">
        <f t="shared" si="1"/>
        <v>288.21373932317005</v>
      </c>
      <c r="P12" s="9"/>
    </row>
    <row r="13" spans="1:133">
      <c r="A13" s="12"/>
      <c r="B13" s="44">
        <v>519</v>
      </c>
      <c r="C13" s="20" t="s">
        <v>63</v>
      </c>
      <c r="D13" s="46">
        <v>1595734</v>
      </c>
      <c r="E13" s="46">
        <v>3116742</v>
      </c>
      <c r="F13" s="46">
        <v>0</v>
      </c>
      <c r="G13" s="46">
        <v>9600</v>
      </c>
      <c r="H13" s="46">
        <v>0</v>
      </c>
      <c r="I13" s="46">
        <v>0</v>
      </c>
      <c r="J13" s="46">
        <v>12632230</v>
      </c>
      <c r="K13" s="46">
        <v>204543</v>
      </c>
      <c r="L13" s="46">
        <v>0</v>
      </c>
      <c r="M13" s="46">
        <v>0</v>
      </c>
      <c r="N13" s="46">
        <f t="shared" si="2"/>
        <v>17558849</v>
      </c>
      <c r="O13" s="47">
        <f t="shared" si="1"/>
        <v>237.30739809709158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58230276</v>
      </c>
      <c r="E14" s="31">
        <f t="shared" si="3"/>
        <v>745504</v>
      </c>
      <c r="F14" s="31">
        <f t="shared" si="3"/>
        <v>0</v>
      </c>
      <c r="G14" s="31">
        <f t="shared" si="3"/>
        <v>759317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59735097</v>
      </c>
      <c r="O14" s="43">
        <f t="shared" si="1"/>
        <v>807.31831819656179</v>
      </c>
      <c r="P14" s="10"/>
    </row>
    <row r="15" spans="1:133">
      <c r="A15" s="12"/>
      <c r="B15" s="44">
        <v>521</v>
      </c>
      <c r="C15" s="20" t="s">
        <v>28</v>
      </c>
      <c r="D15" s="46">
        <v>30050275</v>
      </c>
      <c r="E15" s="46">
        <v>736049</v>
      </c>
      <c r="F15" s="46">
        <v>0</v>
      </c>
      <c r="G15" s="46">
        <v>548260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31334584</v>
      </c>
      <c r="O15" s="47">
        <f t="shared" si="1"/>
        <v>423.48610660611956</v>
      </c>
      <c r="P15" s="9"/>
    </row>
    <row r="16" spans="1:133">
      <c r="A16" s="12"/>
      <c r="B16" s="44">
        <v>522</v>
      </c>
      <c r="C16" s="20" t="s">
        <v>29</v>
      </c>
      <c r="D16" s="46">
        <v>25036483</v>
      </c>
      <c r="E16" s="46">
        <v>9455</v>
      </c>
      <c r="F16" s="46">
        <v>0</v>
      </c>
      <c r="G16" s="46">
        <v>211057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25256995</v>
      </c>
      <c r="O16" s="47">
        <f t="shared" si="1"/>
        <v>341.34764569142612</v>
      </c>
      <c r="P16" s="9"/>
    </row>
    <row r="17" spans="1:16">
      <c r="A17" s="12"/>
      <c r="B17" s="44">
        <v>524</v>
      </c>
      <c r="C17" s="20" t="s">
        <v>30</v>
      </c>
      <c r="D17" s="46">
        <v>3143518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3143518</v>
      </c>
      <c r="O17" s="47">
        <f t="shared" si="1"/>
        <v>42.484565899016111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214837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44289830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44504667</v>
      </c>
      <c r="O18" s="43">
        <f t="shared" si="1"/>
        <v>601.47944372364577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8445658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8445658</v>
      </c>
      <c r="O19" s="47">
        <f t="shared" si="1"/>
        <v>114.14285328143583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35844172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35844172</v>
      </c>
      <c r="O20" s="47">
        <f t="shared" si="1"/>
        <v>484.43307384582118</v>
      </c>
      <c r="P20" s="9"/>
    </row>
    <row r="21" spans="1:16">
      <c r="A21" s="12"/>
      <c r="B21" s="44">
        <v>539</v>
      </c>
      <c r="C21" s="20" t="s">
        <v>34</v>
      </c>
      <c r="D21" s="46">
        <v>214837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214837</v>
      </c>
      <c r="O21" s="47">
        <f t="shared" si="1"/>
        <v>2.903516596388799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1144845</v>
      </c>
      <c r="E22" s="31">
        <f t="shared" si="6"/>
        <v>1067</v>
      </c>
      <c r="F22" s="31">
        <f t="shared" si="6"/>
        <v>0</v>
      </c>
      <c r="G22" s="31">
        <f t="shared" si="6"/>
        <v>304733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1450645</v>
      </c>
      <c r="O22" s="43">
        <f t="shared" si="1"/>
        <v>19.605430316791004</v>
      </c>
      <c r="P22" s="10"/>
    </row>
    <row r="23" spans="1:16">
      <c r="A23" s="12"/>
      <c r="B23" s="44">
        <v>541</v>
      </c>
      <c r="C23" s="20" t="s">
        <v>66</v>
      </c>
      <c r="D23" s="46">
        <v>1144845</v>
      </c>
      <c r="E23" s="46">
        <v>1067</v>
      </c>
      <c r="F23" s="46">
        <v>0</v>
      </c>
      <c r="G23" s="46">
        <v>304733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1450645</v>
      </c>
      <c r="O23" s="47">
        <f t="shared" si="1"/>
        <v>19.605430316791004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147857</v>
      </c>
      <c r="E24" s="31">
        <f t="shared" si="7"/>
        <v>658245</v>
      </c>
      <c r="F24" s="31">
        <f t="shared" si="7"/>
        <v>0</v>
      </c>
      <c r="G24" s="31">
        <f t="shared" si="7"/>
        <v>4863118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5669220</v>
      </c>
      <c r="O24" s="43">
        <f t="shared" si="1"/>
        <v>76.619364255595201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226600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226600</v>
      </c>
      <c r="O25" s="47">
        <f t="shared" si="1"/>
        <v>3.0624932425127041</v>
      </c>
      <c r="P25" s="9"/>
    </row>
    <row r="26" spans="1:16">
      <c r="A26" s="13"/>
      <c r="B26" s="45">
        <v>559</v>
      </c>
      <c r="C26" s="21" t="s">
        <v>40</v>
      </c>
      <c r="D26" s="46">
        <v>147857</v>
      </c>
      <c r="E26" s="46">
        <v>431645</v>
      </c>
      <c r="F26" s="46">
        <v>0</v>
      </c>
      <c r="G26" s="46">
        <v>4863118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5442620</v>
      </c>
      <c r="O26" s="47">
        <f t="shared" si="1"/>
        <v>73.5568710130825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8043677</v>
      </c>
      <c r="E27" s="31">
        <f t="shared" si="8"/>
        <v>1060399</v>
      </c>
      <c r="F27" s="31">
        <f t="shared" si="8"/>
        <v>0</v>
      </c>
      <c r="G27" s="31">
        <f t="shared" si="8"/>
        <v>253738</v>
      </c>
      <c r="H27" s="31">
        <f t="shared" si="8"/>
        <v>0</v>
      </c>
      <c r="I27" s="31">
        <f t="shared" si="8"/>
        <v>1508905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10866719</v>
      </c>
      <c r="O27" s="43">
        <f t="shared" si="1"/>
        <v>146.86343118174938</v>
      </c>
      <c r="P27" s="9"/>
    </row>
    <row r="28" spans="1:16">
      <c r="A28" s="12"/>
      <c r="B28" s="44">
        <v>571</v>
      </c>
      <c r="C28" s="20" t="s">
        <v>42</v>
      </c>
      <c r="D28" s="46">
        <v>2523501</v>
      </c>
      <c r="E28" s="46">
        <v>68945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2592446</v>
      </c>
      <c r="O28" s="47">
        <f t="shared" si="1"/>
        <v>35.036841820737379</v>
      </c>
      <c r="P28" s="9"/>
    </row>
    <row r="29" spans="1:16">
      <c r="A29" s="12"/>
      <c r="B29" s="44">
        <v>572</v>
      </c>
      <c r="C29" s="20" t="s">
        <v>67</v>
      </c>
      <c r="D29" s="46">
        <v>5520176</v>
      </c>
      <c r="E29" s="46">
        <v>666117</v>
      </c>
      <c r="F29" s="46">
        <v>0</v>
      </c>
      <c r="G29" s="46">
        <v>253738</v>
      </c>
      <c r="H29" s="46">
        <v>0</v>
      </c>
      <c r="I29" s="46">
        <v>1508905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7948936</v>
      </c>
      <c r="O29" s="47">
        <f t="shared" si="1"/>
        <v>107.42966807222402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325337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325337</v>
      </c>
      <c r="O30" s="47">
        <f t="shared" si="1"/>
        <v>4.3969212887879774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2491861</v>
      </c>
      <c r="E31" s="31">
        <f t="shared" si="9"/>
        <v>10974618</v>
      </c>
      <c r="F31" s="31">
        <f t="shared" si="9"/>
        <v>6920000</v>
      </c>
      <c r="G31" s="31">
        <f t="shared" si="9"/>
        <v>200000</v>
      </c>
      <c r="H31" s="31">
        <f t="shared" si="9"/>
        <v>0</v>
      </c>
      <c r="I31" s="31">
        <f t="shared" si="9"/>
        <v>9918044</v>
      </c>
      <c r="J31" s="31">
        <f t="shared" si="9"/>
        <v>2184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30506707</v>
      </c>
      <c r="O31" s="43">
        <f t="shared" si="1"/>
        <v>412.29736998594444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2491861</v>
      </c>
      <c r="E32" s="46">
        <v>10974618</v>
      </c>
      <c r="F32" s="46">
        <v>6920000</v>
      </c>
      <c r="G32" s="46">
        <v>200000</v>
      </c>
      <c r="H32" s="46">
        <v>0</v>
      </c>
      <c r="I32" s="46">
        <v>9918044</v>
      </c>
      <c r="J32" s="46">
        <v>2184</v>
      </c>
      <c r="K32" s="46">
        <v>0</v>
      </c>
      <c r="L32" s="46">
        <v>0</v>
      </c>
      <c r="M32" s="46">
        <v>0</v>
      </c>
      <c r="N32" s="46">
        <f t="shared" si="4"/>
        <v>30506707</v>
      </c>
      <c r="O32" s="47">
        <f t="shared" si="1"/>
        <v>412.29736998594444</v>
      </c>
      <c r="P32" s="9"/>
    </row>
    <row r="33" spans="1:119" ht="16.5" thickBot="1">
      <c r="A33" s="14" t="s">
        <v>10</v>
      </c>
      <c r="B33" s="23"/>
      <c r="C33" s="22"/>
      <c r="D33" s="15">
        <f>SUM(D5,D14,D18,D22,D24,D27,D31)</f>
        <v>81454873</v>
      </c>
      <c r="E33" s="15">
        <f t="shared" ref="E33:M33" si="10">SUM(E5,E14,E18,E22,E24,E27,E31)</f>
        <v>16606948</v>
      </c>
      <c r="F33" s="15">
        <f t="shared" si="10"/>
        <v>11410237</v>
      </c>
      <c r="G33" s="15">
        <f t="shared" si="10"/>
        <v>6433001</v>
      </c>
      <c r="H33" s="15">
        <f t="shared" si="10"/>
        <v>0</v>
      </c>
      <c r="I33" s="15">
        <f t="shared" si="10"/>
        <v>57365085</v>
      </c>
      <c r="J33" s="15">
        <f t="shared" si="10"/>
        <v>12930491</v>
      </c>
      <c r="K33" s="15">
        <f t="shared" si="10"/>
        <v>23704719</v>
      </c>
      <c r="L33" s="15">
        <f t="shared" si="10"/>
        <v>0</v>
      </c>
      <c r="M33" s="15">
        <f t="shared" si="10"/>
        <v>0</v>
      </c>
      <c r="N33" s="15">
        <f t="shared" si="4"/>
        <v>209905354</v>
      </c>
      <c r="O33" s="37">
        <f t="shared" si="1"/>
        <v>2836.8655260028113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78</v>
      </c>
      <c r="M35" s="163"/>
      <c r="N35" s="163"/>
      <c r="O35" s="41">
        <v>73992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10290519</v>
      </c>
      <c r="E5" s="26">
        <f t="shared" si="0"/>
        <v>2976909</v>
      </c>
      <c r="F5" s="26">
        <f t="shared" si="0"/>
        <v>3727058</v>
      </c>
      <c r="G5" s="26">
        <f t="shared" si="0"/>
        <v>391757</v>
      </c>
      <c r="H5" s="26">
        <f t="shared" si="0"/>
        <v>0</v>
      </c>
      <c r="I5" s="26">
        <f t="shared" si="0"/>
        <v>1945337</v>
      </c>
      <c r="J5" s="26">
        <f t="shared" si="0"/>
        <v>11672617</v>
      </c>
      <c r="K5" s="26">
        <f t="shared" si="0"/>
        <v>21971425</v>
      </c>
      <c r="L5" s="26">
        <f t="shared" si="0"/>
        <v>0</v>
      </c>
      <c r="M5" s="26">
        <f t="shared" si="0"/>
        <v>0</v>
      </c>
      <c r="N5" s="27">
        <f>SUM(D5:M5)</f>
        <v>52975622</v>
      </c>
      <c r="O5" s="32">
        <f t="shared" ref="O5:O33" si="1">(N5/O$35)</f>
        <v>724.07667810231953</v>
      </c>
      <c r="P5" s="6"/>
    </row>
    <row r="6" spans="1:133">
      <c r="A6" s="12"/>
      <c r="B6" s="44">
        <v>511</v>
      </c>
      <c r="C6" s="20" t="s">
        <v>19</v>
      </c>
      <c r="D6" s="46">
        <v>220902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220902</v>
      </c>
      <c r="O6" s="47">
        <f t="shared" si="1"/>
        <v>3.0193130407446387</v>
      </c>
      <c r="P6" s="9"/>
    </row>
    <row r="7" spans="1:133">
      <c r="A7" s="12"/>
      <c r="B7" s="44">
        <v>512</v>
      </c>
      <c r="C7" s="20" t="s">
        <v>20</v>
      </c>
      <c r="D7" s="46">
        <v>3637885</v>
      </c>
      <c r="E7" s="46">
        <v>0</v>
      </c>
      <c r="F7" s="46">
        <v>0</v>
      </c>
      <c r="G7" s="46">
        <v>374278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4012163</v>
      </c>
      <c r="O7" s="47">
        <f t="shared" si="1"/>
        <v>54.838688954799558</v>
      </c>
      <c r="P7" s="9"/>
    </row>
    <row r="8" spans="1:133">
      <c r="A8" s="12"/>
      <c r="B8" s="44">
        <v>513</v>
      </c>
      <c r="C8" s="20" t="s">
        <v>21</v>
      </c>
      <c r="D8" s="46">
        <v>3600659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268920</v>
      </c>
      <c r="K8" s="46">
        <v>2015895</v>
      </c>
      <c r="L8" s="46">
        <v>0</v>
      </c>
      <c r="M8" s="46">
        <v>0</v>
      </c>
      <c r="N8" s="46">
        <f t="shared" si="2"/>
        <v>5885474</v>
      </c>
      <c r="O8" s="47">
        <f t="shared" si="1"/>
        <v>80.443311509916214</v>
      </c>
      <c r="P8" s="9"/>
    </row>
    <row r="9" spans="1:133">
      <c r="A9" s="12"/>
      <c r="B9" s="44">
        <v>514</v>
      </c>
      <c r="C9" s="20" t="s">
        <v>22</v>
      </c>
      <c r="D9" s="46">
        <v>643945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643945</v>
      </c>
      <c r="O9" s="47">
        <f t="shared" si="1"/>
        <v>8.8015116930689015</v>
      </c>
      <c r="P9" s="9"/>
    </row>
    <row r="10" spans="1:133">
      <c r="A10" s="12"/>
      <c r="B10" s="44">
        <v>515</v>
      </c>
      <c r="C10" s="20" t="s">
        <v>23</v>
      </c>
      <c r="D10" s="46">
        <v>750823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750823</v>
      </c>
      <c r="O10" s="47">
        <f t="shared" si="1"/>
        <v>10.262332053086944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3727058</v>
      </c>
      <c r="G11" s="46">
        <v>0</v>
      </c>
      <c r="H11" s="46">
        <v>0</v>
      </c>
      <c r="I11" s="46">
        <v>1945337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5672395</v>
      </c>
      <c r="O11" s="47">
        <f t="shared" si="1"/>
        <v>77.530924100980002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19650872</v>
      </c>
      <c r="L12" s="46">
        <v>0</v>
      </c>
      <c r="M12" s="46">
        <v>0</v>
      </c>
      <c r="N12" s="46">
        <f t="shared" si="2"/>
        <v>19650872</v>
      </c>
      <c r="O12" s="47">
        <f t="shared" si="1"/>
        <v>268.59029837486162</v>
      </c>
      <c r="P12" s="9"/>
    </row>
    <row r="13" spans="1:133">
      <c r="A13" s="12"/>
      <c r="B13" s="44">
        <v>519</v>
      </c>
      <c r="C13" s="20" t="s">
        <v>63</v>
      </c>
      <c r="D13" s="46">
        <v>1436305</v>
      </c>
      <c r="E13" s="46">
        <v>2976909</v>
      </c>
      <c r="F13" s="46">
        <v>0</v>
      </c>
      <c r="G13" s="46">
        <v>17479</v>
      </c>
      <c r="H13" s="46">
        <v>0</v>
      </c>
      <c r="I13" s="46">
        <v>0</v>
      </c>
      <c r="J13" s="46">
        <v>11403697</v>
      </c>
      <c r="K13" s="46">
        <v>304658</v>
      </c>
      <c r="L13" s="46">
        <v>0</v>
      </c>
      <c r="M13" s="46">
        <v>0</v>
      </c>
      <c r="N13" s="46">
        <f t="shared" si="2"/>
        <v>16139048</v>
      </c>
      <c r="O13" s="47">
        <f t="shared" si="1"/>
        <v>220.59029837486162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55523229</v>
      </c>
      <c r="E14" s="31">
        <f t="shared" si="3"/>
        <v>1318759</v>
      </c>
      <c r="F14" s="31">
        <f t="shared" si="3"/>
        <v>0</v>
      </c>
      <c r="G14" s="31">
        <f t="shared" si="3"/>
        <v>98273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56940261</v>
      </c>
      <c r="O14" s="43">
        <f t="shared" si="1"/>
        <v>778.2658037532633</v>
      </c>
      <c r="P14" s="10"/>
    </row>
    <row r="15" spans="1:133">
      <c r="A15" s="12"/>
      <c r="B15" s="44">
        <v>521</v>
      </c>
      <c r="C15" s="20" t="s">
        <v>28</v>
      </c>
      <c r="D15" s="46">
        <v>29658954</v>
      </c>
      <c r="E15" s="46">
        <v>1303492</v>
      </c>
      <c r="F15" s="46">
        <v>0</v>
      </c>
      <c r="G15" s="46">
        <v>13337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30975783</v>
      </c>
      <c r="O15" s="47">
        <f t="shared" si="1"/>
        <v>423.38043819963644</v>
      </c>
      <c r="P15" s="9"/>
    </row>
    <row r="16" spans="1:133">
      <c r="A16" s="12"/>
      <c r="B16" s="44">
        <v>522</v>
      </c>
      <c r="C16" s="20" t="s">
        <v>29</v>
      </c>
      <c r="D16" s="46">
        <v>22986446</v>
      </c>
      <c r="E16" s="46">
        <v>15267</v>
      </c>
      <c r="F16" s="46">
        <v>0</v>
      </c>
      <c r="G16" s="46">
        <v>84936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23086649</v>
      </c>
      <c r="O16" s="47">
        <f t="shared" si="1"/>
        <v>315.55087954293839</v>
      </c>
      <c r="P16" s="9"/>
    </row>
    <row r="17" spans="1:16">
      <c r="A17" s="12"/>
      <c r="B17" s="44">
        <v>524</v>
      </c>
      <c r="C17" s="20" t="s">
        <v>30</v>
      </c>
      <c r="D17" s="46">
        <v>2877829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2877829</v>
      </c>
      <c r="O17" s="47">
        <f t="shared" si="1"/>
        <v>39.334486010688465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235637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41556108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41791745</v>
      </c>
      <c r="O18" s="43">
        <f t="shared" si="1"/>
        <v>571.21420663450101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7401868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7401868</v>
      </c>
      <c r="O19" s="47">
        <f t="shared" si="1"/>
        <v>101.16955291609146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34154240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34154240</v>
      </c>
      <c r="O20" s="47">
        <f t="shared" si="1"/>
        <v>466.82394106310568</v>
      </c>
      <c r="P20" s="9"/>
    </row>
    <row r="21" spans="1:16">
      <c r="A21" s="12"/>
      <c r="B21" s="44">
        <v>539</v>
      </c>
      <c r="C21" s="20" t="s">
        <v>34</v>
      </c>
      <c r="D21" s="46">
        <v>235637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235637</v>
      </c>
      <c r="O21" s="47">
        <f t="shared" si="1"/>
        <v>3.2207126553039105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1061358</v>
      </c>
      <c r="E22" s="31">
        <f t="shared" si="6"/>
        <v>1040</v>
      </c>
      <c r="F22" s="31">
        <f t="shared" si="6"/>
        <v>0</v>
      </c>
      <c r="G22" s="31">
        <f t="shared" si="6"/>
        <v>245248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1307646</v>
      </c>
      <c r="O22" s="43">
        <f t="shared" si="1"/>
        <v>17.873050585678552</v>
      </c>
      <c r="P22" s="10"/>
    </row>
    <row r="23" spans="1:16">
      <c r="A23" s="12"/>
      <c r="B23" s="44">
        <v>541</v>
      </c>
      <c r="C23" s="20" t="s">
        <v>66</v>
      </c>
      <c r="D23" s="46">
        <v>1061358</v>
      </c>
      <c r="E23" s="46">
        <v>1040</v>
      </c>
      <c r="F23" s="46">
        <v>0</v>
      </c>
      <c r="G23" s="46">
        <v>245248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1307646</v>
      </c>
      <c r="O23" s="47">
        <f t="shared" si="1"/>
        <v>17.873050585678552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180991</v>
      </c>
      <c r="E24" s="31">
        <f t="shared" si="7"/>
        <v>828377</v>
      </c>
      <c r="F24" s="31">
        <f t="shared" si="7"/>
        <v>0</v>
      </c>
      <c r="G24" s="31">
        <f t="shared" si="7"/>
        <v>4377153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5386521</v>
      </c>
      <c r="O24" s="43">
        <f t="shared" si="1"/>
        <v>73.62356655686618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277753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277753</v>
      </c>
      <c r="O25" s="47">
        <f t="shared" si="1"/>
        <v>3.7963588152481447</v>
      </c>
      <c r="P25" s="9"/>
    </row>
    <row r="26" spans="1:16">
      <c r="A26" s="13"/>
      <c r="B26" s="45">
        <v>559</v>
      </c>
      <c r="C26" s="21" t="s">
        <v>40</v>
      </c>
      <c r="D26" s="46">
        <v>180991</v>
      </c>
      <c r="E26" s="46">
        <v>550624</v>
      </c>
      <c r="F26" s="46">
        <v>0</v>
      </c>
      <c r="G26" s="46">
        <v>4377153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5108768</v>
      </c>
      <c r="O26" s="47">
        <f t="shared" si="1"/>
        <v>69.827207741618025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8173198</v>
      </c>
      <c r="E27" s="31">
        <f t="shared" si="8"/>
        <v>947662</v>
      </c>
      <c r="F27" s="31">
        <f t="shared" si="8"/>
        <v>0</v>
      </c>
      <c r="G27" s="31">
        <f t="shared" si="8"/>
        <v>685505</v>
      </c>
      <c r="H27" s="31">
        <f t="shared" si="8"/>
        <v>0</v>
      </c>
      <c r="I27" s="31">
        <f t="shared" si="8"/>
        <v>1833946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11640311</v>
      </c>
      <c r="O27" s="43">
        <f t="shared" si="1"/>
        <v>159.1010620122193</v>
      </c>
      <c r="P27" s="9"/>
    </row>
    <row r="28" spans="1:16">
      <c r="A28" s="12"/>
      <c r="B28" s="44">
        <v>571</v>
      </c>
      <c r="C28" s="20" t="s">
        <v>42</v>
      </c>
      <c r="D28" s="46">
        <v>2540167</v>
      </c>
      <c r="E28" s="46">
        <v>78006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2618173</v>
      </c>
      <c r="O28" s="47">
        <f t="shared" si="1"/>
        <v>35.785478998947553</v>
      </c>
      <c r="P28" s="9"/>
    </row>
    <row r="29" spans="1:16">
      <c r="A29" s="12"/>
      <c r="B29" s="44">
        <v>572</v>
      </c>
      <c r="C29" s="20" t="s">
        <v>67</v>
      </c>
      <c r="D29" s="46">
        <v>5633031</v>
      </c>
      <c r="E29" s="46">
        <v>636998</v>
      </c>
      <c r="F29" s="46">
        <v>0</v>
      </c>
      <c r="G29" s="46">
        <v>685505</v>
      </c>
      <c r="H29" s="46">
        <v>0</v>
      </c>
      <c r="I29" s="46">
        <v>1833946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8789480</v>
      </c>
      <c r="O29" s="47">
        <f t="shared" si="1"/>
        <v>120.13558766042945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232658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232658</v>
      </c>
      <c r="O30" s="47">
        <f t="shared" si="1"/>
        <v>3.1799953528422837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1916192</v>
      </c>
      <c r="E31" s="31">
        <f t="shared" si="9"/>
        <v>9026410</v>
      </c>
      <c r="F31" s="31">
        <f t="shared" si="9"/>
        <v>6816592</v>
      </c>
      <c r="G31" s="31">
        <f t="shared" si="9"/>
        <v>188500</v>
      </c>
      <c r="H31" s="31">
        <f t="shared" si="9"/>
        <v>0</v>
      </c>
      <c r="I31" s="31">
        <f t="shared" si="9"/>
        <v>10732829</v>
      </c>
      <c r="J31" s="31">
        <f t="shared" si="9"/>
        <v>29000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28709523</v>
      </c>
      <c r="O31" s="43">
        <f t="shared" si="1"/>
        <v>392.40494512253463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1916192</v>
      </c>
      <c r="E32" s="46">
        <v>9026410</v>
      </c>
      <c r="F32" s="46">
        <v>6816592</v>
      </c>
      <c r="G32" s="46">
        <v>188500</v>
      </c>
      <c r="H32" s="46">
        <v>0</v>
      </c>
      <c r="I32" s="46">
        <v>10732829</v>
      </c>
      <c r="J32" s="46">
        <v>29000</v>
      </c>
      <c r="K32" s="46">
        <v>0</v>
      </c>
      <c r="L32" s="46">
        <v>0</v>
      </c>
      <c r="M32" s="46">
        <v>0</v>
      </c>
      <c r="N32" s="46">
        <f t="shared" si="4"/>
        <v>28709523</v>
      </c>
      <c r="O32" s="47">
        <f t="shared" si="1"/>
        <v>392.40494512253463</v>
      </c>
      <c r="P32" s="9"/>
    </row>
    <row r="33" spans="1:119" ht="16.5" thickBot="1">
      <c r="A33" s="14" t="s">
        <v>10</v>
      </c>
      <c r="B33" s="23"/>
      <c r="C33" s="22"/>
      <c r="D33" s="15">
        <f>SUM(D5,D14,D18,D22,D24,D27,D31)</f>
        <v>77381124</v>
      </c>
      <c r="E33" s="15">
        <f t="shared" ref="E33:M33" si="10">SUM(E5,E14,E18,E22,E24,E27,E31)</f>
        <v>15099157</v>
      </c>
      <c r="F33" s="15">
        <f t="shared" si="10"/>
        <v>10543650</v>
      </c>
      <c r="G33" s="15">
        <f t="shared" si="10"/>
        <v>5986436</v>
      </c>
      <c r="H33" s="15">
        <f t="shared" si="10"/>
        <v>0</v>
      </c>
      <c r="I33" s="15">
        <f t="shared" si="10"/>
        <v>56068220</v>
      </c>
      <c r="J33" s="15">
        <f t="shared" si="10"/>
        <v>11701617</v>
      </c>
      <c r="K33" s="15">
        <f t="shared" si="10"/>
        <v>21971425</v>
      </c>
      <c r="L33" s="15">
        <f t="shared" si="10"/>
        <v>0</v>
      </c>
      <c r="M33" s="15">
        <f t="shared" si="10"/>
        <v>0</v>
      </c>
      <c r="N33" s="15">
        <f t="shared" si="4"/>
        <v>198751629</v>
      </c>
      <c r="O33" s="37">
        <f t="shared" si="1"/>
        <v>2716.5593127673824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76</v>
      </c>
      <c r="M35" s="163"/>
      <c r="N35" s="163"/>
      <c r="O35" s="41">
        <v>73163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9589817</v>
      </c>
      <c r="E5" s="26">
        <f t="shared" si="0"/>
        <v>3032818</v>
      </c>
      <c r="F5" s="26">
        <f t="shared" si="0"/>
        <v>4417156</v>
      </c>
      <c r="G5" s="26">
        <f t="shared" si="0"/>
        <v>602216</v>
      </c>
      <c r="H5" s="26">
        <f t="shared" si="0"/>
        <v>0</v>
      </c>
      <c r="I5" s="26">
        <f t="shared" si="0"/>
        <v>2235435</v>
      </c>
      <c r="J5" s="26">
        <f t="shared" si="0"/>
        <v>10567877</v>
      </c>
      <c r="K5" s="26">
        <f t="shared" si="0"/>
        <v>19538883</v>
      </c>
      <c r="L5" s="26">
        <f t="shared" si="0"/>
        <v>0</v>
      </c>
      <c r="M5" s="26">
        <f t="shared" si="0"/>
        <v>0</v>
      </c>
      <c r="N5" s="27">
        <f>SUM(D5:M5)</f>
        <v>49984202</v>
      </c>
      <c r="O5" s="32">
        <f t="shared" ref="O5:O34" si="1">(N5/O$36)</f>
        <v>686.74711475049457</v>
      </c>
      <c r="P5" s="6"/>
    </row>
    <row r="6" spans="1:133">
      <c r="A6" s="12"/>
      <c r="B6" s="44">
        <v>511</v>
      </c>
      <c r="C6" s="20" t="s">
        <v>19</v>
      </c>
      <c r="D6" s="46">
        <v>225027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225027</v>
      </c>
      <c r="O6" s="47">
        <f t="shared" si="1"/>
        <v>3.0917097164211915</v>
      </c>
      <c r="P6" s="9"/>
    </row>
    <row r="7" spans="1:133">
      <c r="A7" s="12"/>
      <c r="B7" s="44">
        <v>512</v>
      </c>
      <c r="C7" s="20" t="s">
        <v>20</v>
      </c>
      <c r="D7" s="46">
        <v>3183421</v>
      </c>
      <c r="E7" s="46">
        <v>26053</v>
      </c>
      <c r="F7" s="46">
        <v>0</v>
      </c>
      <c r="G7" s="46">
        <v>524585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3734059</v>
      </c>
      <c r="O7" s="47">
        <f t="shared" si="1"/>
        <v>51.303294680149484</v>
      </c>
      <c r="P7" s="9"/>
    </row>
    <row r="8" spans="1:133">
      <c r="A8" s="12"/>
      <c r="B8" s="44">
        <v>513</v>
      </c>
      <c r="C8" s="20" t="s">
        <v>21</v>
      </c>
      <c r="D8" s="46">
        <v>3479892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330764</v>
      </c>
      <c r="K8" s="46">
        <v>1937439</v>
      </c>
      <c r="L8" s="46">
        <v>0</v>
      </c>
      <c r="M8" s="46">
        <v>0</v>
      </c>
      <c r="N8" s="46">
        <f t="shared" si="2"/>
        <v>5748095</v>
      </c>
      <c r="O8" s="47">
        <f t="shared" si="1"/>
        <v>78.974705979336122</v>
      </c>
      <c r="P8" s="9"/>
    </row>
    <row r="9" spans="1:133">
      <c r="A9" s="12"/>
      <c r="B9" s="44">
        <v>514</v>
      </c>
      <c r="C9" s="20" t="s">
        <v>22</v>
      </c>
      <c r="D9" s="46">
        <v>562017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562017</v>
      </c>
      <c r="O9" s="47">
        <f t="shared" si="1"/>
        <v>7.7217108155638599</v>
      </c>
      <c r="P9" s="9"/>
    </row>
    <row r="10" spans="1:133">
      <c r="A10" s="12"/>
      <c r="B10" s="44">
        <v>515</v>
      </c>
      <c r="C10" s="20" t="s">
        <v>23</v>
      </c>
      <c r="D10" s="46">
        <v>697624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697624</v>
      </c>
      <c r="O10" s="47">
        <f t="shared" si="1"/>
        <v>9.5848538140250596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4417156</v>
      </c>
      <c r="G11" s="46">
        <v>0</v>
      </c>
      <c r="H11" s="46">
        <v>0</v>
      </c>
      <c r="I11" s="46">
        <v>2235435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6652591</v>
      </c>
      <c r="O11" s="47">
        <f t="shared" si="1"/>
        <v>91.401832820400088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17336265</v>
      </c>
      <c r="L12" s="46">
        <v>0</v>
      </c>
      <c r="M12" s="46">
        <v>0</v>
      </c>
      <c r="N12" s="46">
        <f t="shared" si="2"/>
        <v>17336265</v>
      </c>
      <c r="O12" s="47">
        <f t="shared" si="1"/>
        <v>238.18785722136732</v>
      </c>
      <c r="P12" s="9"/>
    </row>
    <row r="13" spans="1:133">
      <c r="A13" s="12"/>
      <c r="B13" s="44">
        <v>519</v>
      </c>
      <c r="C13" s="20" t="s">
        <v>63</v>
      </c>
      <c r="D13" s="46">
        <v>1441836</v>
      </c>
      <c r="E13" s="46">
        <v>3006765</v>
      </c>
      <c r="F13" s="46">
        <v>0</v>
      </c>
      <c r="G13" s="46">
        <v>77631</v>
      </c>
      <c r="H13" s="46">
        <v>0</v>
      </c>
      <c r="I13" s="46">
        <v>0</v>
      </c>
      <c r="J13" s="46">
        <v>10237113</v>
      </c>
      <c r="K13" s="46">
        <v>265179</v>
      </c>
      <c r="L13" s="46">
        <v>0</v>
      </c>
      <c r="M13" s="46">
        <v>0</v>
      </c>
      <c r="N13" s="46">
        <f t="shared" si="2"/>
        <v>15028524</v>
      </c>
      <c r="O13" s="47">
        <f t="shared" si="1"/>
        <v>206.48114970323147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52389767</v>
      </c>
      <c r="E14" s="31">
        <f t="shared" si="3"/>
        <v>1808178</v>
      </c>
      <c r="F14" s="31">
        <f t="shared" si="3"/>
        <v>0</v>
      </c>
      <c r="G14" s="31">
        <f t="shared" si="3"/>
        <v>18123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54216068</v>
      </c>
      <c r="O14" s="43">
        <f t="shared" si="1"/>
        <v>744.88992086172789</v>
      </c>
      <c r="P14" s="10"/>
    </row>
    <row r="15" spans="1:133">
      <c r="A15" s="12"/>
      <c r="B15" s="44">
        <v>521</v>
      </c>
      <c r="C15" s="20" t="s">
        <v>28</v>
      </c>
      <c r="D15" s="46">
        <v>28206500</v>
      </c>
      <c r="E15" s="46">
        <v>1411491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29617991</v>
      </c>
      <c r="O15" s="47">
        <f t="shared" si="1"/>
        <v>406.92997087271925</v>
      </c>
      <c r="P15" s="9"/>
    </row>
    <row r="16" spans="1:133">
      <c r="A16" s="12"/>
      <c r="B16" s="44">
        <v>522</v>
      </c>
      <c r="C16" s="20" t="s">
        <v>29</v>
      </c>
      <c r="D16" s="46">
        <v>21494064</v>
      </c>
      <c r="E16" s="46">
        <v>396687</v>
      </c>
      <c r="F16" s="46">
        <v>0</v>
      </c>
      <c r="G16" s="46">
        <v>18123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21908874</v>
      </c>
      <c r="O16" s="47">
        <f t="shared" si="1"/>
        <v>301.01222796218951</v>
      </c>
      <c r="P16" s="9"/>
    </row>
    <row r="17" spans="1:16">
      <c r="A17" s="12"/>
      <c r="B17" s="44">
        <v>524</v>
      </c>
      <c r="C17" s="20" t="s">
        <v>30</v>
      </c>
      <c r="D17" s="46">
        <v>2689203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2689203</v>
      </c>
      <c r="O17" s="47">
        <f t="shared" si="1"/>
        <v>36.947722026819079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227370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41334103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41561473</v>
      </c>
      <c r="O18" s="43">
        <f t="shared" si="1"/>
        <v>571.02485436359643</v>
      </c>
      <c r="P18" s="10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6959048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6959048</v>
      </c>
      <c r="O19" s="47">
        <f t="shared" si="1"/>
        <v>95.612332380743027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34375055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34375055</v>
      </c>
      <c r="O20" s="47">
        <f t="shared" si="1"/>
        <v>472.28862112552207</v>
      </c>
      <c r="P20" s="9"/>
    </row>
    <row r="21" spans="1:16">
      <c r="A21" s="12"/>
      <c r="B21" s="44">
        <v>539</v>
      </c>
      <c r="C21" s="20" t="s">
        <v>34</v>
      </c>
      <c r="D21" s="46">
        <v>227370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227370</v>
      </c>
      <c r="O21" s="47">
        <f t="shared" si="1"/>
        <v>3.1239008573312814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1055217</v>
      </c>
      <c r="E22" s="31">
        <f t="shared" si="6"/>
        <v>1026</v>
      </c>
      <c r="F22" s="31">
        <f t="shared" si="6"/>
        <v>0</v>
      </c>
      <c r="G22" s="31">
        <f t="shared" si="6"/>
        <v>119101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1175344</v>
      </c>
      <c r="O22" s="43">
        <f t="shared" si="1"/>
        <v>16.148384260276984</v>
      </c>
      <c r="P22" s="10"/>
    </row>
    <row r="23" spans="1:16">
      <c r="A23" s="12"/>
      <c r="B23" s="44">
        <v>541</v>
      </c>
      <c r="C23" s="20" t="s">
        <v>66</v>
      </c>
      <c r="D23" s="46">
        <v>1055217</v>
      </c>
      <c r="E23" s="46">
        <v>1026</v>
      </c>
      <c r="F23" s="46">
        <v>0</v>
      </c>
      <c r="G23" s="46">
        <v>119101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1175344</v>
      </c>
      <c r="O23" s="47">
        <f t="shared" si="1"/>
        <v>16.148384260276984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SUM(D25:D26)</f>
        <v>206538</v>
      </c>
      <c r="E24" s="31">
        <f t="shared" si="7"/>
        <v>854207</v>
      </c>
      <c r="F24" s="31">
        <f t="shared" si="7"/>
        <v>0</v>
      </c>
      <c r="G24" s="31">
        <f t="shared" si="7"/>
        <v>3020031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4080776</v>
      </c>
      <c r="O24" s="43">
        <f t="shared" si="1"/>
        <v>56.066937788524953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322502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322502</v>
      </c>
      <c r="O25" s="47">
        <f t="shared" si="1"/>
        <v>4.4309463618377665</v>
      </c>
      <c r="P25" s="9"/>
    </row>
    <row r="26" spans="1:16">
      <c r="A26" s="13"/>
      <c r="B26" s="45">
        <v>559</v>
      </c>
      <c r="C26" s="21" t="s">
        <v>40</v>
      </c>
      <c r="D26" s="46">
        <v>206538</v>
      </c>
      <c r="E26" s="46">
        <v>531705</v>
      </c>
      <c r="F26" s="46">
        <v>0</v>
      </c>
      <c r="G26" s="46">
        <v>3020031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3758274</v>
      </c>
      <c r="O26" s="47">
        <f t="shared" si="1"/>
        <v>51.635991426687184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7690041</v>
      </c>
      <c r="E27" s="31">
        <f t="shared" si="8"/>
        <v>986330</v>
      </c>
      <c r="F27" s="31">
        <f t="shared" si="8"/>
        <v>0</v>
      </c>
      <c r="G27" s="31">
        <f t="shared" si="8"/>
        <v>454719</v>
      </c>
      <c r="H27" s="31">
        <f t="shared" si="8"/>
        <v>0</v>
      </c>
      <c r="I27" s="31">
        <f t="shared" si="8"/>
        <v>1975569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11106659</v>
      </c>
      <c r="O27" s="43">
        <f t="shared" si="1"/>
        <v>152.59753517256539</v>
      </c>
      <c r="P27" s="9"/>
    </row>
    <row r="28" spans="1:16">
      <c r="A28" s="12"/>
      <c r="B28" s="44">
        <v>571</v>
      </c>
      <c r="C28" s="20" t="s">
        <v>42</v>
      </c>
      <c r="D28" s="46">
        <v>2473053</v>
      </c>
      <c r="E28" s="46">
        <v>85495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2558548</v>
      </c>
      <c r="O28" s="47">
        <f t="shared" si="1"/>
        <v>35.152615959551547</v>
      </c>
      <c r="P28" s="9"/>
    </row>
    <row r="29" spans="1:16">
      <c r="A29" s="12"/>
      <c r="B29" s="44">
        <v>572</v>
      </c>
      <c r="C29" s="20" t="s">
        <v>67</v>
      </c>
      <c r="D29" s="46">
        <v>5216988</v>
      </c>
      <c r="E29" s="46">
        <v>683809</v>
      </c>
      <c r="F29" s="46">
        <v>0</v>
      </c>
      <c r="G29" s="46">
        <v>454719</v>
      </c>
      <c r="H29" s="46">
        <v>0</v>
      </c>
      <c r="I29" s="46">
        <v>1975569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8331085</v>
      </c>
      <c r="O29" s="47">
        <f t="shared" si="1"/>
        <v>114.46313750274786</v>
      </c>
      <c r="P29" s="9"/>
    </row>
    <row r="30" spans="1:16">
      <c r="A30" s="12"/>
      <c r="B30" s="44">
        <v>579</v>
      </c>
      <c r="C30" s="20" t="s">
        <v>44</v>
      </c>
      <c r="D30" s="46">
        <v>0</v>
      </c>
      <c r="E30" s="46">
        <v>217026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217026</v>
      </c>
      <c r="O30" s="47">
        <f t="shared" si="1"/>
        <v>2.9817817102659925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SUM(D32:D33)</f>
        <v>1697895</v>
      </c>
      <c r="E31" s="31">
        <f t="shared" si="9"/>
        <v>7886457</v>
      </c>
      <c r="F31" s="31">
        <f t="shared" si="9"/>
        <v>38605728</v>
      </c>
      <c r="G31" s="31">
        <f t="shared" si="9"/>
        <v>121323</v>
      </c>
      <c r="H31" s="31">
        <f t="shared" si="9"/>
        <v>0</v>
      </c>
      <c r="I31" s="31">
        <f t="shared" si="9"/>
        <v>11141255</v>
      </c>
      <c r="J31" s="31">
        <f t="shared" si="9"/>
        <v>2548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59455206</v>
      </c>
      <c r="O31" s="43">
        <f t="shared" si="1"/>
        <v>816.87192240052764</v>
      </c>
      <c r="P31" s="9"/>
    </row>
    <row r="32" spans="1:16">
      <c r="A32" s="12"/>
      <c r="B32" s="44">
        <v>581</v>
      </c>
      <c r="C32" s="20" t="s">
        <v>69</v>
      </c>
      <c r="D32" s="46">
        <v>1697895</v>
      </c>
      <c r="E32" s="46">
        <v>7886457</v>
      </c>
      <c r="F32" s="46">
        <v>6950000</v>
      </c>
      <c r="G32" s="46">
        <v>121323</v>
      </c>
      <c r="H32" s="46">
        <v>0</v>
      </c>
      <c r="I32" s="46">
        <v>11141255</v>
      </c>
      <c r="J32" s="46">
        <v>2548</v>
      </c>
      <c r="K32" s="46">
        <v>0</v>
      </c>
      <c r="L32" s="46">
        <v>0</v>
      </c>
      <c r="M32" s="46">
        <v>0</v>
      </c>
      <c r="N32" s="46">
        <f t="shared" si="4"/>
        <v>27799478</v>
      </c>
      <c r="O32" s="47">
        <f t="shared" si="1"/>
        <v>381.9449054737305</v>
      </c>
      <c r="P32" s="9"/>
    </row>
    <row r="33" spans="1:119" ht="15.75" thickBot="1">
      <c r="A33" s="12"/>
      <c r="B33" s="44">
        <v>585</v>
      </c>
      <c r="C33" s="20" t="s">
        <v>58</v>
      </c>
      <c r="D33" s="46">
        <v>0</v>
      </c>
      <c r="E33" s="46">
        <v>0</v>
      </c>
      <c r="F33" s="46">
        <v>31655728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31655728</v>
      </c>
      <c r="O33" s="47">
        <f t="shared" si="1"/>
        <v>434.92701692679708</v>
      </c>
      <c r="P33" s="9"/>
    </row>
    <row r="34" spans="1:119" ht="16.5" thickBot="1">
      <c r="A34" s="14" t="s">
        <v>10</v>
      </c>
      <c r="B34" s="23"/>
      <c r="C34" s="22"/>
      <c r="D34" s="15">
        <f>SUM(D5,D14,D18,D22,D24,D27,D31)</f>
        <v>72856645</v>
      </c>
      <c r="E34" s="15">
        <f t="shared" ref="E34:M34" si="10">SUM(E5,E14,E18,E22,E24,E27,E31)</f>
        <v>14569016</v>
      </c>
      <c r="F34" s="15">
        <f t="shared" si="10"/>
        <v>43022884</v>
      </c>
      <c r="G34" s="15">
        <f t="shared" si="10"/>
        <v>4335513</v>
      </c>
      <c r="H34" s="15">
        <f t="shared" si="10"/>
        <v>0</v>
      </c>
      <c r="I34" s="15">
        <f t="shared" si="10"/>
        <v>56686362</v>
      </c>
      <c r="J34" s="15">
        <f t="shared" si="10"/>
        <v>10570425</v>
      </c>
      <c r="K34" s="15">
        <f t="shared" si="10"/>
        <v>19538883</v>
      </c>
      <c r="L34" s="15">
        <f t="shared" si="10"/>
        <v>0</v>
      </c>
      <c r="M34" s="15">
        <f t="shared" si="10"/>
        <v>0</v>
      </c>
      <c r="N34" s="15">
        <f t="shared" si="4"/>
        <v>221579728</v>
      </c>
      <c r="O34" s="37">
        <f t="shared" si="1"/>
        <v>3044.3466695977136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72</v>
      </c>
      <c r="M36" s="163"/>
      <c r="N36" s="163"/>
      <c r="O36" s="41">
        <v>72784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2024-11-14T17:46:04Z</cp:lastPrinted>
  <dcterms:created xsi:type="dcterms:W3CDTF">2000-08-31T21:26:31Z</dcterms:created>
  <dcterms:modified xsi:type="dcterms:W3CDTF">2025-02-04T18:34:19Z</dcterms:modified>
</cp:coreProperties>
</file>