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'2007'!$A$1:$O$24</definedName>
    <definedName name="_xlnm.Print_Area" localSheetId="15">'2008'!$A$1:$O$22</definedName>
    <definedName name="_xlnm.Print_Area" localSheetId="14">'2009'!$A$1:$O$24</definedName>
    <definedName name="_xlnm.Print_Area" localSheetId="13">'2010'!$A$1:$O$24</definedName>
    <definedName name="_xlnm.Print_Area" localSheetId="12">'2011'!$A$1:$O$24</definedName>
    <definedName name="_xlnm.Print_Area" localSheetId="11">'2012'!$A$1:$O$24</definedName>
    <definedName name="_xlnm.Print_Area" localSheetId="10">'2013'!$A$1:$O$24</definedName>
    <definedName name="_xlnm.Print_Area" localSheetId="9">'2014'!$A$1:$O$24</definedName>
    <definedName name="_xlnm.Print_Area" localSheetId="8">'2015'!$A$1:$O$22</definedName>
    <definedName name="_xlnm.Print_Area" localSheetId="7">'2016'!$A$1:$O$22</definedName>
    <definedName name="_xlnm.Print_Area" localSheetId="6">'2017'!$A$1:$O$23</definedName>
    <definedName name="_xlnm.Print_Area" localSheetId="5">'2018'!$A$1:$O$23</definedName>
    <definedName name="_xlnm.Print_Area" localSheetId="4">'2019'!$A$1:$O$21</definedName>
    <definedName name="_xlnm.Print_Area" localSheetId="3">'2020'!$A$1:$O$23</definedName>
    <definedName name="_xlnm.Print_Area" localSheetId="2">'2021'!$A$1:$P$21</definedName>
    <definedName name="_xlnm.Print_Area" localSheetId="1">'2022'!$A$1:$P$21</definedName>
    <definedName name="_xlnm.Print_Area" localSheetId="0">'2023'!$A$1:$P$23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9" i="49" l="1"/>
  <c r="F19" i="49"/>
  <c r="G19" i="49"/>
  <c r="H19" i="49"/>
  <c r="I19" i="49"/>
  <c r="J19" i="49"/>
  <c r="K19" i="49"/>
  <c r="L19" i="49"/>
  <c r="M19" i="49"/>
  <c r="N19" i="49"/>
  <c r="D19" i="49"/>
  <c r="O18" i="49" l="1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7" i="49" l="1"/>
  <c r="P7" i="49" s="1"/>
  <c r="O17" i="49"/>
  <c r="P17" i="49" s="1"/>
  <c r="O15" i="49"/>
  <c r="P15" i="49" s="1"/>
  <c r="O9" i="49"/>
  <c r="P9" i="49" s="1"/>
  <c r="O5" i="49"/>
  <c r="P5" i="49" s="1"/>
  <c r="O13" i="49"/>
  <c r="P13" i="49" s="1"/>
  <c r="E17" i="48"/>
  <c r="F17" i="48"/>
  <c r="G17" i="48"/>
  <c r="H17" i="48"/>
  <c r="I17" i="48"/>
  <c r="J17" i="48"/>
  <c r="K17" i="48"/>
  <c r="L17" i="48"/>
  <c r="M17" i="48"/>
  <c r="N17" i="48"/>
  <c r="D17" i="48"/>
  <c r="O19" i="49" l="1"/>
  <c r="P19" i="49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" i="48" l="1"/>
  <c r="P5" i="48" s="1"/>
  <c r="O15" i="48"/>
  <c r="P15" i="48" s="1"/>
  <c r="O13" i="48"/>
  <c r="P13" i="48" s="1"/>
  <c r="O9" i="48"/>
  <c r="P9" i="48" s="1"/>
  <c r="O7" i="48"/>
  <c r="P7" i="48" s="1"/>
  <c r="D17" i="47"/>
  <c r="O16" i="47"/>
  <c r="P16" i="47"/>
  <c r="N15" i="47"/>
  <c r="M15" i="47"/>
  <c r="L15" i="47"/>
  <c r="K15" i="47"/>
  <c r="J15" i="47"/>
  <c r="I15" i="47"/>
  <c r="H15" i="47"/>
  <c r="G15" i="47"/>
  <c r="F15" i="47"/>
  <c r="E15" i="47"/>
  <c r="O15" i="47" s="1"/>
  <c r="P15" i="47" s="1"/>
  <c r="D15" i="47"/>
  <c r="O14" i="47"/>
  <c r="P14" i="47"/>
  <c r="N13" i="47"/>
  <c r="M13" i="47"/>
  <c r="L13" i="47"/>
  <c r="K13" i="47"/>
  <c r="J13" i="47"/>
  <c r="I13" i="47"/>
  <c r="H13" i="47"/>
  <c r="G13" i="47"/>
  <c r="F13" i="47"/>
  <c r="O13" i="47" s="1"/>
  <c r="P13" i="47" s="1"/>
  <c r="E13" i="47"/>
  <c r="D13" i="47"/>
  <c r="O12" i="47"/>
  <c r="P12" i="47" s="1"/>
  <c r="O11" i="47"/>
  <c r="P11" i="47" s="1"/>
  <c r="O10" i="47"/>
  <c r="P10" i="47" s="1"/>
  <c r="N9" i="47"/>
  <c r="M9" i="47"/>
  <c r="L9" i="47"/>
  <c r="K9" i="47"/>
  <c r="O9" i="47" s="1"/>
  <c r="P9" i="47" s="1"/>
  <c r="J9" i="47"/>
  <c r="I9" i="47"/>
  <c r="H9" i="47"/>
  <c r="G9" i="47"/>
  <c r="G17" i="47" s="1"/>
  <c r="F9" i="47"/>
  <c r="E9" i="47"/>
  <c r="D9" i="47"/>
  <c r="O8" i="47"/>
  <c r="P8" i="47" s="1"/>
  <c r="N7" i="47"/>
  <c r="M7" i="47"/>
  <c r="L7" i="47"/>
  <c r="K7" i="47"/>
  <c r="J7" i="47"/>
  <c r="I7" i="47"/>
  <c r="H7" i="47"/>
  <c r="G7" i="47"/>
  <c r="F7" i="47"/>
  <c r="E7" i="47"/>
  <c r="E17" i="47" s="1"/>
  <c r="D7" i="47"/>
  <c r="O6" i="47"/>
  <c r="P6" i="47"/>
  <c r="N5" i="47"/>
  <c r="N17" i="47" s="1"/>
  <c r="M5" i="47"/>
  <c r="O5" i="47" s="1"/>
  <c r="P5" i="47" s="1"/>
  <c r="L5" i="47"/>
  <c r="L17" i="47" s="1"/>
  <c r="K5" i="47"/>
  <c r="K17" i="47" s="1"/>
  <c r="J5" i="47"/>
  <c r="J17" i="47" s="1"/>
  <c r="I5" i="47"/>
  <c r="I17" i="47" s="1"/>
  <c r="H5" i="47"/>
  <c r="H17" i="47" s="1"/>
  <c r="G5" i="47"/>
  <c r="F5" i="47"/>
  <c r="F17" i="47" s="1"/>
  <c r="E5" i="47"/>
  <c r="D5" i="47"/>
  <c r="G19" i="46"/>
  <c r="J19" i="46"/>
  <c r="N18" i="46"/>
  <c r="O18" i="46" s="1"/>
  <c r="M17" i="46"/>
  <c r="L17" i="46"/>
  <c r="K17" i="46"/>
  <c r="N17" i="46" s="1"/>
  <c r="O17" i="46" s="1"/>
  <c r="J17" i="46"/>
  <c r="I17" i="46"/>
  <c r="H17" i="46"/>
  <c r="G17" i="46"/>
  <c r="F17" i="46"/>
  <c r="E17" i="46"/>
  <c r="D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M13" i="46"/>
  <c r="L13" i="46"/>
  <c r="K13" i="46"/>
  <c r="N13" i="46" s="1"/>
  <c r="O13" i="46" s="1"/>
  <c r="J13" i="46"/>
  <c r="I13" i="46"/>
  <c r="I19" i="46" s="1"/>
  <c r="H13" i="46"/>
  <c r="G13" i="46"/>
  <c r="F13" i="46"/>
  <c r="E13" i="46"/>
  <c r="D13" i="46"/>
  <c r="D19" i="46" s="1"/>
  <c r="N12" i="46"/>
  <c r="O12" i="46" s="1"/>
  <c r="N11" i="46"/>
  <c r="O11" i="46" s="1"/>
  <c r="N10" i="46"/>
  <c r="O10" i="46" s="1"/>
  <c r="M9" i="46"/>
  <c r="L9" i="46"/>
  <c r="K9" i="46"/>
  <c r="J9" i="46"/>
  <c r="I9" i="46"/>
  <c r="H9" i="46"/>
  <c r="G9" i="46"/>
  <c r="F9" i="46"/>
  <c r="E9" i="46"/>
  <c r="D9" i="46"/>
  <c r="N8" i="46"/>
  <c r="O8" i="46" s="1"/>
  <c r="M7" i="46"/>
  <c r="L7" i="46"/>
  <c r="K7" i="46"/>
  <c r="J7" i="46"/>
  <c r="I7" i="46"/>
  <c r="H7" i="46"/>
  <c r="G7" i="46"/>
  <c r="F7" i="46"/>
  <c r="E7" i="46"/>
  <c r="D7" i="46"/>
  <c r="N6" i="46"/>
  <c r="O6" i="46" s="1"/>
  <c r="M5" i="46"/>
  <c r="M19" i="46" s="1"/>
  <c r="L5" i="46"/>
  <c r="L19" i="46" s="1"/>
  <c r="K5" i="46"/>
  <c r="K19" i="46" s="1"/>
  <c r="J5" i="46"/>
  <c r="I5" i="46"/>
  <c r="H5" i="46"/>
  <c r="H19" i="46" s="1"/>
  <c r="G5" i="46"/>
  <c r="F5" i="46"/>
  <c r="F19" i="46" s="1"/>
  <c r="E5" i="46"/>
  <c r="E19" i="46" s="1"/>
  <c r="D5" i="46"/>
  <c r="G17" i="45"/>
  <c r="H17" i="45"/>
  <c r="L17" i="45"/>
  <c r="N16" i="45"/>
  <c r="O16" i="45" s="1"/>
  <c r="M15" i="45"/>
  <c r="N15" i="45" s="1"/>
  <c r="O15" i="45" s="1"/>
  <c r="L15" i="45"/>
  <c r="K15" i="45"/>
  <c r="J15" i="45"/>
  <c r="I15" i="45"/>
  <c r="H15" i="45"/>
  <c r="G15" i="45"/>
  <c r="F15" i="45"/>
  <c r="E15" i="45"/>
  <c r="D15" i="45"/>
  <c r="N14" i="45"/>
  <c r="O14" i="45" s="1"/>
  <c r="M13" i="45"/>
  <c r="N13" i="45" s="1"/>
  <c r="O13" i="45" s="1"/>
  <c r="L13" i="45"/>
  <c r="K13" i="45"/>
  <c r="J13" i="45"/>
  <c r="I13" i="45"/>
  <c r="I17" i="45" s="1"/>
  <c r="H13" i="45"/>
  <c r="G13" i="45"/>
  <c r="F13" i="45"/>
  <c r="E13" i="45"/>
  <c r="D13" i="45"/>
  <c r="N12" i="45"/>
  <c r="O12" i="45" s="1"/>
  <c r="N11" i="45"/>
  <c r="O11" i="45" s="1"/>
  <c r="N10" i="45"/>
  <c r="O10" i="45"/>
  <c r="M9" i="45"/>
  <c r="L9" i="45"/>
  <c r="K9" i="45"/>
  <c r="J9" i="45"/>
  <c r="I9" i="45"/>
  <c r="H9" i="45"/>
  <c r="G9" i="45"/>
  <c r="F9" i="45"/>
  <c r="E9" i="45"/>
  <c r="D9" i="45"/>
  <c r="N8" i="45"/>
  <c r="O8" i="45"/>
  <c r="M7" i="45"/>
  <c r="L7" i="45"/>
  <c r="K7" i="45"/>
  <c r="J7" i="45"/>
  <c r="I7" i="45"/>
  <c r="H7" i="45"/>
  <c r="G7" i="45"/>
  <c r="F7" i="45"/>
  <c r="E7" i="45"/>
  <c r="N7" i="45" s="1"/>
  <c r="O7" i="45" s="1"/>
  <c r="D7" i="45"/>
  <c r="N6" i="45"/>
  <c r="O6" i="45"/>
  <c r="M5" i="45"/>
  <c r="M17" i="45" s="1"/>
  <c r="L5" i="45"/>
  <c r="K5" i="45"/>
  <c r="K17" i="45" s="1"/>
  <c r="J5" i="45"/>
  <c r="J17" i="45" s="1"/>
  <c r="I5" i="45"/>
  <c r="H5" i="45"/>
  <c r="G5" i="45"/>
  <c r="F5" i="45"/>
  <c r="F17" i="45" s="1"/>
  <c r="E5" i="45"/>
  <c r="E17" i="45" s="1"/>
  <c r="D5" i="45"/>
  <c r="D17" i="45" s="1"/>
  <c r="F19" i="44"/>
  <c r="J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M9" i="44"/>
  <c r="L9" i="44"/>
  <c r="K9" i="44"/>
  <c r="J9" i="44"/>
  <c r="I9" i="44"/>
  <c r="H9" i="44"/>
  <c r="G9" i="44"/>
  <c r="N9" i="44" s="1"/>
  <c r="O9" i="44" s="1"/>
  <c r="F9" i="44"/>
  <c r="E9" i="44"/>
  <c r="D9" i="44"/>
  <c r="N8" i="44"/>
  <c r="O8" i="44" s="1"/>
  <c r="M7" i="44"/>
  <c r="L7" i="44"/>
  <c r="K7" i="44"/>
  <c r="J7" i="44"/>
  <c r="I7" i="44"/>
  <c r="H7" i="44"/>
  <c r="G7" i="44"/>
  <c r="N7" i="44" s="1"/>
  <c r="O7" i="44" s="1"/>
  <c r="F7" i="44"/>
  <c r="E7" i="44"/>
  <c r="D7" i="44"/>
  <c r="N6" i="44"/>
  <c r="O6" i="44" s="1"/>
  <c r="M5" i="44"/>
  <c r="M19" i="44" s="1"/>
  <c r="L5" i="44"/>
  <c r="L19" i="44" s="1"/>
  <c r="K5" i="44"/>
  <c r="K19" i="44" s="1"/>
  <c r="J5" i="44"/>
  <c r="I5" i="44"/>
  <c r="I19" i="44" s="1"/>
  <c r="H5" i="44"/>
  <c r="H19" i="44" s="1"/>
  <c r="G5" i="44"/>
  <c r="G19" i="44" s="1"/>
  <c r="F5" i="44"/>
  <c r="E5" i="44"/>
  <c r="E19" i="44" s="1"/>
  <c r="D5" i="44"/>
  <c r="D19" i="44" s="1"/>
  <c r="H19" i="43"/>
  <c r="M19" i="43"/>
  <c r="N18" i="43"/>
  <c r="O18" i="43"/>
  <c r="M17" i="43"/>
  <c r="L17" i="43"/>
  <c r="K17" i="43"/>
  <c r="J17" i="43"/>
  <c r="I17" i="43"/>
  <c r="H17" i="43"/>
  <c r="G17" i="43"/>
  <c r="F17" i="43"/>
  <c r="E17" i="43"/>
  <c r="N17" i="43" s="1"/>
  <c r="O17" i="43" s="1"/>
  <c r="D17" i="43"/>
  <c r="N16" i="43"/>
  <c r="O16" i="43"/>
  <c r="M15" i="43"/>
  <c r="L15" i="43"/>
  <c r="K15" i="43"/>
  <c r="J15" i="43"/>
  <c r="I15" i="43"/>
  <c r="H15" i="43"/>
  <c r="G15" i="43"/>
  <c r="F15" i="43"/>
  <c r="E15" i="43"/>
  <c r="N15" i="43" s="1"/>
  <c r="O15" i="43" s="1"/>
  <c r="D15" i="43"/>
  <c r="N14" i="43"/>
  <c r="O14" i="43"/>
  <c r="M13" i="43"/>
  <c r="L13" i="43"/>
  <c r="K13" i="43"/>
  <c r="J13" i="43"/>
  <c r="I13" i="43"/>
  <c r="H13" i="43"/>
  <c r="G13" i="43"/>
  <c r="F13" i="43"/>
  <c r="E13" i="43"/>
  <c r="N13" i="43" s="1"/>
  <c r="O13" i="43" s="1"/>
  <c r="D13" i="43"/>
  <c r="N12" i="43"/>
  <c r="O12" i="43"/>
  <c r="N11" i="43"/>
  <c r="O11" i="43" s="1"/>
  <c r="N10" i="43"/>
  <c r="O10" i="43"/>
  <c r="M9" i="43"/>
  <c r="L9" i="43"/>
  <c r="K9" i="43"/>
  <c r="J9" i="43"/>
  <c r="I9" i="43"/>
  <c r="H9" i="43"/>
  <c r="G9" i="43"/>
  <c r="F9" i="43"/>
  <c r="E9" i="43"/>
  <c r="D9" i="43"/>
  <c r="N8" i="43"/>
  <c r="O8" i="43"/>
  <c r="M7" i="43"/>
  <c r="L7" i="43"/>
  <c r="K7" i="43"/>
  <c r="J7" i="43"/>
  <c r="I7" i="43"/>
  <c r="N7" i="43" s="1"/>
  <c r="O7" i="43" s="1"/>
  <c r="H7" i="43"/>
  <c r="G7" i="43"/>
  <c r="F7" i="43"/>
  <c r="E7" i="43"/>
  <c r="D7" i="43"/>
  <c r="N6" i="43"/>
  <c r="O6" i="43"/>
  <c r="M5" i="43"/>
  <c r="L5" i="43"/>
  <c r="L19" i="43" s="1"/>
  <c r="K5" i="43"/>
  <c r="K19" i="43" s="1"/>
  <c r="J5" i="43"/>
  <c r="J19" i="43" s="1"/>
  <c r="I5" i="43"/>
  <c r="I19" i="43" s="1"/>
  <c r="H5" i="43"/>
  <c r="G5" i="43"/>
  <c r="G19" i="43" s="1"/>
  <c r="F5" i="43"/>
  <c r="F19" i="43" s="1"/>
  <c r="E5" i="43"/>
  <c r="E19" i="43" s="1"/>
  <c r="D5" i="43"/>
  <c r="D19" i="43" s="1"/>
  <c r="N19" i="43" s="1"/>
  <c r="O19" i="43" s="1"/>
  <c r="N17" i="42"/>
  <c r="O17" i="42" s="1"/>
  <c r="M16" i="42"/>
  <c r="L16" i="42"/>
  <c r="K16" i="42"/>
  <c r="J16" i="42"/>
  <c r="I16" i="42"/>
  <c r="H16" i="42"/>
  <c r="G16" i="42"/>
  <c r="N16" i="42" s="1"/>
  <c r="O16" i="42" s="1"/>
  <c r="F16" i="42"/>
  <c r="E16" i="42"/>
  <c r="D16" i="42"/>
  <c r="N15" i="42"/>
  <c r="O15" i="42" s="1"/>
  <c r="M14" i="42"/>
  <c r="L14" i="42"/>
  <c r="K14" i="42"/>
  <c r="J14" i="42"/>
  <c r="I14" i="42"/>
  <c r="H14" i="42"/>
  <c r="G14" i="42"/>
  <c r="N14" i="42" s="1"/>
  <c r="O14" i="42" s="1"/>
  <c r="F14" i="42"/>
  <c r="E14" i="42"/>
  <c r="D14" i="42"/>
  <c r="N13" i="42"/>
  <c r="O13" i="42" s="1"/>
  <c r="N12" i="42"/>
  <c r="O12" i="42"/>
  <c r="N11" i="42"/>
  <c r="O11" i="42" s="1"/>
  <c r="M10" i="42"/>
  <c r="L10" i="42"/>
  <c r="K10" i="42"/>
  <c r="N10" i="42" s="1"/>
  <c r="O10" i="42" s="1"/>
  <c r="J10" i="42"/>
  <c r="I10" i="42"/>
  <c r="H10" i="42"/>
  <c r="G10" i="42"/>
  <c r="F10" i="42"/>
  <c r="E10" i="42"/>
  <c r="D10" i="42"/>
  <c r="N9" i="42"/>
  <c r="O9" i="42" s="1"/>
  <c r="M8" i="42"/>
  <c r="L8" i="42"/>
  <c r="K8" i="42"/>
  <c r="N8" i="42" s="1"/>
  <c r="O8" i="42" s="1"/>
  <c r="J8" i="42"/>
  <c r="I8" i="42"/>
  <c r="H8" i="42"/>
  <c r="G8" i="42"/>
  <c r="F8" i="42"/>
  <c r="E8" i="42"/>
  <c r="D8" i="42"/>
  <c r="D18" i="42" s="1"/>
  <c r="N7" i="42"/>
  <c r="O7" i="42" s="1"/>
  <c r="N6" i="42"/>
  <c r="O6" i="42" s="1"/>
  <c r="M5" i="42"/>
  <c r="M18" i="42" s="1"/>
  <c r="L5" i="42"/>
  <c r="L18" i="42" s="1"/>
  <c r="K5" i="42"/>
  <c r="J5" i="42"/>
  <c r="J18" i="42" s="1"/>
  <c r="I5" i="42"/>
  <c r="I18" i="42" s="1"/>
  <c r="H5" i="42"/>
  <c r="H18" i="42" s="1"/>
  <c r="G5" i="42"/>
  <c r="G18" i="42" s="1"/>
  <c r="F5" i="42"/>
  <c r="F18" i="42" s="1"/>
  <c r="E5" i="42"/>
  <c r="E18" i="42" s="1"/>
  <c r="D5" i="42"/>
  <c r="G20" i="41"/>
  <c r="D20" i="41"/>
  <c r="N19" i="41"/>
  <c r="O19" i="41" s="1"/>
  <c r="N18" i="41"/>
  <c r="O18" i="41" s="1"/>
  <c r="M17" i="41"/>
  <c r="N17" i="41" s="1"/>
  <c r="O17" i="41" s="1"/>
  <c r="L17" i="41"/>
  <c r="K17" i="41"/>
  <c r="J17" i="41"/>
  <c r="I17" i="41"/>
  <c r="H17" i="41"/>
  <c r="G17" i="41"/>
  <c r="F17" i="41"/>
  <c r="E17" i="41"/>
  <c r="D17" i="41"/>
  <c r="N16" i="41"/>
  <c r="O16" i="41" s="1"/>
  <c r="M15" i="41"/>
  <c r="N15" i="41" s="1"/>
  <c r="O15" i="41" s="1"/>
  <c r="L15" i="41"/>
  <c r="K15" i="41"/>
  <c r="K20" i="41" s="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/>
  <c r="M11" i="41"/>
  <c r="L11" i="41"/>
  <c r="K11" i="41"/>
  <c r="J11" i="41"/>
  <c r="I11" i="41"/>
  <c r="H11" i="41"/>
  <c r="G11" i="41"/>
  <c r="F11" i="41"/>
  <c r="E11" i="41"/>
  <c r="N11" i="41" s="1"/>
  <c r="O11" i="41" s="1"/>
  <c r="D11" i="41"/>
  <c r="N10" i="41"/>
  <c r="O10" i="41"/>
  <c r="M9" i="41"/>
  <c r="L9" i="41"/>
  <c r="K9" i="41"/>
  <c r="J9" i="41"/>
  <c r="J20" i="41" s="1"/>
  <c r="I9" i="41"/>
  <c r="H9" i="41"/>
  <c r="G9" i="41"/>
  <c r="F9" i="41"/>
  <c r="E9" i="41"/>
  <c r="N9" i="41" s="1"/>
  <c r="O9" i="41" s="1"/>
  <c r="D9" i="41"/>
  <c r="N8" i="41"/>
  <c r="O8" i="41"/>
  <c r="N7" i="41"/>
  <c r="O7" i="41" s="1"/>
  <c r="N6" i="41"/>
  <c r="O6" i="41"/>
  <c r="M5" i="41"/>
  <c r="M20" i="41" s="1"/>
  <c r="L5" i="41"/>
  <c r="L20" i="41" s="1"/>
  <c r="K5" i="41"/>
  <c r="J5" i="41"/>
  <c r="I5" i="41"/>
  <c r="I20" i="41" s="1"/>
  <c r="H5" i="41"/>
  <c r="H20" i="41" s="1"/>
  <c r="G5" i="41"/>
  <c r="F5" i="41"/>
  <c r="F20" i="41" s="1"/>
  <c r="E5" i="41"/>
  <c r="E20" i="41" s="1"/>
  <c r="D5" i="41"/>
  <c r="N17" i="40"/>
  <c r="O17" i="40" s="1"/>
  <c r="M16" i="40"/>
  <c r="L16" i="40"/>
  <c r="K16" i="40"/>
  <c r="J16" i="40"/>
  <c r="I16" i="40"/>
  <c r="H16" i="40"/>
  <c r="G16" i="40"/>
  <c r="N16" i="40" s="1"/>
  <c r="O16" i="40" s="1"/>
  <c r="F16" i="40"/>
  <c r="E16" i="40"/>
  <c r="D16" i="40"/>
  <c r="N15" i="40"/>
  <c r="O15" i="40" s="1"/>
  <c r="M14" i="40"/>
  <c r="L14" i="40"/>
  <c r="K14" i="40"/>
  <c r="J14" i="40"/>
  <c r="I14" i="40"/>
  <c r="H14" i="40"/>
  <c r="G14" i="40"/>
  <c r="N14" i="40" s="1"/>
  <c r="O14" i="40" s="1"/>
  <c r="F14" i="40"/>
  <c r="E14" i="40"/>
  <c r="D14" i="40"/>
  <c r="N13" i="40"/>
  <c r="O13" i="40" s="1"/>
  <c r="N12" i="40"/>
  <c r="O12" i="40"/>
  <c r="N11" i="40"/>
  <c r="O11" i="40" s="1"/>
  <c r="M10" i="40"/>
  <c r="L10" i="40"/>
  <c r="K10" i="40"/>
  <c r="N10" i="40" s="1"/>
  <c r="O10" i="40" s="1"/>
  <c r="J10" i="40"/>
  <c r="I10" i="40"/>
  <c r="H10" i="40"/>
  <c r="G10" i="40"/>
  <c r="F10" i="40"/>
  <c r="E10" i="40"/>
  <c r="D10" i="40"/>
  <c r="N9" i="40"/>
  <c r="O9" i="40" s="1"/>
  <c r="M8" i="40"/>
  <c r="L8" i="40"/>
  <c r="K8" i="40"/>
  <c r="N8" i="40" s="1"/>
  <c r="O8" i="40" s="1"/>
  <c r="J8" i="40"/>
  <c r="I8" i="40"/>
  <c r="H8" i="40"/>
  <c r="G8" i="40"/>
  <c r="F8" i="40"/>
  <c r="E8" i="40"/>
  <c r="D8" i="40"/>
  <c r="D18" i="40" s="1"/>
  <c r="N7" i="40"/>
  <c r="O7" i="40" s="1"/>
  <c r="N6" i="40"/>
  <c r="O6" i="40" s="1"/>
  <c r="M5" i="40"/>
  <c r="M18" i="40" s="1"/>
  <c r="L5" i="40"/>
  <c r="L18" i="40" s="1"/>
  <c r="K5" i="40"/>
  <c r="J5" i="40"/>
  <c r="J18" i="40" s="1"/>
  <c r="I5" i="40"/>
  <c r="I18" i="40" s="1"/>
  <c r="H5" i="40"/>
  <c r="H18" i="40" s="1"/>
  <c r="G5" i="40"/>
  <c r="G18" i="40" s="1"/>
  <c r="F5" i="40"/>
  <c r="F18" i="40" s="1"/>
  <c r="E5" i="40"/>
  <c r="E18" i="40" s="1"/>
  <c r="D5" i="40"/>
  <c r="N19" i="39"/>
  <c r="O19" i="39" s="1"/>
  <c r="M18" i="39"/>
  <c r="N18" i="39" s="1"/>
  <c r="O18" i="39" s="1"/>
  <c r="L18" i="39"/>
  <c r="K18" i="39"/>
  <c r="J18" i="39"/>
  <c r="I18" i="39"/>
  <c r="H18" i="39"/>
  <c r="G18" i="39"/>
  <c r="F18" i="39"/>
  <c r="E18" i="39"/>
  <c r="D18" i="39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 s="1"/>
  <c r="M10" i="39"/>
  <c r="L10" i="39"/>
  <c r="K10" i="39"/>
  <c r="J10" i="39"/>
  <c r="I10" i="39"/>
  <c r="H10" i="39"/>
  <c r="G10" i="39"/>
  <c r="G20" i="39" s="1"/>
  <c r="F10" i="39"/>
  <c r="E10" i="39"/>
  <c r="D10" i="39"/>
  <c r="N9" i="39"/>
  <c r="O9" i="39" s="1"/>
  <c r="M8" i="39"/>
  <c r="L8" i="39"/>
  <c r="L20" i="39" s="1"/>
  <c r="K8" i="39"/>
  <c r="J8" i="39"/>
  <c r="I8" i="39"/>
  <c r="H8" i="39"/>
  <c r="N8" i="39" s="1"/>
  <c r="O8" i="39" s="1"/>
  <c r="G8" i="39"/>
  <c r="F8" i="39"/>
  <c r="E8" i="39"/>
  <c r="D8" i="39"/>
  <c r="N7" i="39"/>
  <c r="O7" i="39" s="1"/>
  <c r="N6" i="39"/>
  <c r="O6" i="39" s="1"/>
  <c r="M5" i="39"/>
  <c r="M20" i="39"/>
  <c r="L5" i="39"/>
  <c r="K5" i="39"/>
  <c r="K20" i="39" s="1"/>
  <c r="J5" i="39"/>
  <c r="J20" i="39" s="1"/>
  <c r="I5" i="39"/>
  <c r="I20" i="39"/>
  <c r="H5" i="39"/>
  <c r="G5" i="39"/>
  <c r="F5" i="39"/>
  <c r="F20" i="39"/>
  <c r="E5" i="39"/>
  <c r="E20" i="39"/>
  <c r="D5" i="39"/>
  <c r="D20" i="39" s="1"/>
  <c r="N17" i="38"/>
  <c r="O17" i="38" s="1"/>
  <c r="M16" i="38"/>
  <c r="L16" i="38"/>
  <c r="K16" i="38"/>
  <c r="J16" i="38"/>
  <c r="I16" i="38"/>
  <c r="H16" i="38"/>
  <c r="G16" i="38"/>
  <c r="F16" i="38"/>
  <c r="E16" i="38"/>
  <c r="N16" i="38" s="1"/>
  <c r="O16" i="38" s="1"/>
  <c r="D16" i="38"/>
  <c r="N15" i="38"/>
  <c r="O15" i="38" s="1"/>
  <c r="M14" i="38"/>
  <c r="L14" i="38"/>
  <c r="K14" i="38"/>
  <c r="J14" i="38"/>
  <c r="J18" i="38" s="1"/>
  <c r="I14" i="38"/>
  <c r="H14" i="38"/>
  <c r="H18" i="38" s="1"/>
  <c r="G14" i="38"/>
  <c r="F14" i="38"/>
  <c r="E14" i="38"/>
  <c r="D14" i="38"/>
  <c r="N13" i="38"/>
  <c r="O13" i="38" s="1"/>
  <c r="N12" i="38"/>
  <c r="O12" i="38"/>
  <c r="N11" i="38"/>
  <c r="O11" i="38"/>
  <c r="M10" i="38"/>
  <c r="L10" i="38"/>
  <c r="K10" i="38"/>
  <c r="J10" i="38"/>
  <c r="I10" i="38"/>
  <c r="H10" i="38"/>
  <c r="G10" i="38"/>
  <c r="F10" i="38"/>
  <c r="E10" i="38"/>
  <c r="E18" i="38" s="1"/>
  <c r="D10" i="38"/>
  <c r="N10" i="38" s="1"/>
  <c r="O10" i="38" s="1"/>
  <c r="N9" i="38"/>
  <c r="O9" i="38" s="1"/>
  <c r="M8" i="38"/>
  <c r="L8" i="38"/>
  <c r="L18" i="38" s="1"/>
  <c r="K8" i="38"/>
  <c r="J8" i="38"/>
  <c r="I8" i="38"/>
  <c r="H8" i="38"/>
  <c r="G8" i="38"/>
  <c r="F8" i="38"/>
  <c r="E8" i="38"/>
  <c r="D8" i="38"/>
  <c r="N8" i="38" s="1"/>
  <c r="O8" i="38" s="1"/>
  <c r="N7" i="38"/>
  <c r="O7" i="38" s="1"/>
  <c r="N6" i="38"/>
  <c r="O6" i="38" s="1"/>
  <c r="M5" i="38"/>
  <c r="M18" i="38"/>
  <c r="L5" i="38"/>
  <c r="K5" i="38"/>
  <c r="K18" i="38" s="1"/>
  <c r="J5" i="38"/>
  <c r="I5" i="38"/>
  <c r="I18" i="38" s="1"/>
  <c r="H5" i="38"/>
  <c r="G5" i="38"/>
  <c r="G18" i="38" s="1"/>
  <c r="F5" i="38"/>
  <c r="F18" i="38"/>
  <c r="E5" i="38"/>
  <c r="D5" i="38"/>
  <c r="D18" i="38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8" i="37" s="1"/>
  <c r="O18" i="37" s="1"/>
  <c r="N17" i="37"/>
  <c r="O17" i="37"/>
  <c r="M16" i="37"/>
  <c r="L16" i="37"/>
  <c r="K16" i="37"/>
  <c r="J16" i="37"/>
  <c r="I16" i="37"/>
  <c r="I20" i="37" s="1"/>
  <c r="H16" i="37"/>
  <c r="G16" i="37"/>
  <c r="F16" i="37"/>
  <c r="E16" i="37"/>
  <c r="N16" i="37" s="1"/>
  <c r="O16" i="37" s="1"/>
  <c r="D16" i="37"/>
  <c r="N15" i="37"/>
  <c r="O15" i="37" s="1"/>
  <c r="M14" i="37"/>
  <c r="L14" i="37"/>
  <c r="K14" i="37"/>
  <c r="K20" i="37" s="1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/>
  <c r="M10" i="37"/>
  <c r="M20" i="37" s="1"/>
  <c r="L10" i="37"/>
  <c r="K10" i="37"/>
  <c r="J10" i="37"/>
  <c r="I10" i="37"/>
  <c r="H10" i="37"/>
  <c r="G10" i="37"/>
  <c r="F10" i="37"/>
  <c r="E10" i="37"/>
  <c r="N10" i="37" s="1"/>
  <c r="O10" i="37" s="1"/>
  <c r="D10" i="37"/>
  <c r="N9" i="37"/>
  <c r="O9" i="37" s="1"/>
  <c r="M8" i="37"/>
  <c r="L8" i="37"/>
  <c r="K8" i="37"/>
  <c r="J8" i="37"/>
  <c r="I8" i="37"/>
  <c r="H8" i="37"/>
  <c r="G8" i="37"/>
  <c r="N8" i="37" s="1"/>
  <c r="O8" i="37" s="1"/>
  <c r="F8" i="37"/>
  <c r="E8" i="37"/>
  <c r="D8" i="37"/>
  <c r="N7" i="37"/>
  <c r="O7" i="37"/>
  <c r="N6" i="37"/>
  <c r="O6" i="37" s="1"/>
  <c r="M5" i="37"/>
  <c r="L5" i="37"/>
  <c r="L20" i="37" s="1"/>
  <c r="K5" i="37"/>
  <c r="J5" i="37"/>
  <c r="J20" i="37" s="1"/>
  <c r="I5" i="37"/>
  <c r="H5" i="37"/>
  <c r="H20" i="37" s="1"/>
  <c r="G5" i="37"/>
  <c r="F5" i="37"/>
  <c r="N5" i="37" s="1"/>
  <c r="O5" i="37" s="1"/>
  <c r="E5" i="37"/>
  <c r="D5" i="37"/>
  <c r="N19" i="36"/>
  <c r="O19" i="36"/>
  <c r="M18" i="36"/>
  <c r="L18" i="36"/>
  <c r="K18" i="36"/>
  <c r="J18" i="36"/>
  <c r="I18" i="36"/>
  <c r="H18" i="36"/>
  <c r="G18" i="36"/>
  <c r="F18" i="36"/>
  <c r="E18" i="36"/>
  <c r="N18" i="36" s="1"/>
  <c r="O18" i="36" s="1"/>
  <c r="D18" i="36"/>
  <c r="N17" i="36"/>
  <c r="O17" i="36" s="1"/>
  <c r="M16" i="36"/>
  <c r="L16" i="36"/>
  <c r="K16" i="36"/>
  <c r="J16" i="36"/>
  <c r="I16" i="36"/>
  <c r="H16" i="36"/>
  <c r="G16" i="36"/>
  <c r="N16" i="36" s="1"/>
  <c r="O16" i="36" s="1"/>
  <c r="F16" i="36"/>
  <c r="E16" i="36"/>
  <c r="D16" i="36"/>
  <c r="N15" i="36"/>
  <c r="O15" i="36" s="1"/>
  <c r="M14" i="36"/>
  <c r="M20" i="36" s="1"/>
  <c r="L14" i="36"/>
  <c r="K14" i="36"/>
  <c r="K20" i="36" s="1"/>
  <c r="J14" i="36"/>
  <c r="I14" i="36"/>
  <c r="H14" i="36"/>
  <c r="G14" i="36"/>
  <c r="F14" i="36"/>
  <c r="N14" i="36" s="1"/>
  <c r="O14" i="36" s="1"/>
  <c r="E14" i="36"/>
  <c r="D14" i="36"/>
  <c r="N13" i="36"/>
  <c r="O13" i="36" s="1"/>
  <c r="N12" i="36"/>
  <c r="O12" i="36"/>
  <c r="N11" i="36"/>
  <c r="O11" i="36" s="1"/>
  <c r="M10" i="36"/>
  <c r="L10" i="36"/>
  <c r="K10" i="36"/>
  <c r="J10" i="36"/>
  <c r="I10" i="36"/>
  <c r="H10" i="36"/>
  <c r="G10" i="36"/>
  <c r="N10" i="36" s="1"/>
  <c r="O10" i="36" s="1"/>
  <c r="F10" i="36"/>
  <c r="E10" i="36"/>
  <c r="D10" i="36"/>
  <c r="N9" i="36"/>
  <c r="O9" i="36"/>
  <c r="M8" i="36"/>
  <c r="L8" i="36"/>
  <c r="K8" i="36"/>
  <c r="J8" i="36"/>
  <c r="I8" i="36"/>
  <c r="H8" i="36"/>
  <c r="G8" i="36"/>
  <c r="F8" i="36"/>
  <c r="N8" i="36" s="1"/>
  <c r="O8" i="36" s="1"/>
  <c r="E8" i="36"/>
  <c r="E20" i="36" s="1"/>
  <c r="D8" i="36"/>
  <c r="N7" i="36"/>
  <c r="O7" i="36" s="1"/>
  <c r="N6" i="36"/>
  <c r="O6" i="36"/>
  <c r="M5" i="36"/>
  <c r="L5" i="36"/>
  <c r="L20" i="36" s="1"/>
  <c r="K5" i="36"/>
  <c r="J5" i="36"/>
  <c r="J20" i="36" s="1"/>
  <c r="I5" i="36"/>
  <c r="I20" i="36" s="1"/>
  <c r="H5" i="36"/>
  <c r="H20" i="36"/>
  <c r="G5" i="36"/>
  <c r="F5" i="36"/>
  <c r="F20" i="36" s="1"/>
  <c r="E5" i="36"/>
  <c r="D5" i="36"/>
  <c r="D20" i="36" s="1"/>
  <c r="N19" i="35"/>
  <c r="O19" i="35" s="1"/>
  <c r="M18" i="35"/>
  <c r="M20" i="35" s="1"/>
  <c r="L18" i="35"/>
  <c r="K18" i="35"/>
  <c r="J18" i="35"/>
  <c r="I18" i="35"/>
  <c r="H18" i="35"/>
  <c r="G18" i="35"/>
  <c r="F18" i="35"/>
  <c r="E18" i="35"/>
  <c r="N18" i="35" s="1"/>
  <c r="O18" i="35" s="1"/>
  <c r="D18" i="35"/>
  <c r="N17" i="35"/>
  <c r="O17" i="35" s="1"/>
  <c r="M16" i="35"/>
  <c r="L16" i="35"/>
  <c r="K16" i="35"/>
  <c r="J16" i="35"/>
  <c r="I16" i="35"/>
  <c r="H16" i="35"/>
  <c r="G16" i="35"/>
  <c r="N16" i="35" s="1"/>
  <c r="O16" i="35" s="1"/>
  <c r="F16" i="35"/>
  <c r="E16" i="35"/>
  <c r="D16" i="35"/>
  <c r="N15" i="35"/>
  <c r="O15" i="35"/>
  <c r="M14" i="35"/>
  <c r="L14" i="35"/>
  <c r="K14" i="35"/>
  <c r="J14" i="35"/>
  <c r="I14" i="35"/>
  <c r="H14" i="35"/>
  <c r="G14" i="35"/>
  <c r="F14" i="35"/>
  <c r="N14" i="35" s="1"/>
  <c r="O14" i="35" s="1"/>
  <c r="E14" i="35"/>
  <c r="D14" i="35"/>
  <c r="N13" i="35"/>
  <c r="O13" i="35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N10" i="35" s="1"/>
  <c r="O10" i="35" s="1"/>
  <c r="D10" i="35"/>
  <c r="N9" i="35"/>
  <c r="O9" i="35"/>
  <c r="M8" i="35"/>
  <c r="L8" i="35"/>
  <c r="L20" i="35" s="1"/>
  <c r="K8" i="35"/>
  <c r="K20" i="35" s="1"/>
  <c r="J8" i="35"/>
  <c r="I8" i="35"/>
  <c r="H8" i="35"/>
  <c r="G8" i="35"/>
  <c r="F8" i="35"/>
  <c r="E8" i="35"/>
  <c r="D8" i="35"/>
  <c r="N8" i="35"/>
  <c r="O8" i="35" s="1"/>
  <c r="N7" i="35"/>
  <c r="O7" i="35"/>
  <c r="N6" i="35"/>
  <c r="O6" i="35" s="1"/>
  <c r="M5" i="35"/>
  <c r="L5" i="35"/>
  <c r="K5" i="35"/>
  <c r="J5" i="35"/>
  <c r="J20" i="35" s="1"/>
  <c r="I5" i="35"/>
  <c r="I20" i="35" s="1"/>
  <c r="H5" i="35"/>
  <c r="H20" i="35"/>
  <c r="G5" i="35"/>
  <c r="G20" i="35" s="1"/>
  <c r="F5" i="35"/>
  <c r="N5" i="35" s="1"/>
  <c r="O5" i="35" s="1"/>
  <c r="E5" i="35"/>
  <c r="D5" i="35"/>
  <c r="N19" i="34"/>
  <c r="O19" i="34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M16" i="34"/>
  <c r="L16" i="34"/>
  <c r="K16" i="34"/>
  <c r="J16" i="34"/>
  <c r="I16" i="34"/>
  <c r="H16" i="34"/>
  <c r="G16" i="34"/>
  <c r="N16" i="34" s="1"/>
  <c r="O16" i="34" s="1"/>
  <c r="F16" i="34"/>
  <c r="E16" i="34"/>
  <c r="D16" i="34"/>
  <c r="N15" i="34"/>
  <c r="O15" i="34"/>
  <c r="M14" i="34"/>
  <c r="L14" i="34"/>
  <c r="K14" i="34"/>
  <c r="J14" i="34"/>
  <c r="I14" i="34"/>
  <c r="N14" i="34" s="1"/>
  <c r="O14" i="34" s="1"/>
  <c r="H14" i="34"/>
  <c r="G14" i="34"/>
  <c r="F14" i="34"/>
  <c r="E14" i="34"/>
  <c r="D14" i="34"/>
  <c r="N13" i="34"/>
  <c r="O13" i="34" s="1"/>
  <c r="N12" i="34"/>
  <c r="O12" i="34"/>
  <c r="N11" i="34"/>
  <c r="O11" i="34"/>
  <c r="M10" i="34"/>
  <c r="L10" i="34"/>
  <c r="K10" i="34"/>
  <c r="J10" i="34"/>
  <c r="I10" i="34"/>
  <c r="H10" i="34"/>
  <c r="G10" i="34"/>
  <c r="F10" i="34"/>
  <c r="E10" i="34"/>
  <c r="D10" i="34"/>
  <c r="N10" i="34" s="1"/>
  <c r="O10" i="34" s="1"/>
  <c r="N9" i="34"/>
  <c r="O9" i="34" s="1"/>
  <c r="M8" i="34"/>
  <c r="L8" i="34"/>
  <c r="L20" i="34" s="1"/>
  <c r="K8" i="34"/>
  <c r="J8" i="34"/>
  <c r="I8" i="34"/>
  <c r="H8" i="34"/>
  <c r="H20" i="34" s="1"/>
  <c r="G8" i="34"/>
  <c r="F8" i="34"/>
  <c r="E8" i="34"/>
  <c r="E20" i="34" s="1"/>
  <c r="D8" i="34"/>
  <c r="N8" i="34" s="1"/>
  <c r="O8" i="34" s="1"/>
  <c r="N7" i="34"/>
  <c r="O7" i="34" s="1"/>
  <c r="N6" i="34"/>
  <c r="O6" i="34" s="1"/>
  <c r="M5" i="34"/>
  <c r="M20" i="34"/>
  <c r="L5" i="34"/>
  <c r="K5" i="34"/>
  <c r="K20" i="34" s="1"/>
  <c r="J5" i="34"/>
  <c r="J20" i="34" s="1"/>
  <c r="I5" i="34"/>
  <c r="I20" i="34" s="1"/>
  <c r="H5" i="34"/>
  <c r="G5" i="34"/>
  <c r="F5" i="34"/>
  <c r="F20" i="34" s="1"/>
  <c r="E5" i="34"/>
  <c r="D5" i="34"/>
  <c r="D20" i="34" s="1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16" i="33"/>
  <c r="N16" i="33" s="1"/>
  <c r="O16" i="33" s="1"/>
  <c r="F16" i="33"/>
  <c r="G16" i="33"/>
  <c r="H16" i="33"/>
  <c r="I16" i="33"/>
  <c r="J16" i="33"/>
  <c r="K16" i="33"/>
  <c r="L16" i="33"/>
  <c r="M16" i="33"/>
  <c r="E14" i="33"/>
  <c r="F14" i="33"/>
  <c r="N14" i="33" s="1"/>
  <c r="O14" i="33" s="1"/>
  <c r="G14" i="33"/>
  <c r="H14" i="33"/>
  <c r="I14" i="33"/>
  <c r="J14" i="33"/>
  <c r="K14" i="33"/>
  <c r="L14" i="33"/>
  <c r="M14" i="33"/>
  <c r="E10" i="33"/>
  <c r="F10" i="33"/>
  <c r="G10" i="33"/>
  <c r="H10" i="33"/>
  <c r="I10" i="33"/>
  <c r="J10" i="33"/>
  <c r="K10" i="33"/>
  <c r="L10" i="33"/>
  <c r="M10" i="33"/>
  <c r="E8" i="33"/>
  <c r="F8" i="33"/>
  <c r="F20" i="33" s="1"/>
  <c r="G8" i="33"/>
  <c r="H8" i="33"/>
  <c r="I8" i="33"/>
  <c r="J8" i="33"/>
  <c r="K8" i="33"/>
  <c r="L8" i="33"/>
  <c r="M8" i="33"/>
  <c r="E5" i="33"/>
  <c r="E20" i="33" s="1"/>
  <c r="F5" i="33"/>
  <c r="G5" i="33"/>
  <c r="G20" i="33" s="1"/>
  <c r="H5" i="33"/>
  <c r="N5" i="33" s="1"/>
  <c r="O5" i="33" s="1"/>
  <c r="I5" i="33"/>
  <c r="I20" i="33" s="1"/>
  <c r="J5" i="33"/>
  <c r="J20" i="33" s="1"/>
  <c r="K5" i="33"/>
  <c r="K20" i="33" s="1"/>
  <c r="L5" i="33"/>
  <c r="L20" i="33"/>
  <c r="M5" i="33"/>
  <c r="M20" i="33" s="1"/>
  <c r="D16" i="33"/>
  <c r="D14" i="33"/>
  <c r="D10" i="33"/>
  <c r="N10" i="33" s="1"/>
  <c r="O10" i="33" s="1"/>
  <c r="D8" i="33"/>
  <c r="N8" i="33" s="1"/>
  <c r="O8" i="33" s="1"/>
  <c r="D5" i="33"/>
  <c r="D20" i="33" s="1"/>
  <c r="N19" i="33"/>
  <c r="O19" i="33" s="1"/>
  <c r="N17" i="33"/>
  <c r="O17" i="33" s="1"/>
  <c r="N15" i="33"/>
  <c r="O15" i="33"/>
  <c r="N7" i="33"/>
  <c r="O7" i="33"/>
  <c r="N6" i="33"/>
  <c r="O6" i="33" s="1"/>
  <c r="N11" i="33"/>
  <c r="O11" i="33"/>
  <c r="N12" i="33"/>
  <c r="O12" i="33" s="1"/>
  <c r="N13" i="33"/>
  <c r="O13" i="33" s="1"/>
  <c r="N9" i="33"/>
  <c r="O9" i="33"/>
  <c r="D20" i="35"/>
  <c r="D20" i="37"/>
  <c r="N16" i="39"/>
  <c r="O16" i="39" s="1"/>
  <c r="N14" i="39"/>
  <c r="O14" i="39"/>
  <c r="N5" i="39"/>
  <c r="O5" i="39"/>
  <c r="N5" i="38"/>
  <c r="O5" i="38"/>
  <c r="N9" i="43"/>
  <c r="O9" i="43" s="1"/>
  <c r="N17" i="44"/>
  <c r="O17" i="44"/>
  <c r="N15" i="44"/>
  <c r="O15" i="44" s="1"/>
  <c r="N13" i="44"/>
  <c r="O13" i="44" s="1"/>
  <c r="N9" i="45"/>
  <c r="O9" i="45" s="1"/>
  <c r="N7" i="46"/>
  <c r="O7" i="46" s="1"/>
  <c r="N5" i="46"/>
  <c r="O5" i="46" s="1"/>
  <c r="N15" i="46"/>
  <c r="O15" i="46" s="1"/>
  <c r="N9" i="46"/>
  <c r="O9" i="46" s="1"/>
  <c r="O7" i="47"/>
  <c r="P7" i="47" s="1"/>
  <c r="O17" i="48" l="1"/>
  <c r="P17" i="48" s="1"/>
  <c r="N17" i="45"/>
  <c r="O17" i="45" s="1"/>
  <c r="N19" i="44"/>
  <c r="O19" i="44" s="1"/>
  <c r="N19" i="46"/>
  <c r="O19" i="46" s="1"/>
  <c r="N18" i="38"/>
  <c r="O18" i="38" s="1"/>
  <c r="N20" i="33"/>
  <c r="O20" i="33" s="1"/>
  <c r="N20" i="39"/>
  <c r="O20" i="39" s="1"/>
  <c r="N20" i="41"/>
  <c r="O20" i="41" s="1"/>
  <c r="N5" i="45"/>
  <c r="O5" i="45" s="1"/>
  <c r="H20" i="33"/>
  <c r="N5" i="34"/>
  <c r="O5" i="34" s="1"/>
  <c r="F20" i="37"/>
  <c r="G20" i="37"/>
  <c r="K18" i="40"/>
  <c r="N18" i="40" s="1"/>
  <c r="O18" i="40" s="1"/>
  <c r="N5" i="42"/>
  <c r="O5" i="42" s="1"/>
  <c r="E20" i="37"/>
  <c r="N20" i="37" s="1"/>
  <c r="O20" i="37" s="1"/>
  <c r="M17" i="47"/>
  <c r="O17" i="47" s="1"/>
  <c r="P17" i="47" s="1"/>
  <c r="K18" i="42"/>
  <c r="N18" i="42" s="1"/>
  <c r="O18" i="42" s="1"/>
  <c r="E20" i="35"/>
  <c r="N20" i="35" s="1"/>
  <c r="O20" i="35" s="1"/>
  <c r="H20" i="39"/>
  <c r="N5" i="43"/>
  <c r="O5" i="43" s="1"/>
  <c r="N5" i="36"/>
  <c r="O5" i="36" s="1"/>
  <c r="F20" i="35"/>
  <c r="N14" i="37"/>
  <c r="O14" i="37" s="1"/>
  <c r="N14" i="38"/>
  <c r="O14" i="38" s="1"/>
  <c r="N10" i="39"/>
  <c r="O10" i="39" s="1"/>
  <c r="N5" i="44"/>
  <c r="O5" i="44" s="1"/>
  <c r="N5" i="41"/>
  <c r="O5" i="41" s="1"/>
  <c r="G20" i="34"/>
  <c r="N20" i="34" s="1"/>
  <c r="O20" i="34" s="1"/>
  <c r="N5" i="40"/>
  <c r="O5" i="40" s="1"/>
  <c r="G20" i="36"/>
  <c r="N20" i="36" s="1"/>
  <c r="O20" i="36" s="1"/>
</calcChain>
</file>

<file path=xl/sharedStrings.xml><?xml version="1.0" encoding="utf-8"?>
<sst xmlns="http://schemas.openxmlformats.org/spreadsheetml/2006/main" count="596" uniqueCount="81">
  <si>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</si>
  <si>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</si>
  <si>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</si>
  <si>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</si>
  <si>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</si>
  <si>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</si>
  <si>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</si>
  <si>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</si>
  <si>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</si>
  <si>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</si>
  <si>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</si>
  <si>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</si>
  <si>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</si>
  <si>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</si>
  <si>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</si>
  <si>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</si>
  <si>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</si>
  <si>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</si>
  <si>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</si>
  <si>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</si>
  <si>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</si>
  <si>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Public Safety</t>
  </si>
  <si>
    <t>Law Enforcement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</si>
  <si>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</si>
  <si>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</si>
  <si>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</si>
  <si>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</si>
  <si>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</si>
  <si>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</si>
  <si>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</si>
  <si>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</si>
  <si>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</si>
  <si>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</si>
  <si>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</si>
  <si>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Bowling Green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</si>
  <si>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</si>
  <si>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</si>
  <si>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</si>
  <si>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</si>
  <si>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Sewer / Wastewater Services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</si>
  <si>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</si>
  <si>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</si>
  <si>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</si>
  <si>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</si>
  <si>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</si>
  <si>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</si>
  <si>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</si>
  <si>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</si>
  <si>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</si>
  <si>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</si>
  <si>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</si>
  <si>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</si>
  <si>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</si>
  <si>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</si>
  <si>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</si>
  <si>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</si>
  <si>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</si>
  <si>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</si>
  <si>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Other General Government Services</t>
  </si>
  <si>
    <t>Other Culture / Recreation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</si>
  <si>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</si>
  <si>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</si>
  <si>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</si>
  <si>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</si>
  <si>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</si>
  <si>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</si>
  <si>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</si>
  <si>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</si>
  <si>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</si>
  <si>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</si>
  <si>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</si>
  <si>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</si>
  <si>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</si>
  <si>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</si>
  <si>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</si>
  <si>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</si>
  <si>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</si>
  <si>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</si>
  <si>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</si>
  <si>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Inter-fund Group Transfers Out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</si>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</sst>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72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73</v>
      </c>
      <c r="N4" s="32" t="s">
        <v>5</v>
      </c>
      <c r="O4" s="32" t="s">
        <v>74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SUM(D6:D6)</f>
        <v>601853</v>
      </c>
      <c r="E5" s="24">
        <f>SUM(E6:E6)</f>
        <v>0</v>
      </c>
      <c r="F5" s="24">
        <f>SUM(F6:F6)</f>
        <v>0</v>
      </c>
      <c r="G5" s="24">
        <f>SUM(G6:G6)</f>
        <v>0</v>
      </c>
      <c r="H5" s="24">
        <f>SUM(H6:H6)</f>
        <v>0</v>
      </c>
      <c r="I5" s="24">
        <f>SUM(I6:I6)</f>
        <v>0</v>
      </c>
      <c r="J5" s="24">
        <f>SUM(J6:J6)</f>
        <v>0</v>
      </c>
      <c r="K5" s="24">
        <f>SUM(K6:K6)</f>
        <v>0</v>
      </c>
      <c r="L5" s="24">
        <f>SUM(L6:L6)</f>
        <v>0</v>
      </c>
      <c r="M5" s="24">
        <f>SUM(M6:M6)</f>
        <v>0</v>
      </c>
      <c r="N5" s="24">
        <f>SUM(N6:N6)</f>
        <v>0</v>
      </c>
      <c r="O5" s="25">
        <f>SUM(D5:N5)</f>
        <v>601853</v>
      </c>
      <c r="P5" s="30">
        <f>(O5/P$21)</f>
        <v>245.65428571428572</v>
      </c>
      <c r="Q5" s="6"/>
    </row>
    <row r="6" spans="1:134">
      <c r="A6" s="12"/>
      <c r="B6" s="42">
        <v>513</v>
      </c>
      <c r="C6" s="19" t="s">
        <v>20</v>
      </c>
      <c r="D6" s="43">
        <v>601853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0">SUM(D6:N6)</f>
        <v>601853</v>
      </c>
      <c r="P6" s="44">
        <f>(O6/P$21)</f>
        <v>245.65428571428572</v>
      </c>
      <c r="Q6" s="9"/>
    </row>
    <row r="7" spans="1:134" ht="15.75">
      <c r="A7" s="26" t="s">
        <v>21</v>
      </c>
      <c r="B7" s="27"/>
      <c r="C7" s="28"/>
      <c r="D7" s="29">
        <f>SUM(D8:D8)</f>
        <v>716685</v>
      </c>
      <c r="E7" s="29">
        <f>SUM(E8:E8)</f>
        <v>0</v>
      </c>
      <c r="F7" s="29">
        <f>SUM(F8:F8)</f>
        <v>0</v>
      </c>
      <c r="G7" s="29">
        <f>SUM(G8:G8)</f>
        <v>0</v>
      </c>
      <c r="H7" s="29">
        <f>SUM(H8:H8)</f>
        <v>0</v>
      </c>
      <c r="I7" s="29">
        <f>SUM(I8:I8)</f>
        <v>0</v>
      </c>
      <c r="J7" s="29">
        <f>SUM(J8:J8)</f>
        <v>0</v>
      </c>
      <c r="K7" s="29">
        <f>SUM(K8:K8)</f>
        <v>0</v>
      </c>
      <c r="L7" s="29">
        <f>SUM(L8:L8)</f>
        <v>0</v>
      </c>
      <c r="M7" s="29">
        <f>SUM(M8:M8)</f>
        <v>0</v>
      </c>
      <c r="N7" s="29">
        <f>SUM(N8:N8)</f>
        <v>0</v>
      </c>
      <c r="O7" s="40">
        <f>SUM(D7:N7)</f>
        <v>716685</v>
      </c>
      <c r="P7" s="41">
        <f>(O7/P$21)</f>
        <v>292.52448979591838</v>
      </c>
      <c r="Q7" s="10"/>
    </row>
    <row r="8" spans="1:134">
      <c r="A8" s="12"/>
      <c r="B8" s="42">
        <v>521</v>
      </c>
      <c r="C8" s="19" t="s">
        <v>22</v>
      </c>
      <c r="D8" s="43">
        <v>716685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716685</v>
      </c>
      <c r="P8" s="44">
        <f>(O8/P$21)</f>
        <v>292.52448979591838</v>
      </c>
      <c r="Q8" s="9"/>
    </row>
    <row r="9" spans="1:134" ht="15.75">
      <c r="A9" s="26" t="s">
        <v>23</v>
      </c>
      <c r="B9" s="27"/>
      <c r="C9" s="28"/>
      <c r="D9" s="29">
        <f>SUM(D10:D12)</f>
        <v>214767</v>
      </c>
      <c r="E9" s="29">
        <f>SUM(E10:E12)</f>
        <v>0</v>
      </c>
      <c r="F9" s="29">
        <f>SUM(F10:F12)</f>
        <v>0</v>
      </c>
      <c r="G9" s="29">
        <f>SUM(G10:G12)</f>
        <v>0</v>
      </c>
      <c r="H9" s="29">
        <f>SUM(H10:H12)</f>
        <v>0</v>
      </c>
      <c r="I9" s="29">
        <f>SUM(I10:I12)</f>
        <v>2427433</v>
      </c>
      <c r="J9" s="29">
        <f>SUM(J10:J12)</f>
        <v>0</v>
      </c>
      <c r="K9" s="29">
        <f>SUM(K10:K12)</f>
        <v>0</v>
      </c>
      <c r="L9" s="29">
        <f>SUM(L10:L12)</f>
        <v>0</v>
      </c>
      <c r="M9" s="29">
        <f>SUM(M10:M12)</f>
        <v>0</v>
      </c>
      <c r="N9" s="29">
        <f>SUM(N10:N12)</f>
        <v>0</v>
      </c>
      <c r="O9" s="40">
        <f>SUM(D9:N9)</f>
        <v>2642200</v>
      </c>
      <c r="P9" s="41">
        <f>(O9/P$21)</f>
        <v>1078.4489795918366</v>
      </c>
      <c r="Q9" s="10"/>
    </row>
    <row r="10" spans="1:134">
      <c r="A10" s="12"/>
      <c r="B10" s="42">
        <v>534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346911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6" si="1">SUM(D10:N10)</f>
        <v>346911</v>
      </c>
      <c r="P10" s="44">
        <f>(O10/P$21)</f>
        <v>141.59632653061223</v>
      </c>
      <c r="Q10" s="9"/>
    </row>
    <row r="11" spans="1:134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2080522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2080522</v>
      </c>
      <c r="P11" s="44">
        <f>(O11/P$21)</f>
        <v>849.19265306122452</v>
      </c>
      <c r="Q11" s="9"/>
    </row>
    <row r="12" spans="1:134">
      <c r="A12" s="12"/>
      <c r="B12" s="42">
        <v>539</v>
      </c>
      <c r="C12" s="19" t="s">
        <v>26</v>
      </c>
      <c r="D12" s="43">
        <v>214767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214767</v>
      </c>
      <c r="P12" s="44">
        <f>(O12/P$21)</f>
        <v>87.66</v>
      </c>
      <c r="Q12" s="9"/>
    </row>
    <row r="13" spans="1:134" ht="15.75">
      <c r="A13" s="26" t="s">
        <v>27</v>
      </c>
      <c r="B13" s="27"/>
      <c r="C13" s="28"/>
      <c r="D13" s="29">
        <f>SUM(D14:D14)</f>
        <v>57035</v>
      </c>
      <c r="E13" s="29">
        <f>SUM(E14:E14)</f>
        <v>0</v>
      </c>
      <c r="F13" s="29">
        <f>SUM(F14:F14)</f>
        <v>0</v>
      </c>
      <c r="G13" s="29">
        <f>SUM(G14:G14)</f>
        <v>0</v>
      </c>
      <c r="H13" s="29">
        <f>SUM(H14:H14)</f>
        <v>0</v>
      </c>
      <c r="I13" s="29">
        <f>SUM(I14:I14)</f>
        <v>0</v>
      </c>
      <c r="J13" s="29">
        <f>SUM(J14:J14)</f>
        <v>0</v>
      </c>
      <c r="K13" s="29">
        <f>SUM(K14:K14)</f>
        <v>0</v>
      </c>
      <c r="L13" s="29">
        <f>SUM(L14:L14)</f>
        <v>0</v>
      </c>
      <c r="M13" s="29">
        <f>SUM(M14:M14)</f>
        <v>0</v>
      </c>
      <c r="N13" s="29">
        <f>SUM(N14:N14)</f>
        <v>0</v>
      </c>
      <c r="O13" s="29">
        <f t="shared" si="1"/>
        <v>57035</v>
      </c>
      <c r="P13" s="41">
        <f>(O13/P$21)</f>
        <v>23.279591836734692</v>
      </c>
      <c r="Q13" s="10"/>
    </row>
    <row r="14" spans="1:134">
      <c r="A14" s="12"/>
      <c r="B14" s="42">
        <v>541</v>
      </c>
      <c r="C14" s="19" t="s">
        <v>28</v>
      </c>
      <c r="D14" s="43">
        <v>57035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57035</v>
      </c>
      <c r="P14" s="44">
        <f>(O14/P$21)</f>
        <v>23.279591836734692</v>
      </c>
      <c r="Q14" s="9"/>
    </row>
    <row r="15" spans="1:134" ht="15.75">
      <c r="A15" s="26" t="s">
        <v>29</v>
      </c>
      <c r="B15" s="27"/>
      <c r="C15" s="28"/>
      <c r="D15" s="29">
        <f>SUM(D16:D16)</f>
        <v>294572</v>
      </c>
      <c r="E15" s="29">
        <f>SUM(E16:E16)</f>
        <v>50437</v>
      </c>
      <c r="F15" s="29">
        <f>SUM(F16:F16)</f>
        <v>0</v>
      </c>
      <c r="G15" s="29">
        <f>SUM(G16:G16)</f>
        <v>0</v>
      </c>
      <c r="H15" s="29">
        <f>SUM(H16:H16)</f>
        <v>0</v>
      </c>
      <c r="I15" s="29">
        <f>SUM(I16:I16)</f>
        <v>0</v>
      </c>
      <c r="J15" s="29">
        <f>SUM(J16:J16)</f>
        <v>0</v>
      </c>
      <c r="K15" s="29">
        <f>SUM(K16:K16)</f>
        <v>0</v>
      </c>
      <c r="L15" s="29">
        <f>SUM(L16:L16)</f>
        <v>0</v>
      </c>
      <c r="M15" s="29">
        <f>SUM(M16:M16)</f>
        <v>0</v>
      </c>
      <c r="N15" s="29">
        <f>SUM(N16:N16)</f>
        <v>0</v>
      </c>
      <c r="O15" s="29">
        <f>SUM(D15:N15)</f>
        <v>345009</v>
      </c>
      <c r="P15" s="41">
        <f>(O15/P$21)</f>
        <v>140.82</v>
      </c>
      <c r="Q15" s="9"/>
    </row>
    <row r="16" spans="1:134">
      <c r="A16" s="12"/>
      <c r="B16" s="42">
        <v>572</v>
      </c>
      <c r="C16" s="19" t="s">
        <v>30</v>
      </c>
      <c r="D16" s="43">
        <v>294572</v>
      </c>
      <c r="E16" s="43">
        <v>50437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345009</v>
      </c>
      <c r="P16" s="44">
        <f>(O16/P$21)</f>
        <v>140.82</v>
      </c>
      <c r="Q16" s="9"/>
    </row>
    <row r="17" spans="1:120" ht="15.75">
      <c r="A17" s="26" t="s">
        <v>32</v>
      </c>
      <c r="B17" s="27"/>
      <c r="C17" s="28"/>
      <c r="D17" s="29">
        <f>SUM(D18:D18)</f>
        <v>0</v>
      </c>
      <c r="E17" s="29">
        <f>SUM(E18:E18)</f>
        <v>0</v>
      </c>
      <c r="F17" s="29">
        <f>SUM(F18:F18)</f>
        <v>0</v>
      </c>
      <c r="G17" s="29">
        <f>SUM(G18:G18)</f>
        <v>0</v>
      </c>
      <c r="H17" s="29">
        <f>SUM(H18:H18)</f>
        <v>0</v>
      </c>
      <c r="I17" s="29">
        <f>SUM(I18:I18)</f>
        <v>676</v>
      </c>
      <c r="J17" s="29">
        <f>SUM(J18:J18)</f>
        <v>0</v>
      </c>
      <c r="K17" s="29">
        <f>SUM(K18:K18)</f>
        <v>0</v>
      </c>
      <c r="L17" s="29">
        <f>SUM(L18:L18)</f>
        <v>0</v>
      </c>
      <c r="M17" s="29">
        <f>SUM(M18:M18)</f>
        <v>0</v>
      </c>
      <c r="N17" s="29">
        <f>SUM(N18:N18)</f>
        <v>0</v>
      </c>
      <c r="O17" s="29">
        <f>SUM(D17:N17)</f>
        <v>676</v>
      </c>
      <c r="P17" s="41">
        <f>(O17/P$21)</f>
        <v>0.27591836734693875</v>
      </c>
      <c r="Q17" s="9"/>
    </row>
    <row r="18" spans="1:120" ht="15.75" thickBot="1">
      <c r="A18" s="12"/>
      <c r="B18" s="42">
        <v>581</v>
      </c>
      <c r="C18" s="19" t="s">
        <v>79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676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>SUM(D18:N18)</f>
        <v>676</v>
      </c>
      <c r="P18" s="44">
        <f>(O18/P$21)</f>
        <v>0.27591836734693875</v>
      </c>
      <c r="Q18" s="9"/>
    </row>
    <row r="19" spans="1:120" ht="16.5" thickBot="1">
      <c r="A19" s="13" t="s">
        <v>10</v>
      </c>
      <c r="B19" s="21"/>
      <c r="C19" s="20"/>
      <c r="D19" s="14">
        <f>SUM(D5,D7,D9,D13,D15,D17)</f>
        <v>1884912</v>
      </c>
      <c r="E19" s="14">
        <f t="shared" ref="E19:N19" si="2">SUM(E5,E7,E9,E13,E15,E17)</f>
        <v>50437</v>
      </c>
      <c r="F19" s="14">
        <f t="shared" si="2"/>
        <v>0</v>
      </c>
      <c r="G19" s="14">
        <f t="shared" si="2"/>
        <v>0</v>
      </c>
      <c r="H19" s="14">
        <f t="shared" si="2"/>
        <v>0</v>
      </c>
      <c r="I19" s="14">
        <f t="shared" si="2"/>
        <v>2428109</v>
      </c>
      <c r="J19" s="14">
        <f t="shared" si="2"/>
        <v>0</v>
      </c>
      <c r="K19" s="14">
        <f t="shared" si="2"/>
        <v>0</v>
      </c>
      <c r="L19" s="14">
        <f t="shared" si="2"/>
        <v>0</v>
      </c>
      <c r="M19" s="14">
        <f t="shared" si="2"/>
        <v>0</v>
      </c>
      <c r="N19" s="14">
        <f t="shared" si="2"/>
        <v>0</v>
      </c>
      <c r="O19" s="14">
        <f>SUM(D19:N19)</f>
        <v>4363458</v>
      </c>
      <c r="P19" s="35">
        <f>(O19/P$21)</f>
        <v>1781.0032653061226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90" t="s">
        <v>80</v>
      </c>
      <c r="N21" s="90"/>
      <c r="O21" s="90"/>
      <c r="P21" s="39">
        <v>2450</v>
      </c>
    </row>
    <row r="22" spans="1:120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1:120" ht="15.75" customHeight="1" thickBot="1">
      <c r="A23" s="94" t="s">
        <v>37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335013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0" si="1">SUM(D5:M5)</f>
        <v>335013</v>
      </c>
      <c r="O5" s="58">
        <f t="shared" ref="O5:O20" si="2">(N5/O$22)</f>
        <v>115.88135593220339</v>
      </c>
      <c r="P5" s="59"/>
    </row>
    <row r="6" spans="1:133">
      <c r="A6" s="61"/>
      <c r="B6" s="62">
        <v>511</v>
      </c>
      <c r="C6" s="63" t="s">
        <v>19</v>
      </c>
      <c r="D6" s="64">
        <v>13300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13300</v>
      </c>
      <c r="O6" s="65">
        <f t="shared" si="2"/>
        <v>4.6004842615012107</v>
      </c>
      <c r="P6" s="66"/>
    </row>
    <row r="7" spans="1:133">
      <c r="A7" s="61"/>
      <c r="B7" s="62">
        <v>513</v>
      </c>
      <c r="C7" s="63" t="s">
        <v>20</v>
      </c>
      <c r="D7" s="64">
        <v>321713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321713</v>
      </c>
      <c r="O7" s="65">
        <f t="shared" si="2"/>
        <v>111.28087167070218</v>
      </c>
      <c r="P7" s="66"/>
    </row>
    <row r="8" spans="1:133" ht="15.75">
      <c r="A8" s="67" t="s">
        <v>21</v>
      </c>
      <c r="B8" s="68"/>
      <c r="C8" s="69"/>
      <c r="D8" s="70">
        <f t="shared" ref="D8:M8" si="3">SUM(D9:D9)</f>
        <v>457881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457881</v>
      </c>
      <c r="O8" s="72">
        <f t="shared" si="2"/>
        <v>158.38152888273953</v>
      </c>
      <c r="P8" s="73"/>
    </row>
    <row r="9" spans="1:133">
      <c r="A9" s="61"/>
      <c r="B9" s="62">
        <v>521</v>
      </c>
      <c r="C9" s="63" t="s">
        <v>22</v>
      </c>
      <c r="D9" s="64">
        <v>457881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457881</v>
      </c>
      <c r="O9" s="65">
        <f t="shared" si="2"/>
        <v>158.38152888273953</v>
      </c>
      <c r="P9" s="66"/>
    </row>
    <row r="10" spans="1:133" ht="15.75">
      <c r="A10" s="67" t="s">
        <v>23</v>
      </c>
      <c r="B10" s="68"/>
      <c r="C10" s="69"/>
      <c r="D10" s="70">
        <f t="shared" ref="D10:M10" si="4">SUM(D11:D13)</f>
        <v>218913</v>
      </c>
      <c r="E10" s="70">
        <f t="shared" si="4"/>
        <v>0</v>
      </c>
      <c r="F10" s="70">
        <f t="shared" si="4"/>
        <v>0</v>
      </c>
      <c r="G10" s="70">
        <f t="shared" si="4"/>
        <v>0</v>
      </c>
      <c r="H10" s="70">
        <f t="shared" si="4"/>
        <v>0</v>
      </c>
      <c r="I10" s="70">
        <f t="shared" si="4"/>
        <v>991533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1210446</v>
      </c>
      <c r="O10" s="72">
        <f t="shared" si="2"/>
        <v>418.69456935316498</v>
      </c>
      <c r="P10" s="73"/>
    </row>
    <row r="11" spans="1:133">
      <c r="A11" s="61"/>
      <c r="B11" s="62">
        <v>534</v>
      </c>
      <c r="C11" s="63" t="s">
        <v>48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237839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237839</v>
      </c>
      <c r="O11" s="65">
        <f t="shared" si="2"/>
        <v>82.268765133171911</v>
      </c>
      <c r="P11" s="66"/>
    </row>
    <row r="12" spans="1:133">
      <c r="A12" s="61"/>
      <c r="B12" s="62">
        <v>536</v>
      </c>
      <c r="C12" s="63" t="s">
        <v>49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753694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753694</v>
      </c>
      <c r="O12" s="65">
        <f t="shared" si="2"/>
        <v>260.70356278104464</v>
      </c>
      <c r="P12" s="66"/>
    </row>
    <row r="13" spans="1:133">
      <c r="A13" s="61"/>
      <c r="B13" s="62">
        <v>539</v>
      </c>
      <c r="C13" s="63" t="s">
        <v>26</v>
      </c>
      <c r="D13" s="64">
        <v>218913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218913</v>
      </c>
      <c r="O13" s="65">
        <f t="shared" si="2"/>
        <v>75.722241438948458</v>
      </c>
      <c r="P13" s="66"/>
    </row>
    <row r="14" spans="1:133" ht="15.75">
      <c r="A14" s="67" t="s">
        <v>27</v>
      </c>
      <c r="B14" s="68"/>
      <c r="C14" s="69"/>
      <c r="D14" s="70">
        <f t="shared" ref="D14:M14" si="5">SUM(D15:D15)</f>
        <v>13678</v>
      </c>
      <c r="E14" s="70">
        <f t="shared" si="5"/>
        <v>0</v>
      </c>
      <c r="F14" s="70">
        <f t="shared" si="5"/>
        <v>0</v>
      </c>
      <c r="G14" s="70">
        <f t="shared" si="5"/>
        <v>0</v>
      </c>
      <c r="H14" s="70">
        <f t="shared" si="5"/>
        <v>0</v>
      </c>
      <c r="I14" s="70">
        <f t="shared" si="5"/>
        <v>0</v>
      </c>
      <c r="J14" s="70">
        <f t="shared" si="5"/>
        <v>0</v>
      </c>
      <c r="K14" s="70">
        <f t="shared" si="5"/>
        <v>0</v>
      </c>
      <c r="L14" s="70">
        <f t="shared" si="5"/>
        <v>0</v>
      </c>
      <c r="M14" s="70">
        <f t="shared" si="5"/>
        <v>0</v>
      </c>
      <c r="N14" s="70">
        <f t="shared" si="1"/>
        <v>13678</v>
      </c>
      <c r="O14" s="72">
        <f t="shared" si="2"/>
        <v>4.7312348668280872</v>
      </c>
      <c r="P14" s="73"/>
    </row>
    <row r="15" spans="1:133">
      <c r="A15" s="61"/>
      <c r="B15" s="62">
        <v>541</v>
      </c>
      <c r="C15" s="63" t="s">
        <v>50</v>
      </c>
      <c r="D15" s="64">
        <v>13678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13678</v>
      </c>
      <c r="O15" s="65">
        <f t="shared" si="2"/>
        <v>4.7312348668280872</v>
      </c>
      <c r="P15" s="66"/>
    </row>
    <row r="16" spans="1:133" ht="15.75">
      <c r="A16" s="67" t="s">
        <v>29</v>
      </c>
      <c r="B16" s="68"/>
      <c r="C16" s="69"/>
      <c r="D16" s="70">
        <f t="shared" ref="D16:M16" si="6">SUM(D17:D17)</f>
        <v>16224</v>
      </c>
      <c r="E16" s="70">
        <f t="shared" si="6"/>
        <v>0</v>
      </c>
      <c r="F16" s="70">
        <f t="shared" si="6"/>
        <v>0</v>
      </c>
      <c r="G16" s="70">
        <f t="shared" si="6"/>
        <v>0</v>
      </c>
      <c r="H16" s="70">
        <f t="shared" si="6"/>
        <v>0</v>
      </c>
      <c r="I16" s="70">
        <f t="shared" si="6"/>
        <v>0</v>
      </c>
      <c r="J16" s="70">
        <f t="shared" si="6"/>
        <v>0</v>
      </c>
      <c r="K16" s="70">
        <f t="shared" si="6"/>
        <v>0</v>
      </c>
      <c r="L16" s="70">
        <f t="shared" si="6"/>
        <v>0</v>
      </c>
      <c r="M16" s="70">
        <f t="shared" si="6"/>
        <v>0</v>
      </c>
      <c r="N16" s="70">
        <f t="shared" si="1"/>
        <v>16224</v>
      </c>
      <c r="O16" s="72">
        <f t="shared" si="2"/>
        <v>5.6118989968868904</v>
      </c>
      <c r="P16" s="66"/>
    </row>
    <row r="17" spans="1:119">
      <c r="A17" s="61"/>
      <c r="B17" s="62">
        <v>572</v>
      </c>
      <c r="C17" s="63" t="s">
        <v>51</v>
      </c>
      <c r="D17" s="64">
        <v>16224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16224</v>
      </c>
      <c r="O17" s="65">
        <f t="shared" si="2"/>
        <v>5.6118989968868904</v>
      </c>
      <c r="P17" s="66"/>
    </row>
    <row r="18" spans="1:119" ht="15.75">
      <c r="A18" s="67" t="s">
        <v>52</v>
      </c>
      <c r="B18" s="68"/>
      <c r="C18" s="69"/>
      <c r="D18" s="70">
        <f t="shared" ref="D18:M18" si="7">SUM(D19:D19)</f>
        <v>0</v>
      </c>
      <c r="E18" s="70">
        <f t="shared" si="7"/>
        <v>0</v>
      </c>
      <c r="F18" s="70">
        <f t="shared" si="7"/>
        <v>0</v>
      </c>
      <c r="G18" s="70">
        <f t="shared" si="7"/>
        <v>0</v>
      </c>
      <c r="H18" s="70">
        <f t="shared" si="7"/>
        <v>0</v>
      </c>
      <c r="I18" s="70">
        <f t="shared" si="7"/>
        <v>129552</v>
      </c>
      <c r="J18" s="70">
        <f t="shared" si="7"/>
        <v>0</v>
      </c>
      <c r="K18" s="70">
        <f t="shared" si="7"/>
        <v>0</v>
      </c>
      <c r="L18" s="70">
        <f t="shared" si="7"/>
        <v>0</v>
      </c>
      <c r="M18" s="70">
        <f t="shared" si="7"/>
        <v>0</v>
      </c>
      <c r="N18" s="70">
        <f t="shared" si="1"/>
        <v>129552</v>
      </c>
      <c r="O18" s="72">
        <f t="shared" si="2"/>
        <v>44.812175717744722</v>
      </c>
      <c r="P18" s="66"/>
    </row>
    <row r="19" spans="1:119" ht="15.75" thickBot="1">
      <c r="A19" s="61"/>
      <c r="B19" s="62">
        <v>581</v>
      </c>
      <c r="C19" s="63" t="s">
        <v>53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129552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129552</v>
      </c>
      <c r="O19" s="65">
        <f t="shared" si="2"/>
        <v>44.812175717744722</v>
      </c>
      <c r="P19" s="66"/>
    </row>
    <row r="20" spans="1:119" ht="16.5" thickBot="1">
      <c r="A20" s="74" t="s">
        <v>10</v>
      </c>
      <c r="B20" s="75"/>
      <c r="C20" s="76"/>
      <c r="D20" s="77">
        <f>SUM(D5,D8,D10,D14,D16,D18)</f>
        <v>1041709</v>
      </c>
      <c r="E20" s="77">
        <f t="shared" ref="E20:M20" si="8">SUM(E5,E8,E10,E14,E16,E18)</f>
        <v>0</v>
      </c>
      <c r="F20" s="77">
        <f t="shared" si="8"/>
        <v>0</v>
      </c>
      <c r="G20" s="77">
        <f t="shared" si="8"/>
        <v>0</v>
      </c>
      <c r="H20" s="77">
        <f t="shared" si="8"/>
        <v>0</v>
      </c>
      <c r="I20" s="77">
        <f t="shared" si="8"/>
        <v>1121085</v>
      </c>
      <c r="J20" s="77">
        <f t="shared" si="8"/>
        <v>0</v>
      </c>
      <c r="K20" s="77">
        <f t="shared" si="8"/>
        <v>0</v>
      </c>
      <c r="L20" s="77">
        <f t="shared" si="8"/>
        <v>0</v>
      </c>
      <c r="M20" s="77">
        <f t="shared" si="8"/>
        <v>0</v>
      </c>
      <c r="N20" s="77">
        <f t="shared" si="1"/>
        <v>2162794</v>
      </c>
      <c r="O20" s="78">
        <f t="shared" si="2"/>
        <v>748.11276374956765</v>
      </c>
      <c r="P20" s="59"/>
      <c r="Q20" s="79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</row>
    <row r="21" spans="1:119">
      <c r="A21" s="81"/>
      <c r="B21" s="82"/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</row>
    <row r="22" spans="1:119">
      <c r="A22" s="85"/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114" t="s">
        <v>54</v>
      </c>
      <c r="M22" s="114"/>
      <c r="N22" s="114"/>
      <c r="O22" s="88">
        <v>2891</v>
      </c>
    </row>
    <row r="23" spans="1:119">
      <c r="A23" s="115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7"/>
    </row>
    <row r="24" spans="1:119" ht="15.75" customHeight="1" thickBot="1">
      <c r="A24" s="118" t="s">
        <v>37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20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271573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271573</v>
      </c>
      <c r="O5" s="30">
        <f t="shared" ref="O5:O20" si="2">(N5/O$22)</f>
        <v>93.420364637082898</v>
      </c>
      <c r="P5" s="6"/>
    </row>
    <row r="6" spans="1:133">
      <c r="A6" s="12"/>
      <c r="B6" s="42">
        <v>511</v>
      </c>
      <c r="C6" s="19" t="s">
        <v>19</v>
      </c>
      <c r="D6" s="43">
        <v>8800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8800</v>
      </c>
      <c r="O6" s="44">
        <f t="shared" si="2"/>
        <v>3.0271757825937393</v>
      </c>
      <c r="P6" s="9"/>
    </row>
    <row r="7" spans="1:133">
      <c r="A7" s="12"/>
      <c r="B7" s="42">
        <v>513</v>
      </c>
      <c r="C7" s="19" t="s">
        <v>20</v>
      </c>
      <c r="D7" s="43">
        <v>262773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262773</v>
      </c>
      <c r="O7" s="44">
        <f t="shared" si="2"/>
        <v>90.393188854489168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433570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433570</v>
      </c>
      <c r="O8" s="41">
        <f t="shared" si="2"/>
        <v>149.14688682490541</v>
      </c>
      <c r="P8" s="10"/>
    </row>
    <row r="9" spans="1:133">
      <c r="A9" s="12"/>
      <c r="B9" s="42">
        <v>521</v>
      </c>
      <c r="C9" s="19" t="s">
        <v>22</v>
      </c>
      <c r="D9" s="43">
        <v>433570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433570</v>
      </c>
      <c r="O9" s="44">
        <f t="shared" si="2"/>
        <v>149.14688682490541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234121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933699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1167820</v>
      </c>
      <c r="O10" s="41">
        <f t="shared" si="2"/>
        <v>401.72686618507049</v>
      </c>
      <c r="P10" s="10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224644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224644</v>
      </c>
      <c r="O11" s="44">
        <f t="shared" si="2"/>
        <v>77.276917784657726</v>
      </c>
      <c r="P11" s="9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709055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709055</v>
      </c>
      <c r="O12" s="44">
        <f t="shared" si="2"/>
        <v>243.91296869625043</v>
      </c>
      <c r="P12" s="9"/>
    </row>
    <row r="13" spans="1:133">
      <c r="A13" s="12"/>
      <c r="B13" s="42">
        <v>539</v>
      </c>
      <c r="C13" s="19" t="s">
        <v>26</v>
      </c>
      <c r="D13" s="43">
        <v>234121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234121</v>
      </c>
      <c r="O13" s="44">
        <f t="shared" si="2"/>
        <v>80.536979704162363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6022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6022</v>
      </c>
      <c r="O14" s="41">
        <f t="shared" si="2"/>
        <v>2.0715514275885791</v>
      </c>
      <c r="P14" s="10"/>
    </row>
    <row r="15" spans="1:133">
      <c r="A15" s="12"/>
      <c r="B15" s="42">
        <v>541</v>
      </c>
      <c r="C15" s="19" t="s">
        <v>28</v>
      </c>
      <c r="D15" s="43">
        <v>6022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6022</v>
      </c>
      <c r="O15" s="44">
        <f t="shared" si="2"/>
        <v>2.0715514275885791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24108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24108</v>
      </c>
      <c r="O16" s="41">
        <f t="shared" si="2"/>
        <v>8.2930856553147567</v>
      </c>
      <c r="P16" s="9"/>
    </row>
    <row r="17" spans="1:119">
      <c r="A17" s="12"/>
      <c r="B17" s="42">
        <v>572</v>
      </c>
      <c r="C17" s="19" t="s">
        <v>30</v>
      </c>
      <c r="D17" s="43">
        <v>24108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24108</v>
      </c>
      <c r="O17" s="44">
        <f t="shared" si="2"/>
        <v>8.2930856553147567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18000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18000</v>
      </c>
      <c r="O18" s="41">
        <f t="shared" si="2"/>
        <v>6.1919504643962853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18000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18000</v>
      </c>
      <c r="O19" s="44">
        <f t="shared" si="2"/>
        <v>6.1919504643962853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969394</v>
      </c>
      <c r="E20" s="14">
        <f t="shared" ref="E20:M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951699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1921093</v>
      </c>
      <c r="O20" s="35">
        <f t="shared" si="2"/>
        <v>660.8507051943584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44</v>
      </c>
      <c r="M22" s="90"/>
      <c r="N22" s="90"/>
      <c r="O22" s="39">
        <v>2907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229766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229766</v>
      </c>
      <c r="O5" s="30">
        <f t="shared" ref="O5:O20" si="2">(N5/O$22)</f>
        <v>78.418430034129699</v>
      </c>
      <c r="P5" s="6"/>
    </row>
    <row r="6" spans="1:133">
      <c r="A6" s="12"/>
      <c r="B6" s="42">
        <v>511</v>
      </c>
      <c r="C6" s="19" t="s">
        <v>19</v>
      </c>
      <c r="D6" s="43">
        <v>9687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9687</v>
      </c>
      <c r="O6" s="44">
        <f t="shared" si="2"/>
        <v>3.3061433447098976</v>
      </c>
      <c r="P6" s="9"/>
    </row>
    <row r="7" spans="1:133">
      <c r="A7" s="12"/>
      <c r="B7" s="42">
        <v>513</v>
      </c>
      <c r="C7" s="19" t="s">
        <v>20</v>
      </c>
      <c r="D7" s="43">
        <v>220079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220079</v>
      </c>
      <c r="O7" s="44">
        <f t="shared" si="2"/>
        <v>75.11228668941979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465492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465492</v>
      </c>
      <c r="O8" s="41">
        <f t="shared" si="2"/>
        <v>158.87098976109215</v>
      </c>
      <c r="P8" s="10"/>
    </row>
    <row r="9" spans="1:133">
      <c r="A9" s="12"/>
      <c r="B9" s="42">
        <v>521</v>
      </c>
      <c r="C9" s="19" t="s">
        <v>22</v>
      </c>
      <c r="D9" s="43">
        <v>465492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465492</v>
      </c>
      <c r="O9" s="44">
        <f t="shared" si="2"/>
        <v>158.87098976109215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165188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931972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1097160</v>
      </c>
      <c r="O10" s="41">
        <f t="shared" si="2"/>
        <v>374.45733788395904</v>
      </c>
      <c r="P10" s="10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231681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231681</v>
      </c>
      <c r="O11" s="44">
        <f t="shared" si="2"/>
        <v>79.072013651877128</v>
      </c>
      <c r="P11" s="9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700291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700291</v>
      </c>
      <c r="O12" s="44">
        <f t="shared" si="2"/>
        <v>239.00716723549488</v>
      </c>
      <c r="P12" s="9"/>
    </row>
    <row r="13" spans="1:133">
      <c r="A13" s="12"/>
      <c r="B13" s="42">
        <v>539</v>
      </c>
      <c r="C13" s="19" t="s">
        <v>26</v>
      </c>
      <c r="D13" s="43">
        <v>165188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165188</v>
      </c>
      <c r="O13" s="44">
        <f t="shared" si="2"/>
        <v>56.37815699658703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8740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8740</v>
      </c>
      <c r="O14" s="41">
        <f t="shared" si="2"/>
        <v>2.9829351535836177</v>
      </c>
      <c r="P14" s="10"/>
    </row>
    <row r="15" spans="1:133">
      <c r="A15" s="12"/>
      <c r="B15" s="42">
        <v>541</v>
      </c>
      <c r="C15" s="19" t="s">
        <v>28</v>
      </c>
      <c r="D15" s="43">
        <v>8740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8740</v>
      </c>
      <c r="O15" s="44">
        <f t="shared" si="2"/>
        <v>2.9829351535836177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9353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9353</v>
      </c>
      <c r="O16" s="41">
        <f t="shared" si="2"/>
        <v>3.1921501706484641</v>
      </c>
      <c r="P16" s="9"/>
    </row>
    <row r="17" spans="1:119">
      <c r="A17" s="12"/>
      <c r="B17" s="42">
        <v>572</v>
      </c>
      <c r="C17" s="19" t="s">
        <v>30</v>
      </c>
      <c r="D17" s="43">
        <v>9353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9353</v>
      </c>
      <c r="O17" s="44">
        <f t="shared" si="2"/>
        <v>3.1921501706484641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65000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65000</v>
      </c>
      <c r="O18" s="41">
        <f t="shared" si="2"/>
        <v>22.184300341296929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65000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65000</v>
      </c>
      <c r="O19" s="44">
        <f t="shared" si="2"/>
        <v>22.184300341296929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943539</v>
      </c>
      <c r="E20" s="14">
        <f t="shared" ref="E20:M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931972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1875511</v>
      </c>
      <c r="O20" s="35">
        <f t="shared" si="2"/>
        <v>640.10614334470995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42</v>
      </c>
      <c r="M22" s="90"/>
      <c r="N22" s="90"/>
      <c r="O22" s="39">
        <v>2930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287542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287542</v>
      </c>
      <c r="O5" s="30">
        <f t="shared" ref="O5:O20" si="2">(N5/O$22)</f>
        <v>98.676046671242275</v>
      </c>
      <c r="P5" s="6"/>
    </row>
    <row r="6" spans="1:133">
      <c r="A6" s="12"/>
      <c r="B6" s="42">
        <v>511</v>
      </c>
      <c r="C6" s="19" t="s">
        <v>19</v>
      </c>
      <c r="D6" s="43">
        <v>9600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9600</v>
      </c>
      <c r="O6" s="44">
        <f t="shared" si="2"/>
        <v>3.2944406314344543</v>
      </c>
      <c r="P6" s="9"/>
    </row>
    <row r="7" spans="1:133">
      <c r="A7" s="12"/>
      <c r="B7" s="42">
        <v>513</v>
      </c>
      <c r="C7" s="19" t="s">
        <v>20</v>
      </c>
      <c r="D7" s="43">
        <v>277942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277942</v>
      </c>
      <c r="O7" s="44">
        <f t="shared" si="2"/>
        <v>95.381606039807821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463871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463871</v>
      </c>
      <c r="O8" s="41">
        <f t="shared" si="2"/>
        <v>159.18702814001372</v>
      </c>
      <c r="P8" s="10"/>
    </row>
    <row r="9" spans="1:133">
      <c r="A9" s="12"/>
      <c r="B9" s="42">
        <v>521</v>
      </c>
      <c r="C9" s="19" t="s">
        <v>22</v>
      </c>
      <c r="D9" s="43">
        <v>463871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463871</v>
      </c>
      <c r="O9" s="44">
        <f t="shared" si="2"/>
        <v>159.18702814001372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132267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891950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1024217</v>
      </c>
      <c r="O10" s="41">
        <f t="shared" si="2"/>
        <v>351.48146877144819</v>
      </c>
      <c r="P10" s="10"/>
    </row>
    <row r="11" spans="1:133">
      <c r="A11" s="12"/>
      <c r="B11" s="42">
        <v>535</v>
      </c>
      <c r="C11" s="19" t="s">
        <v>39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205214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205214</v>
      </c>
      <c r="O11" s="44">
        <f t="shared" si="2"/>
        <v>70.423472889498967</v>
      </c>
      <c r="P11" s="9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686736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686736</v>
      </c>
      <c r="O12" s="44">
        <f t="shared" si="2"/>
        <v>235.66781056966369</v>
      </c>
      <c r="P12" s="9"/>
    </row>
    <row r="13" spans="1:133">
      <c r="A13" s="12"/>
      <c r="B13" s="42">
        <v>539</v>
      </c>
      <c r="C13" s="19" t="s">
        <v>26</v>
      </c>
      <c r="D13" s="43">
        <v>132267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132267</v>
      </c>
      <c r="O13" s="44">
        <f t="shared" si="2"/>
        <v>45.390185312285517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44338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44338</v>
      </c>
      <c r="O14" s="41">
        <f t="shared" si="2"/>
        <v>15.215511324639671</v>
      </c>
      <c r="P14" s="10"/>
    </row>
    <row r="15" spans="1:133">
      <c r="A15" s="12"/>
      <c r="B15" s="42">
        <v>541</v>
      </c>
      <c r="C15" s="19" t="s">
        <v>28</v>
      </c>
      <c r="D15" s="43">
        <v>44338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44338</v>
      </c>
      <c r="O15" s="44">
        <f t="shared" si="2"/>
        <v>15.215511324639671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5659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5659</v>
      </c>
      <c r="O16" s="41">
        <f t="shared" si="2"/>
        <v>1.9420041180507892</v>
      </c>
      <c r="P16" s="9"/>
    </row>
    <row r="17" spans="1:119">
      <c r="A17" s="12"/>
      <c r="B17" s="42">
        <v>572</v>
      </c>
      <c r="C17" s="19" t="s">
        <v>30</v>
      </c>
      <c r="D17" s="43">
        <v>5659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5659</v>
      </c>
      <c r="O17" s="44">
        <f t="shared" si="2"/>
        <v>1.9420041180507892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95000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95000</v>
      </c>
      <c r="O18" s="41">
        <f t="shared" si="2"/>
        <v>32.601235415236786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95000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95000</v>
      </c>
      <c r="O19" s="44">
        <f t="shared" si="2"/>
        <v>32.601235415236786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1028677</v>
      </c>
      <c r="E20" s="14">
        <f t="shared" ref="E20:M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891950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1920627</v>
      </c>
      <c r="O20" s="35">
        <f t="shared" si="2"/>
        <v>659.10329444063143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40</v>
      </c>
      <c r="M22" s="90"/>
      <c r="N22" s="90"/>
      <c r="O22" s="39">
        <v>2914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315850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315850</v>
      </c>
      <c r="O5" s="30">
        <f t="shared" ref="O5:O20" si="2">(N5/O$22)</f>
        <v>107.79863481228669</v>
      </c>
      <c r="P5" s="6"/>
    </row>
    <row r="6" spans="1:133">
      <c r="A6" s="12"/>
      <c r="B6" s="42">
        <v>511</v>
      </c>
      <c r="C6" s="19" t="s">
        <v>19</v>
      </c>
      <c r="D6" s="43">
        <v>9600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9600</v>
      </c>
      <c r="O6" s="44">
        <f t="shared" si="2"/>
        <v>3.2764505119453924</v>
      </c>
      <c r="P6" s="9"/>
    </row>
    <row r="7" spans="1:133">
      <c r="A7" s="12"/>
      <c r="B7" s="42">
        <v>513</v>
      </c>
      <c r="C7" s="19" t="s">
        <v>20</v>
      </c>
      <c r="D7" s="43">
        <v>306250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306250</v>
      </c>
      <c r="O7" s="44">
        <f t="shared" si="2"/>
        <v>104.52218430034129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479073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479073</v>
      </c>
      <c r="O8" s="41">
        <f t="shared" si="2"/>
        <v>163.5061433447099</v>
      </c>
      <c r="P8" s="10"/>
    </row>
    <row r="9" spans="1:133">
      <c r="A9" s="12"/>
      <c r="B9" s="42">
        <v>521</v>
      </c>
      <c r="C9" s="19" t="s">
        <v>22</v>
      </c>
      <c r="D9" s="43">
        <v>479073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479073</v>
      </c>
      <c r="O9" s="44">
        <f t="shared" si="2"/>
        <v>163.5061433447099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235530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987778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1223308</v>
      </c>
      <c r="O10" s="41">
        <f t="shared" si="2"/>
        <v>417.51126279863479</v>
      </c>
      <c r="P10" s="10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194298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194298</v>
      </c>
      <c r="O11" s="44">
        <f t="shared" si="2"/>
        <v>66.313310580204785</v>
      </c>
      <c r="P11" s="9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793480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793480</v>
      </c>
      <c r="O12" s="44">
        <f t="shared" si="2"/>
        <v>270.81228668941981</v>
      </c>
      <c r="P12" s="9"/>
    </row>
    <row r="13" spans="1:133">
      <c r="A13" s="12"/>
      <c r="B13" s="42">
        <v>539</v>
      </c>
      <c r="C13" s="19" t="s">
        <v>26</v>
      </c>
      <c r="D13" s="43">
        <v>235530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235530</v>
      </c>
      <c r="O13" s="44">
        <f t="shared" si="2"/>
        <v>80.38566552901024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62997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62997</v>
      </c>
      <c r="O14" s="41">
        <f t="shared" si="2"/>
        <v>21.500682593856656</v>
      </c>
      <c r="P14" s="10"/>
    </row>
    <row r="15" spans="1:133">
      <c r="A15" s="12"/>
      <c r="B15" s="42">
        <v>541</v>
      </c>
      <c r="C15" s="19" t="s">
        <v>28</v>
      </c>
      <c r="D15" s="43">
        <v>62997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62997</v>
      </c>
      <c r="O15" s="44">
        <f t="shared" si="2"/>
        <v>21.500682593856656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18427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18427</v>
      </c>
      <c r="O16" s="41">
        <f t="shared" si="2"/>
        <v>6.2890784982935157</v>
      </c>
      <c r="P16" s="9"/>
    </row>
    <row r="17" spans="1:119">
      <c r="A17" s="12"/>
      <c r="B17" s="42">
        <v>572</v>
      </c>
      <c r="C17" s="19" t="s">
        <v>30</v>
      </c>
      <c r="D17" s="43">
        <v>18427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18427</v>
      </c>
      <c r="O17" s="44">
        <f t="shared" si="2"/>
        <v>6.2890784982935157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95000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95000</v>
      </c>
      <c r="O18" s="41">
        <f t="shared" si="2"/>
        <v>32.423208191126278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95000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95000</v>
      </c>
      <c r="O19" s="44">
        <f t="shared" si="2"/>
        <v>32.423208191126278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1206877</v>
      </c>
      <c r="E20" s="14">
        <f t="shared" ref="E20:M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987778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2194655</v>
      </c>
      <c r="O20" s="35">
        <f t="shared" si="2"/>
        <v>749.02901023890786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36</v>
      </c>
      <c r="M22" s="90"/>
      <c r="N22" s="90"/>
      <c r="O22" s="39">
        <v>2930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thickBot="1">
      <c r="A24" s="94" t="s">
        <v>37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311792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311792</v>
      </c>
      <c r="O5" s="30">
        <f t="shared" ref="O5:O20" si="2">(N5/O$22)</f>
        <v>98.730842305256488</v>
      </c>
      <c r="P5" s="6"/>
    </row>
    <row r="6" spans="1:133">
      <c r="A6" s="12"/>
      <c r="B6" s="42">
        <v>511</v>
      </c>
      <c r="C6" s="19" t="s">
        <v>19</v>
      </c>
      <c r="D6" s="43">
        <v>9600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9600</v>
      </c>
      <c r="O6" s="44">
        <f t="shared" si="2"/>
        <v>3.039898670044332</v>
      </c>
      <c r="P6" s="9"/>
    </row>
    <row r="7" spans="1:133">
      <c r="A7" s="12"/>
      <c r="B7" s="42">
        <v>513</v>
      </c>
      <c r="C7" s="19" t="s">
        <v>20</v>
      </c>
      <c r="D7" s="43">
        <v>302192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302192</v>
      </c>
      <c r="O7" s="44">
        <f t="shared" si="2"/>
        <v>95.690943635212165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506747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506747</v>
      </c>
      <c r="O8" s="41">
        <f t="shared" si="2"/>
        <v>160.46453451551616</v>
      </c>
      <c r="P8" s="10"/>
    </row>
    <row r="9" spans="1:133">
      <c r="A9" s="12"/>
      <c r="B9" s="42">
        <v>521</v>
      </c>
      <c r="C9" s="19" t="s">
        <v>22</v>
      </c>
      <c r="D9" s="43">
        <v>506747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506747</v>
      </c>
      <c r="O9" s="44">
        <f t="shared" si="2"/>
        <v>160.46453451551616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531656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951634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1483290</v>
      </c>
      <c r="O10" s="41">
        <f t="shared" si="2"/>
        <v>469.69284357188093</v>
      </c>
      <c r="P10" s="10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192708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192708</v>
      </c>
      <c r="O11" s="44">
        <f t="shared" si="2"/>
        <v>61.022165927802405</v>
      </c>
      <c r="P11" s="9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758926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758926</v>
      </c>
      <c r="O12" s="44">
        <f t="shared" si="2"/>
        <v>240.31855604813174</v>
      </c>
      <c r="P12" s="9"/>
    </row>
    <row r="13" spans="1:133">
      <c r="A13" s="12"/>
      <c r="B13" s="42">
        <v>539</v>
      </c>
      <c r="C13" s="19" t="s">
        <v>26</v>
      </c>
      <c r="D13" s="43">
        <v>531656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531656</v>
      </c>
      <c r="O13" s="44">
        <f t="shared" si="2"/>
        <v>168.35212159594681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26010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26010</v>
      </c>
      <c r="O14" s="41">
        <f t="shared" si="2"/>
        <v>8.2362254591513615</v>
      </c>
      <c r="P14" s="10"/>
    </row>
    <row r="15" spans="1:133">
      <c r="A15" s="12"/>
      <c r="B15" s="42">
        <v>541</v>
      </c>
      <c r="C15" s="19" t="s">
        <v>28</v>
      </c>
      <c r="D15" s="43">
        <v>26010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26010</v>
      </c>
      <c r="O15" s="44">
        <f t="shared" si="2"/>
        <v>8.2362254591513615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6713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6713</v>
      </c>
      <c r="O16" s="41">
        <f t="shared" si="2"/>
        <v>2.1257124762507917</v>
      </c>
      <c r="P16" s="9"/>
    </row>
    <row r="17" spans="1:119">
      <c r="A17" s="12"/>
      <c r="B17" s="42">
        <v>572</v>
      </c>
      <c r="C17" s="19" t="s">
        <v>30</v>
      </c>
      <c r="D17" s="43">
        <v>6713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6713</v>
      </c>
      <c r="O17" s="44">
        <f t="shared" si="2"/>
        <v>2.1257124762507917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160000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160000</v>
      </c>
      <c r="O18" s="41">
        <f t="shared" si="2"/>
        <v>50.664977834072197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160000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160000</v>
      </c>
      <c r="O19" s="44">
        <f t="shared" si="2"/>
        <v>50.664977834072197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1542918</v>
      </c>
      <c r="E20" s="14">
        <f t="shared" ref="E20:M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951634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2494552</v>
      </c>
      <c r="O20" s="35">
        <f t="shared" si="2"/>
        <v>789.91513616212796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33</v>
      </c>
      <c r="M22" s="90"/>
      <c r="N22" s="90"/>
      <c r="O22" s="39">
        <v>3158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thickBot="1">
      <c r="A24" s="94" t="s">
        <v>37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221974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221974</v>
      </c>
      <c r="O5" s="30">
        <f t="shared" ref="O5:O18" si="2">(N5/O$20)</f>
        <v>71.099935938500963</v>
      </c>
      <c r="P5" s="6"/>
    </row>
    <row r="6" spans="1:133">
      <c r="A6" s="12"/>
      <c r="B6" s="42">
        <v>511</v>
      </c>
      <c r="C6" s="19" t="s">
        <v>19</v>
      </c>
      <c r="D6" s="43">
        <v>9600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9600</v>
      </c>
      <c r="O6" s="44">
        <f t="shared" si="2"/>
        <v>3.0749519538757206</v>
      </c>
      <c r="P6" s="9"/>
    </row>
    <row r="7" spans="1:133">
      <c r="A7" s="12"/>
      <c r="B7" s="42">
        <v>513</v>
      </c>
      <c r="C7" s="19" t="s">
        <v>20</v>
      </c>
      <c r="D7" s="43">
        <v>212374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212374</v>
      </c>
      <c r="O7" s="44">
        <f t="shared" si="2"/>
        <v>68.024983984625237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431578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431578</v>
      </c>
      <c r="O8" s="41">
        <f t="shared" si="2"/>
        <v>138.23766816143498</v>
      </c>
      <c r="P8" s="10"/>
    </row>
    <row r="9" spans="1:133">
      <c r="A9" s="12"/>
      <c r="B9" s="42">
        <v>521</v>
      </c>
      <c r="C9" s="19" t="s">
        <v>22</v>
      </c>
      <c r="D9" s="43">
        <v>431578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431578</v>
      </c>
      <c r="O9" s="44">
        <f t="shared" si="2"/>
        <v>138.23766816143498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310960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1062434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1373394</v>
      </c>
      <c r="O10" s="41">
        <f t="shared" si="2"/>
        <v>439.90839205637411</v>
      </c>
      <c r="P10" s="10"/>
    </row>
    <row r="11" spans="1:133">
      <c r="A11" s="12"/>
      <c r="B11" s="42">
        <v>534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246359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246359</v>
      </c>
      <c r="O11" s="44">
        <f t="shared" si="2"/>
        <v>78.910634208840492</v>
      </c>
      <c r="P11" s="9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816075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816075</v>
      </c>
      <c r="O12" s="44">
        <f t="shared" si="2"/>
        <v>261.39493914157589</v>
      </c>
      <c r="P12" s="9"/>
    </row>
    <row r="13" spans="1:133">
      <c r="A13" s="12"/>
      <c r="B13" s="42">
        <v>539</v>
      </c>
      <c r="C13" s="19" t="s">
        <v>26</v>
      </c>
      <c r="D13" s="43">
        <v>310960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310960</v>
      </c>
      <c r="O13" s="44">
        <f t="shared" si="2"/>
        <v>99.602818705957716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52898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52898</v>
      </c>
      <c r="O14" s="41">
        <f t="shared" si="2"/>
        <v>16.943625880845612</v>
      </c>
      <c r="P14" s="10"/>
    </row>
    <row r="15" spans="1:133">
      <c r="A15" s="12"/>
      <c r="B15" s="42">
        <v>541</v>
      </c>
      <c r="C15" s="19" t="s">
        <v>28</v>
      </c>
      <c r="D15" s="43">
        <v>52898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52898</v>
      </c>
      <c r="O15" s="44">
        <f t="shared" si="2"/>
        <v>16.943625880845612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75342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75342</v>
      </c>
      <c r="O16" s="41">
        <f t="shared" si="2"/>
        <v>24.132607303010889</v>
      </c>
      <c r="P16" s="9"/>
    </row>
    <row r="17" spans="1:119" ht="15.75" thickBot="1">
      <c r="A17" s="12"/>
      <c r="B17" s="42">
        <v>572</v>
      </c>
      <c r="C17" s="19" t="s">
        <v>30</v>
      </c>
      <c r="D17" s="43">
        <v>75342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75342</v>
      </c>
      <c r="O17" s="44">
        <f t="shared" si="2"/>
        <v>24.132607303010889</v>
      </c>
      <c r="P17" s="9"/>
    </row>
    <row r="18" spans="1:119" ht="16.5" thickBot="1">
      <c r="A18" s="13" t="s">
        <v>10</v>
      </c>
      <c r="B18" s="21"/>
      <c r="C18" s="20"/>
      <c r="D18" s="14">
        <f>SUM(D5,D8,D10,D14,D16)</f>
        <v>1092752</v>
      </c>
      <c r="E18" s="14">
        <f t="shared" ref="E18:M18" si="7">SUM(E5,E8,E10,E14,E16)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1062434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2155186</v>
      </c>
      <c r="O18" s="35">
        <f t="shared" si="2"/>
        <v>690.32222934016659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46</v>
      </c>
      <c r="M20" s="90"/>
      <c r="N20" s="90"/>
      <c r="O20" s="39">
        <v>3122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216785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216785</v>
      </c>
      <c r="O5" s="30">
        <f t="shared" ref="O5:O20" si="2">(N5/O$22)</f>
        <v>70.430474333983099</v>
      </c>
      <c r="P5" s="6"/>
    </row>
    <row r="6" spans="1:133">
      <c r="A6" s="12"/>
      <c r="B6" s="42">
        <v>511</v>
      </c>
      <c r="C6" s="19" t="s">
        <v>19</v>
      </c>
      <c r="D6" s="43">
        <v>9600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9600</v>
      </c>
      <c r="O6" s="44">
        <f t="shared" si="2"/>
        <v>3.1189083820662766</v>
      </c>
      <c r="P6" s="9"/>
    </row>
    <row r="7" spans="1:133">
      <c r="A7" s="12"/>
      <c r="B7" s="42">
        <v>513</v>
      </c>
      <c r="C7" s="19" t="s">
        <v>20</v>
      </c>
      <c r="D7" s="43">
        <v>193860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193860</v>
      </c>
      <c r="O7" s="44">
        <f t="shared" si="2"/>
        <v>62.982456140350877</v>
      </c>
      <c r="P7" s="9"/>
    </row>
    <row r="8" spans="1:133">
      <c r="A8" s="12"/>
      <c r="B8" s="42">
        <v>519</v>
      </c>
      <c r="C8" s="19" t="s">
        <v>58</v>
      </c>
      <c r="D8" s="43">
        <v>13325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13325</v>
      </c>
      <c r="O8" s="44">
        <f t="shared" si="2"/>
        <v>4.3291098115659521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446663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446663</v>
      </c>
      <c r="O9" s="41">
        <f t="shared" si="2"/>
        <v>145.11468486029889</v>
      </c>
      <c r="P9" s="10"/>
    </row>
    <row r="10" spans="1:133">
      <c r="A10" s="12"/>
      <c r="B10" s="42">
        <v>521</v>
      </c>
      <c r="C10" s="19" t="s">
        <v>22</v>
      </c>
      <c r="D10" s="43">
        <v>446663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446663</v>
      </c>
      <c r="O10" s="44">
        <f t="shared" si="2"/>
        <v>145.11468486029889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SUM(D12:D14)</f>
        <v>154257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1083265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1237522</v>
      </c>
      <c r="O11" s="41">
        <f t="shared" si="2"/>
        <v>402.05393112410655</v>
      </c>
      <c r="P11" s="10"/>
    </row>
    <row r="12" spans="1:133">
      <c r="A12" s="12"/>
      <c r="B12" s="42">
        <v>534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218123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218123</v>
      </c>
      <c r="O12" s="44">
        <f t="shared" si="2"/>
        <v>70.865172189733599</v>
      </c>
      <c r="P12" s="9"/>
    </row>
    <row r="13" spans="1:133">
      <c r="A13" s="12"/>
      <c r="B13" s="42">
        <v>536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865142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865142</v>
      </c>
      <c r="O13" s="44">
        <f t="shared" si="2"/>
        <v>281.07277452891486</v>
      </c>
      <c r="P13" s="9"/>
    </row>
    <row r="14" spans="1:133">
      <c r="A14" s="12"/>
      <c r="B14" s="42">
        <v>539</v>
      </c>
      <c r="C14" s="19" t="s">
        <v>26</v>
      </c>
      <c r="D14" s="43">
        <v>154257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154257</v>
      </c>
      <c r="O14" s="44">
        <f t="shared" si="2"/>
        <v>50.115984405458093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41178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41178</v>
      </c>
      <c r="O15" s="41">
        <f t="shared" si="2"/>
        <v>13.378167641325536</v>
      </c>
      <c r="P15" s="10"/>
    </row>
    <row r="16" spans="1:133">
      <c r="A16" s="12"/>
      <c r="B16" s="42">
        <v>541</v>
      </c>
      <c r="C16" s="19" t="s">
        <v>28</v>
      </c>
      <c r="D16" s="43">
        <v>41178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41178</v>
      </c>
      <c r="O16" s="44">
        <f t="shared" si="2"/>
        <v>13.378167641325536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SUM(D18:D19)</f>
        <v>186088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186088</v>
      </c>
      <c r="O17" s="41">
        <f t="shared" si="2"/>
        <v>60.457439896036391</v>
      </c>
      <c r="P17" s="9"/>
    </row>
    <row r="18" spans="1:119">
      <c r="A18" s="12"/>
      <c r="B18" s="42">
        <v>572</v>
      </c>
      <c r="C18" s="19" t="s">
        <v>30</v>
      </c>
      <c r="D18" s="43">
        <v>183388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183388</v>
      </c>
      <c r="O18" s="44">
        <f t="shared" si="2"/>
        <v>59.580246913580247</v>
      </c>
      <c r="P18" s="9"/>
    </row>
    <row r="19" spans="1:119" ht="15.75" thickBot="1">
      <c r="A19" s="12"/>
      <c r="B19" s="42">
        <v>579</v>
      </c>
      <c r="C19" s="19" t="s">
        <v>59</v>
      </c>
      <c r="D19" s="43">
        <v>2700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2700</v>
      </c>
      <c r="O19" s="44">
        <f t="shared" si="2"/>
        <v>0.8771929824561403</v>
      </c>
      <c r="P19" s="9"/>
    </row>
    <row r="20" spans="1:119" ht="16.5" thickBot="1">
      <c r="A20" s="13" t="s">
        <v>10</v>
      </c>
      <c r="B20" s="21"/>
      <c r="C20" s="20"/>
      <c r="D20" s="14">
        <f>SUM(D5,D9,D11,D15,D17)</f>
        <v>1044971</v>
      </c>
      <c r="E20" s="14">
        <f t="shared" ref="E20:M20" si="7">SUM(E5,E9,E11,E15,E17)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1083265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2128236</v>
      </c>
      <c r="O20" s="35">
        <f t="shared" si="2"/>
        <v>691.43469785575053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60</v>
      </c>
      <c r="M22" s="90"/>
      <c r="N22" s="90"/>
      <c r="O22" s="39">
        <v>3078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72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73</v>
      </c>
      <c r="N4" s="32" t="s">
        <v>5</v>
      </c>
      <c r="O4" s="32" t="s">
        <v>74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369802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369802</v>
      </c>
      <c r="P5" s="30">
        <f t="shared" ref="P5:P17" si="1">(O5/P$19)</f>
        <v>151.6825266611977</v>
      </c>
      <c r="Q5" s="6"/>
    </row>
    <row r="6" spans="1:134">
      <c r="A6" s="12"/>
      <c r="B6" s="42">
        <v>513</v>
      </c>
      <c r="C6" s="19" t="s">
        <v>20</v>
      </c>
      <c r="D6" s="43">
        <v>369802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2">SUM(D6:N6)</f>
        <v>369802</v>
      </c>
      <c r="P6" s="44">
        <f t="shared" si="1"/>
        <v>151.6825266611977</v>
      </c>
      <c r="Q6" s="9"/>
    </row>
    <row r="7" spans="1:134" ht="15.75">
      <c r="A7" s="26" t="s">
        <v>21</v>
      </c>
      <c r="B7" s="27"/>
      <c r="C7" s="28"/>
      <c r="D7" s="29">
        <f t="shared" ref="D7:N7" si="3">SUM(D8:D8)</f>
        <v>724293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>SUM(D7:N7)</f>
        <v>724293</v>
      </c>
      <c r="P7" s="41">
        <f t="shared" si="1"/>
        <v>297.08490566037733</v>
      </c>
      <c r="Q7" s="10"/>
    </row>
    <row r="8" spans="1:134">
      <c r="A8" s="12"/>
      <c r="B8" s="42">
        <v>521</v>
      </c>
      <c r="C8" s="19" t="s">
        <v>22</v>
      </c>
      <c r="D8" s="43">
        <v>724293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724293</v>
      </c>
      <c r="P8" s="44">
        <f t="shared" si="1"/>
        <v>297.08490566037733</v>
      </c>
      <c r="Q8" s="9"/>
    </row>
    <row r="9" spans="1:134" ht="15.75">
      <c r="A9" s="26" t="s">
        <v>23</v>
      </c>
      <c r="B9" s="27"/>
      <c r="C9" s="28"/>
      <c r="D9" s="29">
        <f t="shared" ref="D9:N9" si="4">SUM(D10:D12)</f>
        <v>225036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1872160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>SUM(D9:N9)</f>
        <v>2097196</v>
      </c>
      <c r="P9" s="41">
        <f t="shared" si="1"/>
        <v>860.21164889253487</v>
      </c>
      <c r="Q9" s="10"/>
    </row>
    <row r="10" spans="1:134">
      <c r="A10" s="12"/>
      <c r="B10" s="42">
        <v>534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339728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6" si="5">SUM(D10:N10)</f>
        <v>339728</v>
      </c>
      <c r="P10" s="44">
        <f t="shared" si="1"/>
        <v>139.34700574241182</v>
      </c>
      <c r="Q10" s="9"/>
    </row>
    <row r="11" spans="1:134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1532432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5"/>
        <v>1532432</v>
      </c>
      <c r="P11" s="44">
        <f t="shared" si="1"/>
        <v>628.56111566858078</v>
      </c>
      <c r="Q11" s="9"/>
    </row>
    <row r="12" spans="1:134">
      <c r="A12" s="12"/>
      <c r="B12" s="42">
        <v>539</v>
      </c>
      <c r="C12" s="19" t="s">
        <v>26</v>
      </c>
      <c r="D12" s="43">
        <v>225036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5"/>
        <v>225036</v>
      </c>
      <c r="P12" s="44">
        <f t="shared" si="1"/>
        <v>92.303527481542247</v>
      </c>
      <c r="Q12" s="9"/>
    </row>
    <row r="13" spans="1:134" ht="15.75">
      <c r="A13" s="26" t="s">
        <v>27</v>
      </c>
      <c r="B13" s="27"/>
      <c r="C13" s="28"/>
      <c r="D13" s="29">
        <f t="shared" ref="D13:N13" si="6">SUM(D14:D14)</f>
        <v>54314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6"/>
        <v>0</v>
      </c>
      <c r="O13" s="29">
        <f t="shared" si="5"/>
        <v>54314</v>
      </c>
      <c r="P13" s="41">
        <f t="shared" si="1"/>
        <v>22.278096800656275</v>
      </c>
      <c r="Q13" s="10"/>
    </row>
    <row r="14" spans="1:134">
      <c r="A14" s="12"/>
      <c r="B14" s="42">
        <v>541</v>
      </c>
      <c r="C14" s="19" t="s">
        <v>28</v>
      </c>
      <c r="D14" s="43">
        <v>54314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5"/>
        <v>54314</v>
      </c>
      <c r="P14" s="44">
        <f t="shared" si="1"/>
        <v>22.278096800656275</v>
      </c>
      <c r="Q14" s="9"/>
    </row>
    <row r="15" spans="1:134" ht="15.75">
      <c r="A15" s="26" t="s">
        <v>29</v>
      </c>
      <c r="B15" s="27"/>
      <c r="C15" s="28"/>
      <c r="D15" s="29">
        <f t="shared" ref="D15:N15" si="7">SUM(D16:D16)</f>
        <v>166273</v>
      </c>
      <c r="E15" s="29">
        <f t="shared" si="7"/>
        <v>45319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7"/>
        <v>0</v>
      </c>
      <c r="O15" s="29">
        <f>SUM(D15:N15)</f>
        <v>211592</v>
      </c>
      <c r="P15" s="41">
        <f t="shared" si="1"/>
        <v>86.789171452009839</v>
      </c>
      <c r="Q15" s="9"/>
    </row>
    <row r="16" spans="1:134" ht="15.75" thickBot="1">
      <c r="A16" s="12"/>
      <c r="B16" s="42">
        <v>572</v>
      </c>
      <c r="C16" s="19" t="s">
        <v>30</v>
      </c>
      <c r="D16" s="43">
        <v>166273</v>
      </c>
      <c r="E16" s="43">
        <v>45319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5"/>
        <v>211592</v>
      </c>
      <c r="P16" s="44">
        <f t="shared" si="1"/>
        <v>86.789171452009839</v>
      </c>
      <c r="Q16" s="9"/>
    </row>
    <row r="17" spans="1:120" ht="16.5" thickBot="1">
      <c r="A17" s="13" t="s">
        <v>10</v>
      </c>
      <c r="B17" s="21"/>
      <c r="C17" s="20"/>
      <c r="D17" s="14">
        <f>SUM(D5,D7,D9,D13,D15)</f>
        <v>1539718</v>
      </c>
      <c r="E17" s="14">
        <f t="shared" ref="E17:N17" si="8">SUM(E5,E7,E9,E13,E15)</f>
        <v>45319</v>
      </c>
      <c r="F17" s="14">
        <f t="shared" si="8"/>
        <v>0</v>
      </c>
      <c r="G17" s="14">
        <f t="shared" si="8"/>
        <v>0</v>
      </c>
      <c r="H17" s="14">
        <f t="shared" si="8"/>
        <v>0</v>
      </c>
      <c r="I17" s="14">
        <f t="shared" si="8"/>
        <v>1872160</v>
      </c>
      <c r="J17" s="14">
        <f t="shared" si="8"/>
        <v>0</v>
      </c>
      <c r="K17" s="14">
        <f t="shared" si="8"/>
        <v>0</v>
      </c>
      <c r="L17" s="14">
        <f t="shared" si="8"/>
        <v>0</v>
      </c>
      <c r="M17" s="14">
        <f t="shared" si="8"/>
        <v>0</v>
      </c>
      <c r="N17" s="14">
        <f t="shared" si="8"/>
        <v>0</v>
      </c>
      <c r="O17" s="14">
        <f>SUM(D17:N17)</f>
        <v>3457197</v>
      </c>
      <c r="P17" s="35">
        <f t="shared" si="1"/>
        <v>1418.0463494667761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90" t="s">
        <v>77</v>
      </c>
      <c r="N19" s="90"/>
      <c r="O19" s="90"/>
      <c r="P19" s="39">
        <v>2438</v>
      </c>
    </row>
    <row r="20" spans="1:120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3"/>
    </row>
    <row r="21" spans="1:120" ht="15.75" customHeight="1" thickBot="1">
      <c r="A21" s="94" t="s">
        <v>37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72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73</v>
      </c>
      <c r="N4" s="32" t="s">
        <v>5</v>
      </c>
      <c r="O4" s="32" t="s">
        <v>74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304819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7" si="1">SUM(D5:N5)</f>
        <v>304819</v>
      </c>
      <c r="P5" s="30">
        <f t="shared" ref="P5:P17" si="2">(O5/P$19)</f>
        <v>127.27306889352819</v>
      </c>
      <c r="Q5" s="6"/>
    </row>
    <row r="6" spans="1:134">
      <c r="A6" s="12"/>
      <c r="B6" s="42">
        <v>513</v>
      </c>
      <c r="C6" s="19" t="s">
        <v>20</v>
      </c>
      <c r="D6" s="43">
        <v>304819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304819</v>
      </c>
      <c r="P6" s="44">
        <f t="shared" si="2"/>
        <v>127.27306889352819</v>
      </c>
      <c r="Q6" s="9"/>
    </row>
    <row r="7" spans="1:134" ht="15.75">
      <c r="A7" s="26" t="s">
        <v>21</v>
      </c>
      <c r="B7" s="27"/>
      <c r="C7" s="28"/>
      <c r="D7" s="29">
        <f t="shared" ref="D7:N7" si="3">SUM(D8:D8)</f>
        <v>617477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617477</v>
      </c>
      <c r="P7" s="41">
        <f t="shared" si="2"/>
        <v>257.81920668058456</v>
      </c>
      <c r="Q7" s="10"/>
    </row>
    <row r="8" spans="1:134">
      <c r="A8" s="12"/>
      <c r="B8" s="42">
        <v>521</v>
      </c>
      <c r="C8" s="19" t="s">
        <v>22</v>
      </c>
      <c r="D8" s="43">
        <v>617477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617477</v>
      </c>
      <c r="P8" s="44">
        <f t="shared" si="2"/>
        <v>257.81920668058456</v>
      </c>
      <c r="Q8" s="9"/>
    </row>
    <row r="9" spans="1:134" ht="15.75">
      <c r="A9" s="26" t="s">
        <v>23</v>
      </c>
      <c r="B9" s="27"/>
      <c r="C9" s="28"/>
      <c r="D9" s="29">
        <f t="shared" ref="D9:N9" si="4">SUM(D10:D12)</f>
        <v>387929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1721667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 t="shared" si="1"/>
        <v>2109596</v>
      </c>
      <c r="P9" s="41">
        <f t="shared" si="2"/>
        <v>880.83340292275579</v>
      </c>
      <c r="Q9" s="10"/>
    </row>
    <row r="10" spans="1:134">
      <c r="A10" s="12"/>
      <c r="B10" s="42">
        <v>534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252468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252468</v>
      </c>
      <c r="P10" s="44">
        <f t="shared" si="2"/>
        <v>105.41461377870564</v>
      </c>
      <c r="Q10" s="9"/>
    </row>
    <row r="11" spans="1:134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1469199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1469199</v>
      </c>
      <c r="P11" s="44">
        <f t="shared" si="2"/>
        <v>613.4442588726514</v>
      </c>
      <c r="Q11" s="9"/>
    </row>
    <row r="12" spans="1:134">
      <c r="A12" s="12"/>
      <c r="B12" s="42">
        <v>539</v>
      </c>
      <c r="C12" s="19" t="s">
        <v>26</v>
      </c>
      <c r="D12" s="43">
        <v>387929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387929</v>
      </c>
      <c r="P12" s="44">
        <f t="shared" si="2"/>
        <v>161.97453027139875</v>
      </c>
      <c r="Q12" s="9"/>
    </row>
    <row r="13" spans="1:134" ht="15.75">
      <c r="A13" s="26" t="s">
        <v>27</v>
      </c>
      <c r="B13" s="27"/>
      <c r="C13" s="28"/>
      <c r="D13" s="29">
        <f t="shared" ref="D13:N13" si="5">SUM(D14:D14)</f>
        <v>52224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52224</v>
      </c>
      <c r="P13" s="41">
        <f t="shared" si="2"/>
        <v>21.805427974947808</v>
      </c>
      <c r="Q13" s="10"/>
    </row>
    <row r="14" spans="1:134">
      <c r="A14" s="12"/>
      <c r="B14" s="42">
        <v>541</v>
      </c>
      <c r="C14" s="19" t="s">
        <v>28</v>
      </c>
      <c r="D14" s="43">
        <v>52224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52224</v>
      </c>
      <c r="P14" s="44">
        <f t="shared" si="2"/>
        <v>21.805427974947808</v>
      </c>
      <c r="Q14" s="9"/>
    </row>
    <row r="15" spans="1:134" ht="15.75">
      <c r="A15" s="26" t="s">
        <v>29</v>
      </c>
      <c r="B15" s="27"/>
      <c r="C15" s="28"/>
      <c r="D15" s="29">
        <f t="shared" ref="D15:N15" si="6">SUM(D16:D16)</f>
        <v>88440</v>
      </c>
      <c r="E15" s="29">
        <f t="shared" si="6"/>
        <v>62696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 t="shared" si="1"/>
        <v>151136</v>
      </c>
      <c r="P15" s="41">
        <f t="shared" si="2"/>
        <v>63.104801670146138</v>
      </c>
      <c r="Q15" s="9"/>
    </row>
    <row r="16" spans="1:134" ht="15.75" thickBot="1">
      <c r="A16" s="12"/>
      <c r="B16" s="42">
        <v>572</v>
      </c>
      <c r="C16" s="19" t="s">
        <v>30</v>
      </c>
      <c r="D16" s="43">
        <v>88440</v>
      </c>
      <c r="E16" s="43">
        <v>62696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151136</v>
      </c>
      <c r="P16" s="44">
        <f t="shared" si="2"/>
        <v>63.104801670146138</v>
      </c>
      <c r="Q16" s="9"/>
    </row>
    <row r="17" spans="1:120" ht="16.5" thickBot="1">
      <c r="A17" s="13" t="s">
        <v>10</v>
      </c>
      <c r="B17" s="21"/>
      <c r="C17" s="20"/>
      <c r="D17" s="14">
        <f>SUM(D5,D7,D9,D13,D15)</f>
        <v>1450889</v>
      </c>
      <c r="E17" s="14">
        <f t="shared" ref="E17:N17" si="7">SUM(E5,E7,E9,E13,E15)</f>
        <v>62696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1721667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7"/>
        <v>0</v>
      </c>
      <c r="O17" s="14">
        <f t="shared" si="1"/>
        <v>3235252</v>
      </c>
      <c r="P17" s="35">
        <f t="shared" si="2"/>
        <v>1350.8359081419624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90" t="s">
        <v>75</v>
      </c>
      <c r="N19" s="90"/>
      <c r="O19" s="90"/>
      <c r="P19" s="39">
        <v>2395</v>
      </c>
    </row>
    <row r="20" spans="1:120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3"/>
    </row>
    <row r="21" spans="1:120" ht="15.75" customHeight="1" thickBot="1">
      <c r="A21" s="94" t="s">
        <v>37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312586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312586</v>
      </c>
      <c r="O5" s="30">
        <f t="shared" ref="O5:O19" si="2">(N5/O$21)</f>
        <v>107.30724339169241</v>
      </c>
      <c r="P5" s="6"/>
    </row>
    <row r="6" spans="1:133">
      <c r="A6" s="12"/>
      <c r="B6" s="42">
        <v>513</v>
      </c>
      <c r="C6" s="19" t="s">
        <v>20</v>
      </c>
      <c r="D6" s="43">
        <v>312586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312586</v>
      </c>
      <c r="O6" s="44">
        <f t="shared" si="2"/>
        <v>107.30724339169241</v>
      </c>
      <c r="P6" s="9"/>
    </row>
    <row r="7" spans="1:133" ht="15.75">
      <c r="A7" s="26" t="s">
        <v>21</v>
      </c>
      <c r="B7" s="27"/>
      <c r="C7" s="28"/>
      <c r="D7" s="29">
        <f t="shared" ref="D7:M7" si="3">SUM(D8:D8)</f>
        <v>562677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562677</v>
      </c>
      <c r="O7" s="41">
        <f t="shared" si="2"/>
        <v>193.16065911431514</v>
      </c>
      <c r="P7" s="10"/>
    </row>
    <row r="8" spans="1:133">
      <c r="A8" s="12"/>
      <c r="B8" s="42">
        <v>521</v>
      </c>
      <c r="C8" s="19" t="s">
        <v>22</v>
      </c>
      <c r="D8" s="43">
        <v>562677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562677</v>
      </c>
      <c r="O8" s="44">
        <f t="shared" si="2"/>
        <v>193.16065911431514</v>
      </c>
      <c r="P8" s="9"/>
    </row>
    <row r="9" spans="1:133" ht="15.75">
      <c r="A9" s="26" t="s">
        <v>23</v>
      </c>
      <c r="B9" s="27"/>
      <c r="C9" s="28"/>
      <c r="D9" s="29">
        <f t="shared" ref="D9:M9" si="4">SUM(D10:D12)</f>
        <v>193654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1431146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1624800</v>
      </c>
      <c r="O9" s="41">
        <f t="shared" si="2"/>
        <v>557.77548918640582</v>
      </c>
      <c r="P9" s="10"/>
    </row>
    <row r="10" spans="1:133">
      <c r="A10" s="12"/>
      <c r="B10" s="42">
        <v>534</v>
      </c>
      <c r="C10" s="19" t="s">
        <v>48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269252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269252</v>
      </c>
      <c r="O10" s="44">
        <f t="shared" si="2"/>
        <v>92.431170614486788</v>
      </c>
      <c r="P10" s="9"/>
    </row>
    <row r="11" spans="1:133">
      <c r="A11" s="12"/>
      <c r="B11" s="42">
        <v>536</v>
      </c>
      <c r="C11" s="19" t="s">
        <v>49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1161894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1161894</v>
      </c>
      <c r="O11" s="44">
        <f t="shared" si="2"/>
        <v>398.86508753862</v>
      </c>
      <c r="P11" s="9"/>
    </row>
    <row r="12" spans="1:133">
      <c r="A12" s="12"/>
      <c r="B12" s="42">
        <v>539</v>
      </c>
      <c r="C12" s="19" t="s">
        <v>26</v>
      </c>
      <c r="D12" s="43">
        <v>193654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193654</v>
      </c>
      <c r="O12" s="44">
        <f t="shared" si="2"/>
        <v>66.479231033299001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59990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59990</v>
      </c>
      <c r="O13" s="41">
        <f t="shared" si="2"/>
        <v>20.593889461036731</v>
      </c>
      <c r="P13" s="10"/>
    </row>
    <row r="14" spans="1:133">
      <c r="A14" s="12"/>
      <c r="B14" s="42">
        <v>541</v>
      </c>
      <c r="C14" s="19" t="s">
        <v>50</v>
      </c>
      <c r="D14" s="43">
        <v>59990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59990</v>
      </c>
      <c r="O14" s="44">
        <f t="shared" si="2"/>
        <v>20.593889461036731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38278</v>
      </c>
      <c r="E15" s="29">
        <f t="shared" si="6"/>
        <v>556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38834</v>
      </c>
      <c r="O15" s="41">
        <f t="shared" si="2"/>
        <v>13.331273601098523</v>
      </c>
      <c r="P15" s="9"/>
    </row>
    <row r="16" spans="1:133">
      <c r="A16" s="12"/>
      <c r="B16" s="42">
        <v>572</v>
      </c>
      <c r="C16" s="19" t="s">
        <v>51</v>
      </c>
      <c r="D16" s="43">
        <v>38278</v>
      </c>
      <c r="E16" s="43">
        <v>556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38834</v>
      </c>
      <c r="O16" s="44">
        <f t="shared" si="2"/>
        <v>13.331273601098523</v>
      </c>
      <c r="P16" s="9"/>
    </row>
    <row r="17" spans="1:119" ht="15.75">
      <c r="A17" s="26" t="s">
        <v>52</v>
      </c>
      <c r="B17" s="27"/>
      <c r="C17" s="28"/>
      <c r="D17" s="29">
        <f t="shared" ref="D17:M17" si="7">SUM(D18:D18)</f>
        <v>57900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57900</v>
      </c>
      <c r="O17" s="41">
        <f t="shared" si="2"/>
        <v>19.876416065911432</v>
      </c>
      <c r="P17" s="9"/>
    </row>
    <row r="18" spans="1:119" ht="15.75" thickBot="1">
      <c r="A18" s="12"/>
      <c r="B18" s="42">
        <v>581</v>
      </c>
      <c r="C18" s="19" t="s">
        <v>53</v>
      </c>
      <c r="D18" s="43">
        <v>57900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57900</v>
      </c>
      <c r="O18" s="44">
        <f t="shared" si="2"/>
        <v>19.876416065911432</v>
      </c>
      <c r="P18" s="9"/>
    </row>
    <row r="19" spans="1:119" ht="16.5" thickBot="1">
      <c r="A19" s="13" t="s">
        <v>10</v>
      </c>
      <c r="B19" s="21"/>
      <c r="C19" s="20"/>
      <c r="D19" s="14">
        <f>SUM(D5,D7,D9,D13,D15,D17)</f>
        <v>1225085</v>
      </c>
      <c r="E19" s="14">
        <f t="shared" ref="E19:M19" si="8">SUM(E5,E7,E9,E13,E15,E17)</f>
        <v>556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1431146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2656787</v>
      </c>
      <c r="O19" s="35">
        <f t="shared" si="2"/>
        <v>912.04497082045998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70</v>
      </c>
      <c r="M21" s="90"/>
      <c r="N21" s="90"/>
      <c r="O21" s="39">
        <v>2913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278946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278946</v>
      </c>
      <c r="O5" s="30">
        <f t="shared" ref="O5:O17" si="2">(N5/O$19)</f>
        <v>95.431406089633938</v>
      </c>
      <c r="P5" s="6"/>
    </row>
    <row r="6" spans="1:133">
      <c r="A6" s="12"/>
      <c r="B6" s="42">
        <v>513</v>
      </c>
      <c r="C6" s="19" t="s">
        <v>20</v>
      </c>
      <c r="D6" s="43">
        <v>278946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278946</v>
      </c>
      <c r="O6" s="44">
        <f t="shared" si="2"/>
        <v>95.431406089633938</v>
      </c>
      <c r="P6" s="9"/>
    </row>
    <row r="7" spans="1:133" ht="15.75">
      <c r="A7" s="26" t="s">
        <v>21</v>
      </c>
      <c r="B7" s="27"/>
      <c r="C7" s="28"/>
      <c r="D7" s="29">
        <f t="shared" ref="D7:M7" si="3">SUM(D8:D8)</f>
        <v>847478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847478</v>
      </c>
      <c r="O7" s="41">
        <f t="shared" si="2"/>
        <v>289.93431406089633</v>
      </c>
      <c r="P7" s="10"/>
    </row>
    <row r="8" spans="1:133">
      <c r="A8" s="12"/>
      <c r="B8" s="42">
        <v>521</v>
      </c>
      <c r="C8" s="19" t="s">
        <v>22</v>
      </c>
      <c r="D8" s="43">
        <v>847478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847478</v>
      </c>
      <c r="O8" s="44">
        <f t="shared" si="2"/>
        <v>289.93431406089633</v>
      </c>
      <c r="P8" s="9"/>
    </row>
    <row r="9" spans="1:133" ht="15.75">
      <c r="A9" s="26" t="s">
        <v>23</v>
      </c>
      <c r="B9" s="27"/>
      <c r="C9" s="28"/>
      <c r="D9" s="29">
        <f t="shared" ref="D9:M9" si="4">SUM(D10:D12)</f>
        <v>226850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1305170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1532020</v>
      </c>
      <c r="O9" s="41">
        <f t="shared" si="2"/>
        <v>524.12589804994866</v>
      </c>
      <c r="P9" s="10"/>
    </row>
    <row r="10" spans="1:133">
      <c r="A10" s="12"/>
      <c r="B10" s="42">
        <v>534</v>
      </c>
      <c r="C10" s="19" t="s">
        <v>48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258008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258008</v>
      </c>
      <c r="O10" s="44">
        <f t="shared" si="2"/>
        <v>88.26821758467328</v>
      </c>
      <c r="P10" s="9"/>
    </row>
    <row r="11" spans="1:133">
      <c r="A11" s="12"/>
      <c r="B11" s="42">
        <v>536</v>
      </c>
      <c r="C11" s="19" t="s">
        <v>49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1047162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1047162</v>
      </c>
      <c r="O11" s="44">
        <f t="shared" si="2"/>
        <v>358.24905918576803</v>
      </c>
      <c r="P11" s="9"/>
    </row>
    <row r="12" spans="1:133">
      <c r="A12" s="12"/>
      <c r="B12" s="42">
        <v>539</v>
      </c>
      <c r="C12" s="19" t="s">
        <v>26</v>
      </c>
      <c r="D12" s="43">
        <v>226850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226850</v>
      </c>
      <c r="O12" s="44">
        <f t="shared" si="2"/>
        <v>77.608621279507361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22320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22320</v>
      </c>
      <c r="O13" s="41">
        <f t="shared" si="2"/>
        <v>7.6359904208005478</v>
      </c>
      <c r="P13" s="10"/>
    </row>
    <row r="14" spans="1:133">
      <c r="A14" s="12"/>
      <c r="B14" s="42">
        <v>541</v>
      </c>
      <c r="C14" s="19" t="s">
        <v>50</v>
      </c>
      <c r="D14" s="43">
        <v>22320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22320</v>
      </c>
      <c r="O14" s="44">
        <f t="shared" si="2"/>
        <v>7.6359904208005478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58328</v>
      </c>
      <c r="E15" s="29">
        <f t="shared" si="6"/>
        <v>547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58875</v>
      </c>
      <c r="O15" s="41">
        <f t="shared" si="2"/>
        <v>20.141977420458431</v>
      </c>
      <c r="P15" s="9"/>
    </row>
    <row r="16" spans="1:133" ht="15.75" thickBot="1">
      <c r="A16" s="12"/>
      <c r="B16" s="42">
        <v>572</v>
      </c>
      <c r="C16" s="19" t="s">
        <v>51</v>
      </c>
      <c r="D16" s="43">
        <v>58328</v>
      </c>
      <c r="E16" s="43">
        <v>547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58875</v>
      </c>
      <c r="O16" s="44">
        <f t="shared" si="2"/>
        <v>20.141977420458431</v>
      </c>
      <c r="P16" s="9"/>
    </row>
    <row r="17" spans="1:119" ht="16.5" thickBot="1">
      <c r="A17" s="13" t="s">
        <v>10</v>
      </c>
      <c r="B17" s="21"/>
      <c r="C17" s="20"/>
      <c r="D17" s="14">
        <f>SUM(D5,D7,D9,D13,D15)</f>
        <v>1433922</v>
      </c>
      <c r="E17" s="14">
        <f t="shared" ref="E17:M17" si="7">SUM(E5,E7,E9,E13,E15)</f>
        <v>547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1305170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2739639</v>
      </c>
      <c r="O17" s="35">
        <f t="shared" si="2"/>
        <v>937.26958604173797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68</v>
      </c>
      <c r="M19" s="90"/>
      <c r="N19" s="90"/>
      <c r="O19" s="39">
        <v>2923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37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299399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299399</v>
      </c>
      <c r="O5" s="30">
        <f t="shared" ref="O5:O19" si="2">(N5/O$21)</f>
        <v>104.35657023353085</v>
      </c>
      <c r="P5" s="6"/>
    </row>
    <row r="6" spans="1:133">
      <c r="A6" s="12"/>
      <c r="B6" s="42">
        <v>513</v>
      </c>
      <c r="C6" s="19" t="s">
        <v>20</v>
      </c>
      <c r="D6" s="43">
        <v>299399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299399</v>
      </c>
      <c r="O6" s="44">
        <f t="shared" si="2"/>
        <v>104.35657023353085</v>
      </c>
      <c r="P6" s="9"/>
    </row>
    <row r="7" spans="1:133" ht="15.75">
      <c r="A7" s="26" t="s">
        <v>21</v>
      </c>
      <c r="B7" s="27"/>
      <c r="C7" s="28"/>
      <c r="D7" s="29">
        <f t="shared" ref="D7:M7" si="3">SUM(D8:D8)</f>
        <v>648717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648717</v>
      </c>
      <c r="O7" s="41">
        <f t="shared" si="2"/>
        <v>226.11258278145695</v>
      </c>
      <c r="P7" s="10"/>
    </row>
    <row r="8" spans="1:133">
      <c r="A8" s="12"/>
      <c r="B8" s="42">
        <v>521</v>
      </c>
      <c r="C8" s="19" t="s">
        <v>22</v>
      </c>
      <c r="D8" s="43">
        <v>648717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648717</v>
      </c>
      <c r="O8" s="44">
        <f t="shared" si="2"/>
        <v>226.11258278145695</v>
      </c>
      <c r="P8" s="9"/>
    </row>
    <row r="9" spans="1:133" ht="15.75">
      <c r="A9" s="26" t="s">
        <v>23</v>
      </c>
      <c r="B9" s="27"/>
      <c r="C9" s="28"/>
      <c r="D9" s="29">
        <f t="shared" ref="D9:M9" si="4">SUM(D10:D12)</f>
        <v>240885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1186610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1427495</v>
      </c>
      <c r="O9" s="41">
        <f t="shared" si="2"/>
        <v>497.55838271174628</v>
      </c>
      <c r="P9" s="10"/>
    </row>
    <row r="10" spans="1:133">
      <c r="A10" s="12"/>
      <c r="B10" s="42">
        <v>534</v>
      </c>
      <c r="C10" s="19" t="s">
        <v>48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259025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259025</v>
      </c>
      <c r="O10" s="44">
        <f t="shared" si="2"/>
        <v>90.284071104914602</v>
      </c>
      <c r="P10" s="9"/>
    </row>
    <row r="11" spans="1:133">
      <c r="A11" s="12"/>
      <c r="B11" s="42">
        <v>536</v>
      </c>
      <c r="C11" s="19" t="s">
        <v>49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927585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927585</v>
      </c>
      <c r="O11" s="44">
        <f t="shared" si="2"/>
        <v>323.31300104566049</v>
      </c>
      <c r="P11" s="9"/>
    </row>
    <row r="12" spans="1:133">
      <c r="A12" s="12"/>
      <c r="B12" s="42">
        <v>539</v>
      </c>
      <c r="C12" s="19" t="s">
        <v>26</v>
      </c>
      <c r="D12" s="43">
        <v>240885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240885</v>
      </c>
      <c r="O12" s="44">
        <f t="shared" si="2"/>
        <v>83.961310561171146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20007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20007</v>
      </c>
      <c r="O13" s="41">
        <f t="shared" si="2"/>
        <v>6.9735099337748343</v>
      </c>
      <c r="P13" s="10"/>
    </row>
    <row r="14" spans="1:133">
      <c r="A14" s="12"/>
      <c r="B14" s="42">
        <v>541</v>
      </c>
      <c r="C14" s="19" t="s">
        <v>50</v>
      </c>
      <c r="D14" s="43">
        <v>20007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20007</v>
      </c>
      <c r="O14" s="44">
        <f t="shared" si="2"/>
        <v>6.9735099337748343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33697</v>
      </c>
      <c r="E15" s="29">
        <f t="shared" si="6"/>
        <v>20339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54036</v>
      </c>
      <c r="O15" s="41">
        <f t="shared" si="2"/>
        <v>18.834437086092716</v>
      </c>
      <c r="P15" s="9"/>
    </row>
    <row r="16" spans="1:133">
      <c r="A16" s="12"/>
      <c r="B16" s="42">
        <v>572</v>
      </c>
      <c r="C16" s="19" t="s">
        <v>51</v>
      </c>
      <c r="D16" s="43">
        <v>33697</v>
      </c>
      <c r="E16" s="43">
        <v>20339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54036</v>
      </c>
      <c r="O16" s="44">
        <f t="shared" si="2"/>
        <v>18.834437086092716</v>
      </c>
      <c r="P16" s="9"/>
    </row>
    <row r="17" spans="1:119" ht="15.75">
      <c r="A17" s="26" t="s">
        <v>52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61382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61382</v>
      </c>
      <c r="O17" s="41">
        <f t="shared" si="2"/>
        <v>21.394911118856744</v>
      </c>
      <c r="P17" s="9"/>
    </row>
    <row r="18" spans="1:119" ht="15.75" thickBot="1">
      <c r="A18" s="12"/>
      <c r="B18" s="42">
        <v>581</v>
      </c>
      <c r="C18" s="19" t="s">
        <v>53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61382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61382</v>
      </c>
      <c r="O18" s="44">
        <f t="shared" si="2"/>
        <v>21.394911118856744</v>
      </c>
      <c r="P18" s="9"/>
    </row>
    <row r="19" spans="1:119" ht="16.5" thickBot="1">
      <c r="A19" s="13" t="s">
        <v>10</v>
      </c>
      <c r="B19" s="21"/>
      <c r="C19" s="20"/>
      <c r="D19" s="14">
        <f>SUM(D5,D7,D9,D13,D15,D17)</f>
        <v>1242705</v>
      </c>
      <c r="E19" s="14">
        <f t="shared" ref="E19:M19" si="8">SUM(E5,E7,E9,E13,E15,E17)</f>
        <v>20339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1247992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2511036</v>
      </c>
      <c r="O19" s="35">
        <f t="shared" si="2"/>
        <v>875.23039386545838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66</v>
      </c>
      <c r="M21" s="90"/>
      <c r="N21" s="90"/>
      <c r="O21" s="39">
        <v>2869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298031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298031</v>
      </c>
      <c r="O5" s="30">
        <f t="shared" ref="O5:O19" si="2">(N5/O$21)</f>
        <v>103.80738418669453</v>
      </c>
      <c r="P5" s="6"/>
    </row>
    <row r="6" spans="1:133">
      <c r="A6" s="12"/>
      <c r="B6" s="42">
        <v>513</v>
      </c>
      <c r="C6" s="19" t="s">
        <v>20</v>
      </c>
      <c r="D6" s="43">
        <v>298031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298031</v>
      </c>
      <c r="O6" s="44">
        <f t="shared" si="2"/>
        <v>103.80738418669453</v>
      </c>
      <c r="P6" s="9"/>
    </row>
    <row r="7" spans="1:133" ht="15.75">
      <c r="A7" s="26" t="s">
        <v>21</v>
      </c>
      <c r="B7" s="27"/>
      <c r="C7" s="28"/>
      <c r="D7" s="29">
        <f t="shared" ref="D7:M7" si="3">SUM(D8:D8)</f>
        <v>518069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518069</v>
      </c>
      <c r="O7" s="41">
        <f t="shared" si="2"/>
        <v>180.44897248345524</v>
      </c>
      <c r="P7" s="10"/>
    </row>
    <row r="8" spans="1:133">
      <c r="A8" s="12"/>
      <c r="B8" s="42">
        <v>521</v>
      </c>
      <c r="C8" s="19" t="s">
        <v>22</v>
      </c>
      <c r="D8" s="43">
        <v>518069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518069</v>
      </c>
      <c r="O8" s="44">
        <f t="shared" si="2"/>
        <v>180.44897248345524</v>
      </c>
      <c r="P8" s="9"/>
    </row>
    <row r="9" spans="1:133" ht="15.75">
      <c r="A9" s="26" t="s">
        <v>23</v>
      </c>
      <c r="B9" s="27"/>
      <c r="C9" s="28"/>
      <c r="D9" s="29">
        <f t="shared" ref="D9:M9" si="4">SUM(D10:D12)</f>
        <v>212007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1152937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1364944</v>
      </c>
      <c r="O9" s="41">
        <f t="shared" si="2"/>
        <v>475.42459073493558</v>
      </c>
      <c r="P9" s="10"/>
    </row>
    <row r="10" spans="1:133">
      <c r="A10" s="12"/>
      <c r="B10" s="42">
        <v>534</v>
      </c>
      <c r="C10" s="19" t="s">
        <v>48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277511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277511</v>
      </c>
      <c r="O10" s="44">
        <f t="shared" si="2"/>
        <v>96.660048763497045</v>
      </c>
      <c r="P10" s="9"/>
    </row>
    <row r="11" spans="1:133">
      <c r="A11" s="12"/>
      <c r="B11" s="42">
        <v>536</v>
      </c>
      <c r="C11" s="19" t="s">
        <v>49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875426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875426</v>
      </c>
      <c r="O11" s="44">
        <f t="shared" si="2"/>
        <v>304.92023685127134</v>
      </c>
      <c r="P11" s="9"/>
    </row>
    <row r="12" spans="1:133">
      <c r="A12" s="12"/>
      <c r="B12" s="42">
        <v>539</v>
      </c>
      <c r="C12" s="19" t="s">
        <v>26</v>
      </c>
      <c r="D12" s="43">
        <v>212007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212007</v>
      </c>
      <c r="O12" s="44">
        <f t="shared" si="2"/>
        <v>73.844305120167192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77715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77715</v>
      </c>
      <c r="O13" s="41">
        <f t="shared" si="2"/>
        <v>27.068965517241381</v>
      </c>
      <c r="P13" s="10"/>
    </row>
    <row r="14" spans="1:133">
      <c r="A14" s="12"/>
      <c r="B14" s="42">
        <v>541</v>
      </c>
      <c r="C14" s="19" t="s">
        <v>50</v>
      </c>
      <c r="D14" s="43">
        <v>77715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77715</v>
      </c>
      <c r="O14" s="44">
        <f t="shared" si="2"/>
        <v>27.068965517241381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59859</v>
      </c>
      <c r="E15" s="29">
        <f t="shared" si="6"/>
        <v>328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60187</v>
      </c>
      <c r="O15" s="41">
        <f t="shared" si="2"/>
        <v>20.963775687913618</v>
      </c>
      <c r="P15" s="9"/>
    </row>
    <row r="16" spans="1:133">
      <c r="A16" s="12"/>
      <c r="B16" s="42">
        <v>572</v>
      </c>
      <c r="C16" s="19" t="s">
        <v>51</v>
      </c>
      <c r="D16" s="43">
        <v>59859</v>
      </c>
      <c r="E16" s="43">
        <v>328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60187</v>
      </c>
      <c r="O16" s="44">
        <f t="shared" si="2"/>
        <v>20.963775687913618</v>
      </c>
      <c r="P16" s="9"/>
    </row>
    <row r="17" spans="1:119" ht="15.75">
      <c r="A17" s="26" t="s">
        <v>52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40000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40000</v>
      </c>
      <c r="O17" s="41">
        <f t="shared" si="2"/>
        <v>13.932427725531173</v>
      </c>
      <c r="P17" s="9"/>
    </row>
    <row r="18" spans="1:119" ht="15.75" thickBot="1">
      <c r="A18" s="12"/>
      <c r="B18" s="42">
        <v>581</v>
      </c>
      <c r="C18" s="19" t="s">
        <v>53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40000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40000</v>
      </c>
      <c r="O18" s="44">
        <f t="shared" si="2"/>
        <v>13.932427725531173</v>
      </c>
      <c r="P18" s="9"/>
    </row>
    <row r="19" spans="1:119" ht="16.5" thickBot="1">
      <c r="A19" s="13" t="s">
        <v>10</v>
      </c>
      <c r="B19" s="21"/>
      <c r="C19" s="20"/>
      <c r="D19" s="14">
        <f>SUM(D5,D7,D9,D13,D15,D17)</f>
        <v>1165681</v>
      </c>
      <c r="E19" s="14">
        <f t="shared" ref="E19:M19" si="8">SUM(E5,E7,E9,E13,E15,E17)</f>
        <v>328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1192937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2358946</v>
      </c>
      <c r="O19" s="35">
        <f t="shared" si="2"/>
        <v>821.64611633577147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64</v>
      </c>
      <c r="M21" s="90"/>
      <c r="N21" s="90"/>
      <c r="O21" s="39">
        <v>2871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338118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338118</v>
      </c>
      <c r="O5" s="30">
        <f t="shared" ref="O5:O18" si="2">(N5/O$20)</f>
        <v>118.18175463124781</v>
      </c>
      <c r="P5" s="6"/>
    </row>
    <row r="6" spans="1:133">
      <c r="A6" s="12"/>
      <c r="B6" s="42">
        <v>511</v>
      </c>
      <c r="C6" s="19" t="s">
        <v>19</v>
      </c>
      <c r="D6" s="43">
        <v>15600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15600</v>
      </c>
      <c r="O6" s="44">
        <f t="shared" si="2"/>
        <v>5.4526389374344637</v>
      </c>
      <c r="P6" s="9"/>
    </row>
    <row r="7" spans="1:133">
      <c r="A7" s="12"/>
      <c r="B7" s="42">
        <v>513</v>
      </c>
      <c r="C7" s="19" t="s">
        <v>20</v>
      </c>
      <c r="D7" s="43">
        <v>322518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322518</v>
      </c>
      <c r="O7" s="44">
        <f t="shared" si="2"/>
        <v>112.72911569381336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493808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493808</v>
      </c>
      <c r="O8" s="41">
        <f t="shared" si="2"/>
        <v>172.59979028311778</v>
      </c>
      <c r="P8" s="10"/>
    </row>
    <row r="9" spans="1:133">
      <c r="A9" s="12"/>
      <c r="B9" s="42">
        <v>521</v>
      </c>
      <c r="C9" s="19" t="s">
        <v>22</v>
      </c>
      <c r="D9" s="43">
        <v>493808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493808</v>
      </c>
      <c r="O9" s="44">
        <f t="shared" si="2"/>
        <v>172.59979028311778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333857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995631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1329488</v>
      </c>
      <c r="O10" s="41">
        <f t="shared" si="2"/>
        <v>464.69346382383782</v>
      </c>
      <c r="P10" s="10"/>
    </row>
    <row r="11" spans="1:133">
      <c r="A11" s="12"/>
      <c r="B11" s="42">
        <v>534</v>
      </c>
      <c r="C11" s="19" t="s">
        <v>48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249064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249064</v>
      </c>
      <c r="O11" s="44">
        <f t="shared" si="2"/>
        <v>87.054875917511353</v>
      </c>
      <c r="P11" s="9"/>
    </row>
    <row r="12" spans="1:133">
      <c r="A12" s="12"/>
      <c r="B12" s="42">
        <v>536</v>
      </c>
      <c r="C12" s="19" t="s">
        <v>49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746567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746567</v>
      </c>
      <c r="O12" s="44">
        <f t="shared" si="2"/>
        <v>260.94617266689971</v>
      </c>
      <c r="P12" s="9"/>
    </row>
    <row r="13" spans="1:133">
      <c r="A13" s="12"/>
      <c r="B13" s="42">
        <v>539</v>
      </c>
      <c r="C13" s="19" t="s">
        <v>26</v>
      </c>
      <c r="D13" s="43">
        <v>333857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333857</v>
      </c>
      <c r="O13" s="44">
        <f t="shared" si="2"/>
        <v>116.69241523942678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23425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23425</v>
      </c>
      <c r="O14" s="41">
        <f t="shared" si="2"/>
        <v>8.1876966095770705</v>
      </c>
      <c r="P14" s="9"/>
    </row>
    <row r="15" spans="1:133">
      <c r="A15" s="12"/>
      <c r="B15" s="42">
        <v>572</v>
      </c>
      <c r="C15" s="19" t="s">
        <v>51</v>
      </c>
      <c r="D15" s="43">
        <v>23425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23425</v>
      </c>
      <c r="O15" s="44">
        <f t="shared" si="2"/>
        <v>8.1876966095770705</v>
      </c>
      <c r="P15" s="9"/>
    </row>
    <row r="16" spans="1:133" ht="15.75">
      <c r="A16" s="26" t="s">
        <v>52</v>
      </c>
      <c r="B16" s="27"/>
      <c r="C16" s="28"/>
      <c r="D16" s="29">
        <f t="shared" ref="D16:M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15000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15000</v>
      </c>
      <c r="O16" s="41">
        <f t="shared" si="2"/>
        <v>5.2429220552254456</v>
      </c>
      <c r="P16" s="9"/>
    </row>
    <row r="17" spans="1:119" ht="15.75" thickBot="1">
      <c r="A17" s="12"/>
      <c r="B17" s="42">
        <v>581</v>
      </c>
      <c r="C17" s="19" t="s">
        <v>53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15000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15000</v>
      </c>
      <c r="O17" s="44">
        <f t="shared" si="2"/>
        <v>5.2429220552254456</v>
      </c>
      <c r="P17" s="9"/>
    </row>
    <row r="18" spans="1:119" ht="16.5" thickBot="1">
      <c r="A18" s="13" t="s">
        <v>10</v>
      </c>
      <c r="B18" s="21"/>
      <c r="C18" s="20"/>
      <c r="D18" s="14">
        <f>SUM(D5,D8,D10,D14,D16)</f>
        <v>1189208</v>
      </c>
      <c r="E18" s="14">
        <f t="shared" ref="E18:M18" si="7">SUM(E5,E8,E10,E14,E16)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1010631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2199839</v>
      </c>
      <c r="O18" s="35">
        <f t="shared" si="2"/>
        <v>768.90562740300595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62</v>
      </c>
      <c r="M20" s="90"/>
      <c r="N20" s="90"/>
      <c r="O20" s="39">
        <v>2861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313477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313477</v>
      </c>
      <c r="O5" s="30">
        <f t="shared" ref="O5:O18" si="2">(N5/O$20)</f>
        <v>108.31962681409813</v>
      </c>
      <c r="P5" s="6"/>
    </row>
    <row r="6" spans="1:133">
      <c r="A6" s="12"/>
      <c r="B6" s="42">
        <v>511</v>
      </c>
      <c r="C6" s="19" t="s">
        <v>19</v>
      </c>
      <c r="D6" s="43">
        <v>15600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15600</v>
      </c>
      <c r="O6" s="44">
        <f t="shared" si="2"/>
        <v>5.3904630269523155</v>
      </c>
      <c r="P6" s="9"/>
    </row>
    <row r="7" spans="1:133">
      <c r="A7" s="12"/>
      <c r="B7" s="42">
        <v>513</v>
      </c>
      <c r="C7" s="19" t="s">
        <v>20</v>
      </c>
      <c r="D7" s="43">
        <v>297877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297877</v>
      </c>
      <c r="O7" s="44">
        <f t="shared" si="2"/>
        <v>102.92916378714582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485653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485653</v>
      </c>
      <c r="O8" s="41">
        <f t="shared" si="2"/>
        <v>167.81375259156877</v>
      </c>
      <c r="P8" s="10"/>
    </row>
    <row r="9" spans="1:133">
      <c r="A9" s="12"/>
      <c r="B9" s="42">
        <v>521</v>
      </c>
      <c r="C9" s="19" t="s">
        <v>22</v>
      </c>
      <c r="D9" s="43">
        <v>485653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485653</v>
      </c>
      <c r="O9" s="44">
        <f t="shared" si="2"/>
        <v>167.81375259156877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324534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1078099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1402633</v>
      </c>
      <c r="O10" s="41">
        <f t="shared" si="2"/>
        <v>484.66931582584658</v>
      </c>
      <c r="P10" s="10"/>
    </row>
    <row r="11" spans="1:133">
      <c r="A11" s="12"/>
      <c r="B11" s="42">
        <v>534</v>
      </c>
      <c r="C11" s="19" t="s">
        <v>48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237861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237861</v>
      </c>
      <c r="O11" s="44">
        <f t="shared" si="2"/>
        <v>82.191085003455427</v>
      </c>
      <c r="P11" s="9"/>
    </row>
    <row r="12" spans="1:133">
      <c r="A12" s="12"/>
      <c r="B12" s="42">
        <v>536</v>
      </c>
      <c r="C12" s="19" t="s">
        <v>49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840238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840238</v>
      </c>
      <c r="O12" s="44">
        <f t="shared" si="2"/>
        <v>290.33794056668972</v>
      </c>
      <c r="P12" s="9"/>
    </row>
    <row r="13" spans="1:133">
      <c r="A13" s="12"/>
      <c r="B13" s="42">
        <v>539</v>
      </c>
      <c r="C13" s="19" t="s">
        <v>26</v>
      </c>
      <c r="D13" s="43">
        <v>324534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324534</v>
      </c>
      <c r="O13" s="44">
        <f t="shared" si="2"/>
        <v>112.14029025570144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13678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13678</v>
      </c>
      <c r="O14" s="41">
        <f t="shared" si="2"/>
        <v>4.7263303386316515</v>
      </c>
      <c r="P14" s="10"/>
    </row>
    <row r="15" spans="1:133">
      <c r="A15" s="12"/>
      <c r="B15" s="42">
        <v>541</v>
      </c>
      <c r="C15" s="19" t="s">
        <v>50</v>
      </c>
      <c r="D15" s="43">
        <v>13678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13678</v>
      </c>
      <c r="O15" s="44">
        <f t="shared" si="2"/>
        <v>4.7263303386316515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24069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24069</v>
      </c>
      <c r="O16" s="41">
        <f t="shared" si="2"/>
        <v>8.3168624740843118</v>
      </c>
      <c r="P16" s="9"/>
    </row>
    <row r="17" spans="1:119" ht="15.75" thickBot="1">
      <c r="A17" s="12"/>
      <c r="B17" s="42">
        <v>572</v>
      </c>
      <c r="C17" s="19" t="s">
        <v>51</v>
      </c>
      <c r="D17" s="43">
        <v>24069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24069</v>
      </c>
      <c r="O17" s="44">
        <f t="shared" si="2"/>
        <v>8.3168624740843118</v>
      </c>
      <c r="P17" s="9"/>
    </row>
    <row r="18" spans="1:119" ht="16.5" thickBot="1">
      <c r="A18" s="13" t="s">
        <v>10</v>
      </c>
      <c r="B18" s="21"/>
      <c r="C18" s="20"/>
      <c r="D18" s="14">
        <f>SUM(D5,D8,D10,D14,D16)</f>
        <v>1161411</v>
      </c>
      <c r="E18" s="14">
        <f t="shared" ref="E18:M18" si="7">SUM(E5,E8,E10,E14,E16)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1078099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2239510</v>
      </c>
      <c r="O18" s="35">
        <f t="shared" si="2"/>
        <v>773.84588804422947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56</v>
      </c>
      <c r="M20" s="90"/>
      <c r="N20" s="90"/>
      <c r="O20" s="39">
        <v>2894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2024-07-03T16:26:54Z</cp:lastPrinted>
  <dcterms:created xsi:type="dcterms:W3CDTF">2000-08-31T21:26:31Z</dcterms:created>
  <dcterms:modified xsi:type="dcterms:W3CDTF">2024-07-03T18:02:59Z</dcterms:modified>
</cp:coreProperties>
</file>