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296D3260DC0BFBB09A675F179749C0A5FC482E54" xr6:coauthVersionLast="47" xr6:coauthVersionMax="47" xr10:uidLastSave="{F19B61C9-311F-4141-834D-95BE36FD3E3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'2008'!$A$1:$O$55</definedName>
    <definedName name="_xlnm.Print_Area" localSheetId="14">'2009'!$A$1:$O$53</definedName>
    <definedName name="_xlnm.Print_Area" localSheetId="13">'2010'!$A$1:$O$54</definedName>
    <definedName name="_xlnm.Print_Area" localSheetId="12">'2011'!$A$1:$O$50</definedName>
    <definedName name="_xlnm.Print_Area" localSheetId="11">'2012'!$A$1:$O$51</definedName>
    <definedName name="_xlnm.Print_Area" localSheetId="10">'2013'!$A$1:$O$49</definedName>
    <definedName name="_xlnm.Print_Area" localSheetId="9">'2014'!$A$1:$O$55</definedName>
    <definedName name="_xlnm.Print_Area" localSheetId="8">'2015'!$A$1:$O$54</definedName>
    <definedName name="_xlnm.Print_Area" localSheetId="7">'2016'!$A$1:$O$54</definedName>
    <definedName name="_xlnm.Print_Area" localSheetId="6">'2017'!$A$1:$O$54</definedName>
    <definedName name="_xlnm.Print_Area" localSheetId="5">'2018'!$A$1:$O$56</definedName>
    <definedName name="_xlnm.Print_Area" localSheetId="4">'2019'!$A$1:$O$54</definedName>
    <definedName name="_xlnm.Print_Area" localSheetId="3">'2020'!$A$1:$O$55</definedName>
    <definedName name="_xlnm.Print_Area" localSheetId="2">'2021'!$A$1:$P$53</definedName>
    <definedName name="_xlnm.Print_Area" localSheetId="1">'2022'!$A$1:$P$52</definedName>
    <definedName name="_xlnm.Print_Area" localSheetId="0">'2023'!$A$1:$P$54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48" l="1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8" l="1"/>
  <c r="P48" i="48" s="1"/>
  <c r="O43" i="48"/>
  <c r="P43" i="48" s="1"/>
  <c r="O40" i="48"/>
  <c r="P40" i="48" s="1"/>
  <c r="O34" i="48"/>
  <c r="P34" i="48" s="1"/>
  <c r="K50" i="48"/>
  <c r="O21" i="48"/>
  <c r="P21" i="48" s="1"/>
  <c r="H50" i="48"/>
  <c r="E50" i="48"/>
  <c r="F50" i="48"/>
  <c r="I50" i="48"/>
  <c r="G50" i="48"/>
  <c r="J50" i="48"/>
  <c r="L50" i="48"/>
  <c r="M50" i="48"/>
  <c r="N50" i="48"/>
  <c r="O11" i="48"/>
  <c r="P11" i="48" s="1"/>
  <c r="O5" i="48"/>
  <c r="P5" i="48" s="1"/>
  <c r="D50" i="48"/>
  <c r="O45" i="47"/>
  <c r="P45" i="47" s="1"/>
  <c r="O40" i="47"/>
  <c r="P40" i="47" s="1"/>
  <c r="O37" i="47"/>
  <c r="P37" i="47" s="1"/>
  <c r="O32" i="47"/>
  <c r="P32" i="47" s="1"/>
  <c r="O21" i="47"/>
  <c r="P21" i="47" s="1"/>
  <c r="I48" i="47"/>
  <c r="K48" i="47"/>
  <c r="M48" i="47"/>
  <c r="N48" i="47"/>
  <c r="L48" i="47"/>
  <c r="D48" i="47"/>
  <c r="H48" i="47"/>
  <c r="G48" i="47"/>
  <c r="O5" i="47"/>
  <c r="P5" i="47" s="1"/>
  <c r="F48" i="47"/>
  <c r="J48" i="47"/>
  <c r="O11" i="47"/>
  <c r="P11" i="47" s="1"/>
  <c r="E48" i="47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 s="1"/>
  <c r="O44" i="46"/>
  <c r="P44" i="46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D49" i="46" s="1"/>
  <c r="O38" i="46"/>
  <c r="P38" i="46" s="1"/>
  <c r="O37" i="46"/>
  <c r="P37" i="46" s="1"/>
  <c r="O36" i="46"/>
  <c r="P36" i="46" s="1"/>
  <c r="O35" i="46"/>
  <c r="P35" i="46"/>
  <c r="O34" i="46"/>
  <c r="P34" i="46"/>
  <c r="N33" i="46"/>
  <c r="M33" i="46"/>
  <c r="L33" i="46"/>
  <c r="K33" i="46"/>
  <c r="J33" i="46"/>
  <c r="I33" i="46"/>
  <c r="H33" i="46"/>
  <c r="G33" i="46"/>
  <c r="F33" i="46"/>
  <c r="E33" i="46"/>
  <c r="E49" i="46" s="1"/>
  <c r="D33" i="46"/>
  <c r="O32" i="46"/>
  <c r="P32" i="46" s="1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I49" i="46" s="1"/>
  <c r="H21" i="46"/>
  <c r="H49" i="46" s="1"/>
  <c r="G21" i="46"/>
  <c r="G49" i="46" s="1"/>
  <c r="F21" i="46"/>
  <c r="E21" i="46"/>
  <c r="D21" i="46"/>
  <c r="O20" i="46"/>
  <c r="P20" i="46"/>
  <c r="O19" i="46"/>
  <c r="P19" i="46"/>
  <c r="O18" i="46"/>
  <c r="P18" i="46"/>
  <c r="O17" i="46"/>
  <c r="P17" i="46" s="1"/>
  <c r="O16" i="46"/>
  <c r="P16" i="46" s="1"/>
  <c r="O15" i="46"/>
  <c r="P15" i="46" s="1"/>
  <c r="O14" i="46"/>
  <c r="P14" i="46" s="1"/>
  <c r="O13" i="46"/>
  <c r="P13" i="46"/>
  <c r="O12" i="46"/>
  <c r="P12" i="46"/>
  <c r="N11" i="46"/>
  <c r="M11" i="46"/>
  <c r="L11" i="46"/>
  <c r="K11" i="46"/>
  <c r="J11" i="46"/>
  <c r="I11" i="46"/>
  <c r="H11" i="46"/>
  <c r="G11" i="46"/>
  <c r="F11" i="46"/>
  <c r="E11" i="46"/>
  <c r="O11" i="46" s="1"/>
  <c r="P11" i="46" s="1"/>
  <c r="D11" i="46"/>
  <c r="O10" i="46"/>
  <c r="P10" i="46" s="1"/>
  <c r="O9" i="46"/>
  <c r="P9" i="46" s="1"/>
  <c r="O8" i="46"/>
  <c r="P8" i="46" s="1"/>
  <c r="O7" i="46"/>
  <c r="P7" i="46"/>
  <c r="O6" i="46"/>
  <c r="P6" i="46"/>
  <c r="N5" i="46"/>
  <c r="N49" i="46" s="1"/>
  <c r="M5" i="46"/>
  <c r="L5" i="46"/>
  <c r="L49" i="46" s="1"/>
  <c r="K5" i="46"/>
  <c r="K49" i="46" s="1"/>
  <c r="J5" i="46"/>
  <c r="I5" i="46"/>
  <c r="H5" i="46"/>
  <c r="G5" i="46"/>
  <c r="F5" i="46"/>
  <c r="E5" i="46"/>
  <c r="D5" i="46"/>
  <c r="N50" i="45"/>
  <c r="O50" i="45" s="1"/>
  <c r="N49" i="45"/>
  <c r="O49" i="45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M40" i="45"/>
  <c r="L40" i="45"/>
  <c r="K40" i="45"/>
  <c r="N40" i="45" s="1"/>
  <c r="O40" i="45" s="1"/>
  <c r="J40" i="45"/>
  <c r="I40" i="45"/>
  <c r="H40" i="45"/>
  <c r="G40" i="45"/>
  <c r="F40" i="45"/>
  <c r="E40" i="45"/>
  <c r="D40" i="45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M33" i="45"/>
  <c r="L33" i="45"/>
  <c r="L51" i="45" s="1"/>
  <c r="K33" i="45"/>
  <c r="K51" i="45" s="1"/>
  <c r="J33" i="45"/>
  <c r="I33" i="45"/>
  <c r="I51" i="45" s="1"/>
  <c r="H33" i="45"/>
  <c r="G33" i="45"/>
  <c r="F33" i="45"/>
  <c r="E33" i="45"/>
  <c r="D33" i="45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E51" i="45" s="1"/>
  <c r="D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51" i="45" s="1"/>
  <c r="L5" i="45"/>
  <c r="K5" i="45"/>
  <c r="J5" i="45"/>
  <c r="I5" i="45"/>
  <c r="H5" i="45"/>
  <c r="G5" i="45"/>
  <c r="F5" i="45"/>
  <c r="E5" i="45"/>
  <c r="D5" i="45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8" i="44" s="1"/>
  <c r="O48" i="44" s="1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E50" i="44" s="1"/>
  <c r="D43" i="44"/>
  <c r="D50" i="44" s="1"/>
  <c r="N42" i="44"/>
  <c r="O42" i="44" s="1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/>
  <c r="N38" i="44"/>
  <c r="O38" i="44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J50" i="44" s="1"/>
  <c r="I33" i="44"/>
  <c r="I50" i="44" s="1"/>
  <c r="H33" i="44"/>
  <c r="G33" i="44"/>
  <c r="F33" i="44"/>
  <c r="E33" i="44"/>
  <c r="D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H50" i="44" s="1"/>
  <c r="G12" i="44"/>
  <c r="G50" i="44" s="1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50" i="44" s="1"/>
  <c r="L5" i="44"/>
  <c r="L50" i="44" s="1"/>
  <c r="K5" i="44"/>
  <c r="K50" i="44" s="1"/>
  <c r="J5" i="44"/>
  <c r="I5" i="44"/>
  <c r="H5" i="44"/>
  <c r="G5" i="44"/>
  <c r="F5" i="44"/>
  <c r="E5" i="44"/>
  <c r="D5" i="44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M42" i="43"/>
  <c r="L42" i="43"/>
  <c r="K42" i="43"/>
  <c r="J42" i="43"/>
  <c r="I42" i="43"/>
  <c r="N42" i="43" s="1"/>
  <c r="O42" i="43" s="1"/>
  <c r="H42" i="43"/>
  <c r="G42" i="43"/>
  <c r="F42" i="43"/>
  <c r="E42" i="43"/>
  <c r="D42" i="43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G52" i="43" s="1"/>
  <c r="F35" i="43"/>
  <c r="E35" i="43"/>
  <c r="D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J52" i="43" s="1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M12" i="43"/>
  <c r="M52" i="43" s="1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52" i="43" s="1"/>
  <c r="J5" i="43"/>
  <c r="I5" i="43"/>
  <c r="I52" i="43" s="1"/>
  <c r="H5" i="43"/>
  <c r="N5" i="43" s="1"/>
  <c r="O5" i="43" s="1"/>
  <c r="G5" i="43"/>
  <c r="F5" i="43"/>
  <c r="E5" i="43"/>
  <c r="D5" i="43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50" i="42" s="1"/>
  <c r="L5" i="42"/>
  <c r="K5" i="42"/>
  <c r="K50" i="42" s="1"/>
  <c r="J5" i="42"/>
  <c r="J50" i="42" s="1"/>
  <c r="I5" i="42"/>
  <c r="I50" i="42" s="1"/>
  <c r="H5" i="42"/>
  <c r="G5" i="42"/>
  <c r="G50" i="42" s="1"/>
  <c r="F5" i="42"/>
  <c r="E5" i="42"/>
  <c r="E50" i="42" s="1"/>
  <c r="D5" i="42"/>
  <c r="N5" i="42" s="1"/>
  <c r="O5" i="42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 s="1"/>
  <c r="N45" i="41"/>
  <c r="O45" i="41" s="1"/>
  <c r="N44" i="41"/>
  <c r="O44" i="41" s="1"/>
  <c r="M43" i="41"/>
  <c r="L43" i="41"/>
  <c r="K43" i="41"/>
  <c r="J43" i="41"/>
  <c r="N43" i="41" s="1"/>
  <c r="O43" i="41" s="1"/>
  <c r="I43" i="41"/>
  <c r="H43" i="41"/>
  <c r="G43" i="41"/>
  <c r="F43" i="4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/>
  <c r="N14" i="41"/>
  <c r="O14" i="41" s="1"/>
  <c r="N13" i="41"/>
  <c r="O13" i="41" s="1"/>
  <c r="M12" i="41"/>
  <c r="M50" i="41" s="1"/>
  <c r="L12" i="41"/>
  <c r="K12" i="41"/>
  <c r="J12" i="41"/>
  <c r="I12" i="41"/>
  <c r="H12" i="41"/>
  <c r="G12" i="41"/>
  <c r="F12" i="41"/>
  <c r="F50" i="41" s="1"/>
  <c r="E12" i="41"/>
  <c r="D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K50" i="41" s="1"/>
  <c r="J5" i="41"/>
  <c r="I5" i="41"/>
  <c r="I50" i="41" s="1"/>
  <c r="H5" i="41"/>
  <c r="G5" i="41"/>
  <c r="G50" i="41" s="1"/>
  <c r="F5" i="41"/>
  <c r="E5" i="41"/>
  <c r="E50" i="41" s="1"/>
  <c r="D5" i="4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N44" i="40"/>
  <c r="O44" i="40"/>
  <c r="M43" i="40"/>
  <c r="L43" i="40"/>
  <c r="N43" i="40" s="1"/>
  <c r="O43" i="40" s="1"/>
  <c r="K43" i="40"/>
  <c r="J43" i="40"/>
  <c r="I43" i="40"/>
  <c r="H43" i="40"/>
  <c r="G43" i="40"/>
  <c r="F43" i="40"/>
  <c r="E43" i="40"/>
  <c r="D43" i="40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M33" i="40"/>
  <c r="L33" i="40"/>
  <c r="K33" i="40"/>
  <c r="J33" i="40"/>
  <c r="I33" i="40"/>
  <c r="I50" i="40" s="1"/>
  <c r="H33" i="40"/>
  <c r="G33" i="40"/>
  <c r="F33" i="40"/>
  <c r="E33" i="40"/>
  <c r="D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/>
  <c r="N17" i="40"/>
  <c r="O17" i="40"/>
  <c r="N16" i="40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G50" i="40" s="1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50" i="40" s="1"/>
  <c r="L5" i="40"/>
  <c r="K5" i="40"/>
  <c r="K50" i="40" s="1"/>
  <c r="J5" i="40"/>
  <c r="I5" i="40"/>
  <c r="H5" i="40"/>
  <c r="G5" i="40"/>
  <c r="F5" i="40"/>
  <c r="E5" i="40"/>
  <c r="D5" i="40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D51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J51" i="39" s="1"/>
  <c r="I5" i="39"/>
  <c r="H5" i="39"/>
  <c r="H51" i="39" s="1"/>
  <c r="G5" i="39"/>
  <c r="F5" i="39"/>
  <c r="F51" i="39" s="1"/>
  <c r="E5" i="39"/>
  <c r="D5" i="39"/>
  <c r="N44" i="38"/>
  <c r="O44" i="38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 s="1"/>
  <c r="N35" i="38"/>
  <c r="O35" i="38" s="1"/>
  <c r="M34" i="38"/>
  <c r="L34" i="38"/>
  <c r="K34" i="38"/>
  <c r="K45" i="38" s="1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N19" i="38" s="1"/>
  <c r="O19" i="38" s="1"/>
  <c r="D19" i="38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45" i="38" s="1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5" i="38" s="1"/>
  <c r="F5" i="38"/>
  <c r="E5" i="38"/>
  <c r="E45" i="38" s="1"/>
  <c r="D5" i="38"/>
  <c r="N5" i="38" s="1"/>
  <c r="O5" i="38" s="1"/>
  <c r="N50" i="37"/>
  <c r="O50" i="37" s="1"/>
  <c r="M49" i="37"/>
  <c r="L49" i="37"/>
  <c r="K49" i="37"/>
  <c r="J49" i="37"/>
  <c r="I49" i="37"/>
  <c r="N49" i="37" s="1"/>
  <c r="O49" i="37" s="1"/>
  <c r="H49" i="37"/>
  <c r="G49" i="37"/>
  <c r="F49" i="37"/>
  <c r="E49" i="37"/>
  <c r="D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M36" i="37"/>
  <c r="L36" i="37"/>
  <c r="K36" i="37"/>
  <c r="J36" i="37"/>
  <c r="I36" i="37"/>
  <c r="I51" i="37" s="1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M19" i="36"/>
  <c r="M47" i="36" s="1"/>
  <c r="L19" i="36"/>
  <c r="L47" i="36" s="1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47" i="36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I46" i="35" s="1"/>
  <c r="H39" i="35"/>
  <c r="G39" i="35"/>
  <c r="F39" i="35"/>
  <c r="E39" i="35"/>
  <c r="D39" i="35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J46" i="35" s="1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46" i="35" s="1"/>
  <c r="D5" i="35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N40" i="34" s="1"/>
  <c r="O40" i="34" s="1"/>
  <c r="E40" i="34"/>
  <c r="D40" i="34"/>
  <c r="N39" i="34"/>
  <c r="O39" i="34" s="1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/>
  <c r="N24" i="34"/>
  <c r="O24" i="34"/>
  <c r="N23" i="34"/>
  <c r="O23" i="34"/>
  <c r="N22" i="34"/>
  <c r="O22" i="34"/>
  <c r="M21" i="34"/>
  <c r="N21" i="34" s="1"/>
  <c r="O21" i="34" s="1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50" i="34" s="1"/>
  <c r="J5" i="34"/>
  <c r="J50" i="34" s="1"/>
  <c r="I5" i="34"/>
  <c r="I50" i="34" s="1"/>
  <c r="H5" i="34"/>
  <c r="H50" i="34" s="1"/>
  <c r="G5" i="34"/>
  <c r="F5" i="34"/>
  <c r="E5" i="34"/>
  <c r="D5" i="34"/>
  <c r="N35" i="33"/>
  <c r="O35" i="33" s="1"/>
  <c r="N36" i="33"/>
  <c r="O36" i="33"/>
  <c r="N37" i="33"/>
  <c r="O37" i="33"/>
  <c r="N38" i="33"/>
  <c r="O38" i="33" s="1"/>
  <c r="N23" i="33"/>
  <c r="O23" i="33" s="1"/>
  <c r="N24" i="33"/>
  <c r="O24" i="33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E34" i="33"/>
  <c r="F34" i="33"/>
  <c r="G34" i="33"/>
  <c r="H34" i="33"/>
  <c r="I34" i="33"/>
  <c r="J34" i="33"/>
  <c r="K34" i="33"/>
  <c r="L34" i="33"/>
  <c r="M34" i="33"/>
  <c r="D34" i="33"/>
  <c r="N34" i="33"/>
  <c r="O34" i="33" s="1"/>
  <c r="E21" i="33"/>
  <c r="N21" i="33" s="1"/>
  <c r="O21" i="33" s="1"/>
  <c r="F21" i="33"/>
  <c r="G21" i="33"/>
  <c r="H21" i="33"/>
  <c r="I21" i="33"/>
  <c r="J21" i="33"/>
  <c r="K21" i="33"/>
  <c r="L21" i="33"/>
  <c r="M21" i="33"/>
  <c r="D21" i="33"/>
  <c r="E12" i="33"/>
  <c r="F12" i="33"/>
  <c r="G12" i="33"/>
  <c r="H12" i="33"/>
  <c r="H49" i="33" s="1"/>
  <c r="I12" i="33"/>
  <c r="J12" i="33"/>
  <c r="K12" i="33"/>
  <c r="K49" i="33" s="1"/>
  <c r="L12" i="33"/>
  <c r="L49" i="33" s="1"/>
  <c r="M12" i="33"/>
  <c r="D12" i="33"/>
  <c r="E5" i="33"/>
  <c r="E49" i="33" s="1"/>
  <c r="F5" i="33"/>
  <c r="G5" i="33"/>
  <c r="H5" i="33"/>
  <c r="I5" i="33"/>
  <c r="J5" i="33"/>
  <c r="K5" i="33"/>
  <c r="L5" i="33"/>
  <c r="M5" i="33"/>
  <c r="D5" i="33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N48" i="33"/>
  <c r="O48" i="33" s="1"/>
  <c r="N45" i="33"/>
  <c r="O45" i="33" s="1"/>
  <c r="N46" i="33"/>
  <c r="N44" i="33"/>
  <c r="O44" i="33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E40" i="33"/>
  <c r="F40" i="33"/>
  <c r="G40" i="33"/>
  <c r="H40" i="33"/>
  <c r="I40" i="33"/>
  <c r="J40" i="33"/>
  <c r="K40" i="33"/>
  <c r="L40" i="33"/>
  <c r="M40" i="33"/>
  <c r="D40" i="33"/>
  <c r="N41" i="33"/>
  <c r="O41" i="33"/>
  <c r="N42" i="33"/>
  <c r="O42" i="33" s="1"/>
  <c r="N17" i="33"/>
  <c r="O17" i="33" s="1"/>
  <c r="N18" i="33"/>
  <c r="O18" i="33"/>
  <c r="N19" i="33"/>
  <c r="O19" i="33" s="1"/>
  <c r="N39" i="33"/>
  <c r="O39" i="33"/>
  <c r="O46" i="33"/>
  <c r="N14" i="33"/>
  <c r="O14" i="33" s="1"/>
  <c r="N15" i="33"/>
  <c r="O15" i="33" s="1"/>
  <c r="N16" i="33"/>
  <c r="O16" i="33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 s="1"/>
  <c r="N22" i="33"/>
  <c r="O22" i="33"/>
  <c r="N13" i="33"/>
  <c r="O13" i="33"/>
  <c r="G51" i="37"/>
  <c r="M45" i="38"/>
  <c r="D46" i="35"/>
  <c r="N48" i="41"/>
  <c r="O48" i="41"/>
  <c r="N12" i="41"/>
  <c r="O12" i="41" s="1"/>
  <c r="E52" i="43"/>
  <c r="D52" i="43"/>
  <c r="G51" i="45"/>
  <c r="D51" i="45"/>
  <c r="O50" i="48" l="1"/>
  <c r="P50" i="48" s="1"/>
  <c r="N40" i="40"/>
  <c r="O40" i="40" s="1"/>
  <c r="F50" i="42"/>
  <c r="G47" i="36"/>
  <c r="N12" i="38"/>
  <c r="O12" i="38" s="1"/>
  <c r="M51" i="39"/>
  <c r="L52" i="43"/>
  <c r="N50" i="43"/>
  <c r="O50" i="43" s="1"/>
  <c r="K46" i="35"/>
  <c r="K51" i="39"/>
  <c r="H52" i="43"/>
  <c r="I49" i="33"/>
  <c r="N36" i="35"/>
  <c r="O36" i="35" s="1"/>
  <c r="N35" i="43"/>
  <c r="O35" i="43" s="1"/>
  <c r="D50" i="42"/>
  <c r="N50" i="42" s="1"/>
  <c r="O50" i="42" s="1"/>
  <c r="N5" i="33"/>
  <c r="O5" i="33" s="1"/>
  <c r="H51" i="37"/>
  <c r="H45" i="38"/>
  <c r="N43" i="39"/>
  <c r="O43" i="39" s="1"/>
  <c r="N5" i="45"/>
  <c r="O5" i="45" s="1"/>
  <c r="N12" i="45"/>
  <c r="O12" i="45" s="1"/>
  <c r="O33" i="46"/>
  <c r="P33" i="46" s="1"/>
  <c r="N12" i="34"/>
  <c r="O12" i="34" s="1"/>
  <c r="F46" i="35"/>
  <c r="I45" i="38"/>
  <c r="N43" i="42"/>
  <c r="O43" i="42" s="1"/>
  <c r="N21" i="44"/>
  <c r="O21" i="44" s="1"/>
  <c r="N43" i="44"/>
  <c r="O43" i="44" s="1"/>
  <c r="F49" i="46"/>
  <c r="N22" i="43"/>
  <c r="O22" i="43" s="1"/>
  <c r="H50" i="42"/>
  <c r="L50" i="41"/>
  <c r="J47" i="36"/>
  <c r="N40" i="41"/>
  <c r="O40" i="41" s="1"/>
  <c r="E50" i="34"/>
  <c r="N43" i="34"/>
  <c r="O43" i="34" s="1"/>
  <c r="G46" i="35"/>
  <c r="N46" i="35" s="1"/>
  <c r="O46" i="35" s="1"/>
  <c r="H47" i="36"/>
  <c r="N5" i="40"/>
  <c r="O5" i="40" s="1"/>
  <c r="J49" i="33"/>
  <c r="N30" i="36"/>
  <c r="O30" i="36" s="1"/>
  <c r="L51" i="37"/>
  <c r="M51" i="37"/>
  <c r="L45" i="38"/>
  <c r="N34" i="38"/>
  <c r="O34" i="38" s="1"/>
  <c r="E51" i="39"/>
  <c r="N5" i="44"/>
  <c r="O5" i="44" s="1"/>
  <c r="G51" i="39"/>
  <c r="N40" i="39"/>
  <c r="O40" i="39" s="1"/>
  <c r="F47" i="36"/>
  <c r="N47" i="36" s="1"/>
  <c r="O47" i="36" s="1"/>
  <c r="J50" i="41"/>
  <c r="N5" i="37"/>
  <c r="O5" i="37" s="1"/>
  <c r="N5" i="34"/>
  <c r="O5" i="34" s="1"/>
  <c r="N39" i="37"/>
  <c r="O39" i="37" s="1"/>
  <c r="N22" i="40"/>
  <c r="O22" i="40" s="1"/>
  <c r="N45" i="43"/>
  <c r="O45" i="43" s="1"/>
  <c r="N33" i="40"/>
  <c r="O33" i="40" s="1"/>
  <c r="N40" i="44"/>
  <c r="O40" i="44" s="1"/>
  <c r="H46" i="35"/>
  <c r="O42" i="46"/>
  <c r="P42" i="46" s="1"/>
  <c r="N40" i="33"/>
  <c r="O40" i="33" s="1"/>
  <c r="E47" i="36"/>
  <c r="M50" i="34"/>
  <c r="N36" i="37"/>
  <c r="O36" i="37" s="1"/>
  <c r="L46" i="35"/>
  <c r="L51" i="39"/>
  <c r="M46" i="35"/>
  <c r="K47" i="36"/>
  <c r="N12" i="37"/>
  <c r="O12" i="37" s="1"/>
  <c r="N42" i="38"/>
  <c r="O42" i="38" s="1"/>
  <c r="N12" i="40"/>
  <c r="O12" i="40" s="1"/>
  <c r="D50" i="40"/>
  <c r="N30" i="35"/>
  <c r="O30" i="35" s="1"/>
  <c r="L50" i="42"/>
  <c r="O39" i="46"/>
  <c r="P39" i="46" s="1"/>
  <c r="N5" i="35"/>
  <c r="O5" i="35" s="1"/>
  <c r="N39" i="35"/>
  <c r="O39" i="35" s="1"/>
  <c r="N19" i="36"/>
  <c r="O19" i="36" s="1"/>
  <c r="N12" i="35"/>
  <c r="O12" i="35" s="1"/>
  <c r="L50" i="40"/>
  <c r="N28" i="38"/>
  <c r="O28" i="38" s="1"/>
  <c r="N12" i="36"/>
  <c r="O12" i="36" s="1"/>
  <c r="N48" i="39"/>
  <c r="O48" i="39" s="1"/>
  <c r="N33" i="41"/>
  <c r="O33" i="41" s="1"/>
  <c r="J51" i="37"/>
  <c r="I47" i="36"/>
  <c r="K51" i="37"/>
  <c r="J50" i="40"/>
  <c r="G49" i="33"/>
  <c r="F50" i="34"/>
  <c r="N44" i="35"/>
  <c r="O44" i="35" s="1"/>
  <c r="N44" i="36"/>
  <c r="O44" i="36" s="1"/>
  <c r="N12" i="39"/>
  <c r="O12" i="39" s="1"/>
  <c r="N12" i="42"/>
  <c r="O12" i="42" s="1"/>
  <c r="D49" i="33"/>
  <c r="N22" i="39"/>
  <c r="O22" i="39" s="1"/>
  <c r="N33" i="39"/>
  <c r="O33" i="39" s="1"/>
  <c r="O5" i="46"/>
  <c r="P5" i="46" s="1"/>
  <c r="O21" i="46"/>
  <c r="P21" i="46" s="1"/>
  <c r="L50" i="34"/>
  <c r="N48" i="40"/>
  <c r="O48" i="40" s="1"/>
  <c r="N43" i="45"/>
  <c r="O43" i="45" s="1"/>
  <c r="N12" i="44"/>
  <c r="O12" i="44" s="1"/>
  <c r="F49" i="33"/>
  <c r="G50" i="34"/>
  <c r="D50" i="41"/>
  <c r="N33" i="45"/>
  <c r="O33" i="45" s="1"/>
  <c r="J51" i="45"/>
  <c r="O48" i="47"/>
  <c r="P48" i="47" s="1"/>
  <c r="D50" i="34"/>
  <c r="N39" i="36"/>
  <c r="O39" i="36" s="1"/>
  <c r="M49" i="33"/>
  <c r="F51" i="37"/>
  <c r="H51" i="45"/>
  <c r="N51" i="45" s="1"/>
  <c r="O51" i="45" s="1"/>
  <c r="N33" i="44"/>
  <c r="O33" i="44" s="1"/>
  <c r="H50" i="41"/>
  <c r="N50" i="41" s="1"/>
  <c r="O50" i="41" s="1"/>
  <c r="N5" i="39"/>
  <c r="O5" i="39" s="1"/>
  <c r="F50" i="40"/>
  <c r="E51" i="37"/>
  <c r="I51" i="39"/>
  <c r="N40" i="42"/>
  <c r="O40" i="42" s="1"/>
  <c r="J49" i="46"/>
  <c r="O47" i="46"/>
  <c r="P47" i="46" s="1"/>
  <c r="F51" i="45"/>
  <c r="N5" i="41"/>
  <c r="O5" i="41" s="1"/>
  <c r="N12" i="33"/>
  <c r="O12" i="33" s="1"/>
  <c r="N19" i="35"/>
  <c r="O19" i="35" s="1"/>
  <c r="F52" i="43"/>
  <c r="N52" i="43" s="1"/>
  <c r="O52" i="43" s="1"/>
  <c r="N5" i="36"/>
  <c r="O5" i="36" s="1"/>
  <c r="J45" i="38"/>
  <c r="N48" i="42"/>
  <c r="O48" i="42" s="1"/>
  <c r="H50" i="40"/>
  <c r="N36" i="36"/>
  <c r="O36" i="36" s="1"/>
  <c r="D45" i="38"/>
  <c r="N45" i="38" s="1"/>
  <c r="O45" i="38" s="1"/>
  <c r="F50" i="44"/>
  <c r="N50" i="44" s="1"/>
  <c r="O50" i="44" s="1"/>
  <c r="M49" i="46"/>
  <c r="E50" i="40"/>
  <c r="D51" i="37"/>
  <c r="N50" i="34" l="1"/>
  <c r="O50" i="34" s="1"/>
  <c r="O49" i="46"/>
  <c r="P49" i="46" s="1"/>
  <c r="N49" i="33"/>
  <c r="O49" i="33" s="1"/>
  <c r="N51" i="39"/>
  <c r="O51" i="39" s="1"/>
  <c r="N51" i="37"/>
  <c r="O51" i="37" s="1"/>
  <c r="N50" i="40"/>
  <c r="O50" i="40" s="1"/>
</calcChain>
</file>

<file path=xl/sharedStrings.xml><?xml version="1.0" encoding="utf-8"?>
<sst xmlns="http://schemas.openxmlformats.org/spreadsheetml/2006/main" count="1048" uniqueCount="144">
  <si>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</si>
  <si>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</si>
  <si>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</si>
  <si>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</si>
  <si>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</si>
  <si>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</si>
  <si>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</si>
  <si>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</si>
  <si>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</si>
  <si>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</si>
  <si>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</si>
  <si>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</si>
  <si>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</si>
  <si>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</si>
  <si>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</si>
  <si>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</si>
  <si>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</si>
  <si>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</si>
  <si>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</si>
  <si>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</si>
  <si>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Residential - Transportation</t>
  </si>
  <si>
    <t>Impact Fees - Commercial - Transportation</t>
  </si>
  <si>
    <t>Impact Fees - Residential - Culture / Recreation</t>
  </si>
  <si>
    <t>Other Permits, Fees, and Special Assessments</t>
  </si>
  <si>
    <t>Federal Grant - General Government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</si>
  <si>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</si>
  <si>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</si>
  <si>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</si>
  <si>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</si>
  <si>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</si>
  <si>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</si>
  <si>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</si>
  <si>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</si>
  <si>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Grants from Other Local Units - Transportation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</si>
  <si>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</si>
  <si>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</si>
  <si>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</si>
  <si>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</si>
  <si>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</si>
  <si>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</si>
  <si>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</si>
  <si>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</si>
  <si>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</si>
  <si>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</si>
  <si>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Conservation and Resource Management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</si>
  <si>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</si>
  <si>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</si>
  <si>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</si>
  <si>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</si>
  <si>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</si>
  <si>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</si>
  <si>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</si>
  <si>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</si>
  <si>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</si>
  <si>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</si>
  <si>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</si>
  <si>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</si>
  <si>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</si>
  <si>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</si>
  <si>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</si>
  <si>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</si>
  <si>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</si>
  <si>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Bonita Springs Revenues Reported by Account Code and Fund Type</t>
  </si>
  <si>
    <t>Local Fiscal Year Ended September 30, 2010</t>
  </si>
  <si>
    <t>Federal Grant - Economic Environment</t>
  </si>
  <si>
    <t>Federal Grant - Culture / Recreation</t>
  </si>
  <si>
    <t>Rents and Royalties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</si>
  <si>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</si>
  <si>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</si>
  <si>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</si>
  <si>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</si>
  <si>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</si>
  <si>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Proceeds - Proceeds from Refunding Bonds</t>
  </si>
  <si>
    <t>2012 Municipal Population:</t>
  </si>
  <si>
    <t>Local Fiscal Year Ended September 30, 2008</t>
  </si>
  <si>
    <t>Permits and Franchise Fees</t>
  </si>
  <si>
    <t>Other Permits and Fees</t>
  </si>
  <si>
    <t>State Grant - General Government</t>
  </si>
  <si>
    <t>Economic Environment - Housing</t>
  </si>
  <si>
    <t>Interest and Other Earnings - Dividends</t>
  </si>
  <si>
    <t>Impact Fees - Public Safety</t>
  </si>
  <si>
    <t>Impact Fees - Physical Environment</t>
  </si>
  <si>
    <t>Impact Fees - Transportation</t>
  </si>
  <si>
    <t>Impact Fees - Culture / Recreation</t>
  </si>
  <si>
    <t>Disposition of Fixed Assets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</si>
  <si>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</si>
  <si>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</si>
  <si>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</si>
  <si>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</si>
  <si>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</si>
  <si>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</si>
  <si>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</si>
  <si>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</si>
  <si>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</si>
  <si>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</si>
  <si>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</si>
  <si>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Impact Fees - Commercial - Culture / Recreation</t>
  </si>
  <si>
    <t>State Grant - Physical Environment - Other Physical Environment</t>
  </si>
  <si>
    <t>Grants from Other Local Units - Public Safety</t>
  </si>
  <si>
    <t>Grants from Other Local Units - Economic Environment</t>
  </si>
  <si>
    <t>General Government - Administrative Service Fees</t>
  </si>
  <si>
    <t>Court-Ordered Judgments and Fines - As Decided by Traffic Court</t>
  </si>
  <si>
    <t>Proceeds - Debt Proceeds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</si>
  <si>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</si>
  <si>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</si>
  <si>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</si>
  <si>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</si>
  <si>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</si>
  <si>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</si>
  <si>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</si>
  <si>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</si>
  <si>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Other Physical Environment</t>
  </si>
  <si>
    <t>State Grant - Human Services - Other Human Services</t>
  </si>
  <si>
    <t>2018 Municipal Population:</t>
  </si>
  <si>
    <t>Local Fiscal Year Ended September 30, 2019</t>
  </si>
  <si>
    <t>State Grant - Economic Environment</t>
  </si>
  <si>
    <t>Court-Ordered Judgments and Fines - Other Court-Ordered</t>
  </si>
  <si>
    <t>2019 Municipal Population:</t>
  </si>
  <si>
    <t>Local Fiscal Year Ended September 30, 2020</t>
  </si>
  <si>
    <t>Special Assessments - Charges for Public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</si>
  <si>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</si>
  <si>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</si>
  <si>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</si>
  <si>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</si>
  <si>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</si>
  <si>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</si>
  <si>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</si>
  <si>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</si>
  <si>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Building Permits (Buildling Permit Fees)</t>
  </si>
  <si>
    <t>Inspection Fee</t>
  </si>
  <si>
    <t>Intergovernmental Revenues</t>
  </si>
  <si>
    <t>Federal Grant - Human Services - Other Human Services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</si>
  <si>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</si>
  <si>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</si>
  <si>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</si>
  <si>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</si>
  <si>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Communications Services Taxes</t>
  </si>
  <si>
    <t>Local Fiscal Year Ended September 30, 2022</t>
  </si>
  <si>
    <t>Stormwater Fee</t>
  </si>
  <si>
    <t>Proceeds of General Capital Asset Dispositions - Sales</t>
  </si>
  <si>
    <t>2022 Municipal Population:</t>
  </si>
  <si>
    <t>Local Fiscal Year Ended September 30, 2023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</si>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</sst>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8CD9-D0FE-4C7C-84A3-B6D3C5BA43F1}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55</v>
      </c>
      <c r="B3" s="108"/>
      <c r="C3" s="109"/>
      <c r="D3" s="113" t="s">
        <v>36</v>
      </c>
      <c r="E3" s="114"/>
      <c r="F3" s="114"/>
      <c r="G3" s="114"/>
      <c r="H3" s="115"/>
      <c r="I3" s="113" t="s">
        <v>37</v>
      </c>
      <c r="J3" s="115"/>
      <c r="K3" s="113" t="s">
        <v>39</v>
      </c>
      <c r="L3" s="114"/>
      <c r="M3" s="115"/>
      <c r="N3" s="49"/>
      <c r="O3" s="50"/>
      <c r="P3" s="116" t="s">
        <v>122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56</v>
      </c>
      <c r="F4" s="52" t="s">
        <v>57</v>
      </c>
      <c r="G4" s="52" t="s">
        <v>58</v>
      </c>
      <c r="H4" s="52" t="s">
        <v>6</v>
      </c>
      <c r="I4" s="52" t="s">
        <v>7</v>
      </c>
      <c r="J4" s="53" t="s">
        <v>59</v>
      </c>
      <c r="K4" s="53" t="s">
        <v>8</v>
      </c>
      <c r="L4" s="53" t="s">
        <v>9</v>
      </c>
      <c r="M4" s="53" t="s">
        <v>123</v>
      </c>
      <c r="N4" s="53" t="s">
        <v>10</v>
      </c>
      <c r="O4" s="53" t="s">
        <v>124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125</v>
      </c>
      <c r="B5" s="57"/>
      <c r="C5" s="57"/>
      <c r="D5" s="58">
        <f>SUM(D6:D10)</f>
        <v>12030460</v>
      </c>
      <c r="E5" s="58">
        <f>SUM(E6:E10)</f>
        <v>2331706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14362166</v>
      </c>
      <c r="P5" s="60">
        <f>(O5/P$52)</f>
        <v>261.758511336298</v>
      </c>
      <c r="Q5" s="61"/>
    </row>
    <row r="6" spans="1:134">
      <c r="A6" s="63"/>
      <c r="B6" s="64">
        <v>311</v>
      </c>
      <c r="C6" s="65" t="s">
        <v>3</v>
      </c>
      <c r="D6" s="66">
        <v>10608984</v>
      </c>
      <c r="E6" s="66">
        <v>427100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11036084</v>
      </c>
      <c r="P6" s="67">
        <f>(O6/P$52)</f>
        <v>201.13880586133993</v>
      </c>
      <c r="Q6" s="68"/>
    </row>
    <row r="7" spans="1:134">
      <c r="A7" s="63"/>
      <c r="B7" s="64">
        <v>312.41000000000003</v>
      </c>
      <c r="C7" s="65" t="s">
        <v>126</v>
      </c>
      <c r="D7" s="66">
        <v>0</v>
      </c>
      <c r="E7" s="66">
        <v>1102300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1102300</v>
      </c>
      <c r="P7" s="67">
        <f>(O7/P$52)</f>
        <v>20.090034264051905</v>
      </c>
      <c r="Q7" s="68"/>
    </row>
    <row r="8" spans="1:134">
      <c r="A8" s="63"/>
      <c r="B8" s="64">
        <v>312.43</v>
      </c>
      <c r="C8" s="65" t="s">
        <v>127</v>
      </c>
      <c r="D8" s="66">
        <v>0</v>
      </c>
      <c r="E8" s="66">
        <v>802306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802306</v>
      </c>
      <c r="P8" s="67">
        <f>(O8/P$52)</f>
        <v>14.622475760005832</v>
      </c>
      <c r="Q8" s="68"/>
    </row>
    <row r="9" spans="1:134">
      <c r="A9" s="63"/>
      <c r="B9" s="64">
        <v>315.2</v>
      </c>
      <c r="C9" s="65" t="s">
        <v>136</v>
      </c>
      <c r="D9" s="66">
        <v>1387713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1387713</v>
      </c>
      <c r="P9" s="67">
        <f>(O9/P$52)</f>
        <v>25.29184588466866</v>
      </c>
      <c r="Q9" s="68"/>
    </row>
    <row r="10" spans="1:134">
      <c r="A10" s="63"/>
      <c r="B10" s="64">
        <v>316</v>
      </c>
      <c r="C10" s="65" t="s">
        <v>88</v>
      </c>
      <c r="D10" s="66">
        <v>33763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33763</v>
      </c>
      <c r="P10" s="67">
        <f>(O10/P$52)</f>
        <v>0.61534956623168335</v>
      </c>
      <c r="Q10" s="68"/>
    </row>
    <row r="11" spans="1:134" ht="15.75">
      <c r="A11" s="69" t="s">
        <v>16</v>
      </c>
      <c r="B11" s="70"/>
      <c r="C11" s="71"/>
      <c r="D11" s="72">
        <f>SUM(D12:D20)</f>
        <v>4486698</v>
      </c>
      <c r="E11" s="72">
        <f>SUM(E12:E20)</f>
        <v>7219883</v>
      </c>
      <c r="F11" s="72">
        <f>SUM(F12:F20)</f>
        <v>0</v>
      </c>
      <c r="G11" s="72">
        <f>SUM(G12:G20)</f>
        <v>0</v>
      </c>
      <c r="H11" s="72">
        <f>SUM(H12:H20)</f>
        <v>0</v>
      </c>
      <c r="I11" s="72">
        <f>SUM(I12:I20)</f>
        <v>0</v>
      </c>
      <c r="J11" s="72">
        <f>SUM(J12:J20)</f>
        <v>0</v>
      </c>
      <c r="K11" s="72">
        <f>SUM(K12:K20)</f>
        <v>0</v>
      </c>
      <c r="L11" s="72">
        <f>SUM(L12:L20)</f>
        <v>0</v>
      </c>
      <c r="M11" s="72">
        <f>SUM(M12:M20)</f>
        <v>0</v>
      </c>
      <c r="N11" s="72">
        <f>SUM(N12:N20)</f>
        <v>0</v>
      </c>
      <c r="O11" s="73">
        <f>SUM(D11:N11)</f>
        <v>11706581</v>
      </c>
      <c r="P11" s="74">
        <f>(O11/P$52)</f>
        <v>213.35898884595758</v>
      </c>
      <c r="Q11" s="75"/>
    </row>
    <row r="12" spans="1:134">
      <c r="A12" s="63"/>
      <c r="B12" s="64">
        <v>322</v>
      </c>
      <c r="C12" s="65" t="s">
        <v>128</v>
      </c>
      <c r="D12" s="66">
        <v>0</v>
      </c>
      <c r="E12" s="66">
        <v>1214223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1214223</v>
      </c>
      <c r="P12" s="67">
        <f>(O12/P$52)</f>
        <v>22.129893562732377</v>
      </c>
      <c r="Q12" s="68"/>
    </row>
    <row r="13" spans="1:134">
      <c r="A13" s="63"/>
      <c r="B13" s="64">
        <v>323.10000000000002</v>
      </c>
      <c r="C13" s="65" t="s">
        <v>17</v>
      </c>
      <c r="D13" s="66">
        <v>3980872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20" si="1">SUM(D13:N13)</f>
        <v>3980872</v>
      </c>
      <c r="P13" s="67">
        <f>(O13/P$52)</f>
        <v>72.553619596121607</v>
      </c>
      <c r="Q13" s="68"/>
    </row>
    <row r="14" spans="1:134">
      <c r="A14" s="63"/>
      <c r="B14" s="64">
        <v>323.39999999999998</v>
      </c>
      <c r="C14" s="65" t="s">
        <v>18</v>
      </c>
      <c r="D14" s="66">
        <v>96833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96833</v>
      </c>
      <c r="P14" s="67">
        <f>(O14/P$52)</f>
        <v>1.7648356054530874</v>
      </c>
      <c r="Q14" s="68"/>
    </row>
    <row r="15" spans="1:134">
      <c r="A15" s="63"/>
      <c r="B15" s="64">
        <v>323.7</v>
      </c>
      <c r="C15" s="65" t="s">
        <v>19</v>
      </c>
      <c r="D15" s="66">
        <v>350678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350678</v>
      </c>
      <c r="P15" s="67">
        <f>(O15/P$52)</f>
        <v>6.3913027629948242</v>
      </c>
      <c r="Q15" s="68"/>
    </row>
    <row r="16" spans="1:134">
      <c r="A16" s="63"/>
      <c r="B16" s="64">
        <v>324.31</v>
      </c>
      <c r="C16" s="65" t="s">
        <v>20</v>
      </c>
      <c r="D16" s="66">
        <v>0</v>
      </c>
      <c r="E16" s="66">
        <v>3993685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3993685</v>
      </c>
      <c r="P16" s="67">
        <f>(O16/P$52)</f>
        <v>72.787143690311296</v>
      </c>
      <c r="Q16" s="68"/>
    </row>
    <row r="17" spans="1:17">
      <c r="A17" s="63"/>
      <c r="B17" s="64">
        <v>324.32</v>
      </c>
      <c r="C17" s="65" t="s">
        <v>21</v>
      </c>
      <c r="D17" s="66">
        <v>0</v>
      </c>
      <c r="E17" s="66">
        <v>124211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124211</v>
      </c>
      <c r="P17" s="67">
        <f>(O17/P$52)</f>
        <v>2.2638149741197053</v>
      </c>
      <c r="Q17" s="68"/>
    </row>
    <row r="18" spans="1:17">
      <c r="A18" s="63"/>
      <c r="B18" s="64">
        <v>324.61</v>
      </c>
      <c r="C18" s="65" t="s">
        <v>22</v>
      </c>
      <c r="D18" s="66">
        <v>0</v>
      </c>
      <c r="E18" s="66">
        <v>276480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276480</v>
      </c>
      <c r="P18" s="67">
        <f>(O18/P$52)</f>
        <v>5.0390026973828093</v>
      </c>
      <c r="Q18" s="68"/>
    </row>
    <row r="19" spans="1:17">
      <c r="A19" s="63"/>
      <c r="B19" s="64">
        <v>325.2</v>
      </c>
      <c r="C19" s="65" t="s">
        <v>119</v>
      </c>
      <c r="D19" s="66">
        <v>0</v>
      </c>
      <c r="E19" s="66">
        <v>1611284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1611284</v>
      </c>
      <c r="P19" s="67">
        <f>(O19/P$52)</f>
        <v>29.366552453160313</v>
      </c>
      <c r="Q19" s="68"/>
    </row>
    <row r="20" spans="1:17">
      <c r="A20" s="63"/>
      <c r="B20" s="64">
        <v>329.1</v>
      </c>
      <c r="C20" s="65" t="s">
        <v>129</v>
      </c>
      <c r="D20" s="66">
        <v>58315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58315</v>
      </c>
      <c r="P20" s="67">
        <f>(O20/P$52)</f>
        <v>1.062823503681563</v>
      </c>
      <c r="Q20" s="68"/>
    </row>
    <row r="21" spans="1:17" ht="15.75">
      <c r="A21" s="69" t="s">
        <v>130</v>
      </c>
      <c r="B21" s="70"/>
      <c r="C21" s="71"/>
      <c r="D21" s="72">
        <f>SUM(D22:D33)</f>
        <v>7698428</v>
      </c>
      <c r="E21" s="72">
        <f>SUM(E22:E33)</f>
        <v>17754069</v>
      </c>
      <c r="F21" s="72">
        <f>SUM(F22:F33)</f>
        <v>0</v>
      </c>
      <c r="G21" s="72">
        <f>SUM(G22:G33)</f>
        <v>0</v>
      </c>
      <c r="H21" s="72">
        <f>SUM(H22:H33)</f>
        <v>0</v>
      </c>
      <c r="I21" s="72">
        <f>SUM(I22:I33)</f>
        <v>0</v>
      </c>
      <c r="J21" s="72">
        <f>SUM(J22:J33)</f>
        <v>0</v>
      </c>
      <c r="K21" s="72">
        <f>SUM(K22:K33)</f>
        <v>0</v>
      </c>
      <c r="L21" s="72">
        <f>SUM(L22:L33)</f>
        <v>0</v>
      </c>
      <c r="M21" s="72">
        <f>SUM(M22:M33)</f>
        <v>0</v>
      </c>
      <c r="N21" s="72">
        <f>SUM(N22:N33)</f>
        <v>0</v>
      </c>
      <c r="O21" s="73">
        <f>SUM(D21:N21)</f>
        <v>25452497</v>
      </c>
      <c r="P21" s="74">
        <f>(O21/P$52)</f>
        <v>463.88599912517316</v>
      </c>
      <c r="Q21" s="75"/>
    </row>
    <row r="22" spans="1:17">
      <c r="A22" s="63"/>
      <c r="B22" s="64">
        <v>331.5</v>
      </c>
      <c r="C22" s="65" t="s">
        <v>64</v>
      </c>
      <c r="D22" s="66">
        <v>0</v>
      </c>
      <c r="E22" s="66">
        <v>7791721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0" si="2">SUM(D22:N22)</f>
        <v>7791721</v>
      </c>
      <c r="P22" s="67">
        <f>(O22/P$52)</f>
        <v>142.00847488517897</v>
      </c>
      <c r="Q22" s="68"/>
    </row>
    <row r="23" spans="1:17">
      <c r="A23" s="63"/>
      <c r="B23" s="64">
        <v>331.51</v>
      </c>
      <c r="C23" s="65" t="s">
        <v>142</v>
      </c>
      <c r="D23" s="66">
        <v>0</v>
      </c>
      <c r="E23" s="66">
        <v>7241423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7241423</v>
      </c>
      <c r="P23" s="67">
        <f>(O23/P$52)</f>
        <v>131.97898592986806</v>
      </c>
      <c r="Q23" s="68"/>
    </row>
    <row r="24" spans="1:17">
      <c r="A24" s="63"/>
      <c r="B24" s="64">
        <v>334.39</v>
      </c>
      <c r="C24" s="65" t="s">
        <v>97</v>
      </c>
      <c r="D24" s="66">
        <v>0</v>
      </c>
      <c r="E24" s="66">
        <v>353311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353311</v>
      </c>
      <c r="P24" s="67">
        <f>(O24/P$52)</f>
        <v>6.4392906612232998</v>
      </c>
      <c r="Q24" s="68"/>
    </row>
    <row r="25" spans="1:17">
      <c r="A25" s="63"/>
      <c r="B25" s="64">
        <v>334.5</v>
      </c>
      <c r="C25" s="65" t="s">
        <v>115</v>
      </c>
      <c r="D25" s="66">
        <v>0</v>
      </c>
      <c r="E25" s="66">
        <v>14457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14457</v>
      </c>
      <c r="P25" s="67">
        <f>(O25/P$52)</f>
        <v>0.2634869140482613</v>
      </c>
      <c r="Q25" s="68"/>
    </row>
    <row r="26" spans="1:17">
      <c r="A26" s="63"/>
      <c r="B26" s="64">
        <v>334.7</v>
      </c>
      <c r="C26" s="65" t="s">
        <v>26</v>
      </c>
      <c r="D26" s="66">
        <v>0</v>
      </c>
      <c r="E26" s="66">
        <v>279849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279849</v>
      </c>
      <c r="P26" s="67">
        <f>(O26/P$52)</f>
        <v>5.1004046074214475</v>
      </c>
      <c r="Q26" s="68"/>
    </row>
    <row r="27" spans="1:17">
      <c r="A27" s="63"/>
      <c r="B27" s="64">
        <v>335.125</v>
      </c>
      <c r="C27" s="65" t="s">
        <v>132</v>
      </c>
      <c r="D27" s="66">
        <v>1271670</v>
      </c>
      <c r="E27" s="66">
        <v>311479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1583149</v>
      </c>
      <c r="P27" s="67">
        <f>(O27/P$52)</f>
        <v>28.853776335933514</v>
      </c>
      <c r="Q27" s="68"/>
    </row>
    <row r="28" spans="1:17">
      <c r="A28" s="63"/>
      <c r="B28" s="64">
        <v>335.14</v>
      </c>
      <c r="C28" s="65" t="s">
        <v>90</v>
      </c>
      <c r="D28" s="66">
        <v>39298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39298</v>
      </c>
      <c r="P28" s="67">
        <f>(O28/P$52)</f>
        <v>0.71622803820077274</v>
      </c>
      <c r="Q28" s="68"/>
    </row>
    <row r="29" spans="1:17">
      <c r="A29" s="63"/>
      <c r="B29" s="64">
        <v>335.15</v>
      </c>
      <c r="C29" s="65" t="s">
        <v>91</v>
      </c>
      <c r="D29" s="66">
        <v>60110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60110</v>
      </c>
      <c r="P29" s="67">
        <f>(O29/P$52)</f>
        <v>1.0955383830283589</v>
      </c>
      <c r="Q29" s="68"/>
    </row>
    <row r="30" spans="1:17">
      <c r="A30" s="63"/>
      <c r="B30" s="64">
        <v>335.18</v>
      </c>
      <c r="C30" s="65" t="s">
        <v>133</v>
      </c>
      <c r="D30" s="66">
        <v>6220378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6220378</v>
      </c>
      <c r="P30" s="67">
        <f>(O30/P$52)</f>
        <v>113.3698695049938</v>
      </c>
      <c r="Q30" s="68"/>
    </row>
    <row r="31" spans="1:17">
      <c r="A31" s="63"/>
      <c r="B31" s="64">
        <v>335.48</v>
      </c>
      <c r="C31" s="65" t="s">
        <v>31</v>
      </c>
      <c r="D31" s="66">
        <v>106972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3" si="3">SUM(D31:N31)</f>
        <v>106972</v>
      </c>
      <c r="P31" s="67">
        <f>(O31/P$52)</f>
        <v>1.9496245534737917</v>
      </c>
      <c r="Q31" s="68"/>
    </row>
    <row r="32" spans="1:17">
      <c r="A32" s="63"/>
      <c r="B32" s="64">
        <v>337.2</v>
      </c>
      <c r="C32" s="65" t="s">
        <v>98</v>
      </c>
      <c r="D32" s="66">
        <v>0</v>
      </c>
      <c r="E32" s="66">
        <v>40000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40000</v>
      </c>
      <c r="P32" s="67">
        <f>(O32/P$52)</f>
        <v>0.72902238098709626</v>
      </c>
      <c r="Q32" s="68"/>
    </row>
    <row r="33" spans="1:17">
      <c r="A33" s="63"/>
      <c r="B33" s="64">
        <v>337.5</v>
      </c>
      <c r="C33" s="65" t="s">
        <v>99</v>
      </c>
      <c r="D33" s="66">
        <v>0</v>
      </c>
      <c r="E33" s="66">
        <v>1721829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1721829</v>
      </c>
      <c r="P33" s="67">
        <f>(O33/P$52)</f>
        <v>31.381296930815775</v>
      </c>
      <c r="Q33" s="68"/>
    </row>
    <row r="34" spans="1:17" ht="15.75">
      <c r="A34" s="69" t="s">
        <v>40</v>
      </c>
      <c r="B34" s="70"/>
      <c r="C34" s="71"/>
      <c r="D34" s="72">
        <f>SUM(D35:D39)</f>
        <v>863671</v>
      </c>
      <c r="E34" s="72">
        <f>SUM(E35:E39)</f>
        <v>0</v>
      </c>
      <c r="F34" s="72">
        <f>SUM(F35:F39)</f>
        <v>0</v>
      </c>
      <c r="G34" s="72">
        <f>SUM(G35:G39)</f>
        <v>0</v>
      </c>
      <c r="H34" s="72">
        <f>SUM(H35:H39)</f>
        <v>0</v>
      </c>
      <c r="I34" s="72">
        <f>SUM(I35:I39)</f>
        <v>0</v>
      </c>
      <c r="J34" s="72">
        <f>SUM(J35:J39)</f>
        <v>0</v>
      </c>
      <c r="K34" s="72">
        <f>SUM(K35:K39)</f>
        <v>0</v>
      </c>
      <c r="L34" s="72">
        <f>SUM(L35:L39)</f>
        <v>0</v>
      </c>
      <c r="M34" s="72">
        <f>SUM(M35:M39)</f>
        <v>0</v>
      </c>
      <c r="N34" s="72">
        <f>SUM(N35:N39)</f>
        <v>0</v>
      </c>
      <c r="O34" s="72">
        <f>SUM(D34:N34)</f>
        <v>863671</v>
      </c>
      <c r="P34" s="74">
        <f>(O34/P$52)</f>
        <v>15.740887220237662</v>
      </c>
      <c r="Q34" s="75"/>
    </row>
    <row r="35" spans="1:17">
      <c r="A35" s="63"/>
      <c r="B35" s="64">
        <v>341.9</v>
      </c>
      <c r="C35" s="65" t="s">
        <v>93</v>
      </c>
      <c r="D35" s="66">
        <v>548613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8" si="4">SUM(D35:N35)</f>
        <v>548613</v>
      </c>
      <c r="P35" s="67">
        <f>(O35/P$52)</f>
        <v>9.9987788875118468</v>
      </c>
      <c r="Q35" s="68"/>
    </row>
    <row r="36" spans="1:17">
      <c r="A36" s="63"/>
      <c r="B36" s="64">
        <v>343.7</v>
      </c>
      <c r="C36" s="65" t="s">
        <v>44</v>
      </c>
      <c r="D36" s="66">
        <v>174300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174300</v>
      </c>
      <c r="P36" s="67">
        <f>(O36/P$52)</f>
        <v>3.1767150251512724</v>
      </c>
      <c r="Q36" s="68"/>
    </row>
    <row r="37" spans="1:17">
      <c r="A37" s="63"/>
      <c r="B37" s="64">
        <v>347.2</v>
      </c>
      <c r="C37" s="65" t="s">
        <v>45</v>
      </c>
      <c r="D37" s="66">
        <v>92038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92038</v>
      </c>
      <c r="P37" s="67">
        <f>(O37/P$52)</f>
        <v>1.6774440475322592</v>
      </c>
      <c r="Q37" s="68"/>
    </row>
    <row r="38" spans="1:17">
      <c r="A38" s="63"/>
      <c r="B38" s="64">
        <v>347.4</v>
      </c>
      <c r="C38" s="65" t="s">
        <v>46</v>
      </c>
      <c r="D38" s="66">
        <v>1247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1247</v>
      </c>
      <c r="P38" s="67">
        <f>(O38/P$52)</f>
        <v>2.2727272727272728E-2</v>
      </c>
      <c r="Q38" s="68"/>
    </row>
    <row r="39" spans="1:17">
      <c r="A39" s="63"/>
      <c r="B39" s="64">
        <v>349</v>
      </c>
      <c r="C39" s="65" t="s">
        <v>134</v>
      </c>
      <c r="D39" s="66">
        <v>47473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47473</v>
      </c>
      <c r="P39" s="67">
        <f>(O39/P$52)</f>
        <v>0.86522198731501054</v>
      </c>
      <c r="Q39" s="68"/>
    </row>
    <row r="40" spans="1:17" ht="15.75">
      <c r="A40" s="69" t="s">
        <v>41</v>
      </c>
      <c r="B40" s="70"/>
      <c r="C40" s="71"/>
      <c r="D40" s="72">
        <f>SUM(D41:D42)</f>
        <v>177083</v>
      </c>
      <c r="E40" s="72">
        <f>SUM(E41:E42)</f>
        <v>0</v>
      </c>
      <c r="F40" s="72">
        <f>SUM(F41:F42)</f>
        <v>0</v>
      </c>
      <c r="G40" s="72">
        <f>SUM(G41:G42)</f>
        <v>0</v>
      </c>
      <c r="H40" s="72">
        <f>SUM(H41:H42)</f>
        <v>0</v>
      </c>
      <c r="I40" s="72">
        <f>SUM(I41:I42)</f>
        <v>0</v>
      </c>
      <c r="J40" s="72">
        <f>SUM(J41:J42)</f>
        <v>0</v>
      </c>
      <c r="K40" s="72">
        <f>SUM(K41:K42)</f>
        <v>0</v>
      </c>
      <c r="L40" s="72">
        <f>SUM(L41:L42)</f>
        <v>0</v>
      </c>
      <c r="M40" s="72">
        <f>SUM(M41:M42)</f>
        <v>0</v>
      </c>
      <c r="N40" s="72">
        <f>SUM(N41:N42)</f>
        <v>0</v>
      </c>
      <c r="O40" s="72">
        <f>SUM(D40:N40)</f>
        <v>177083</v>
      </c>
      <c r="P40" s="74">
        <f>(O40/P$52)</f>
        <v>3.2274367573084493</v>
      </c>
      <c r="Q40" s="75"/>
    </row>
    <row r="41" spans="1:17">
      <c r="A41" s="76"/>
      <c r="B41" s="77">
        <v>351.5</v>
      </c>
      <c r="C41" s="78" t="s">
        <v>101</v>
      </c>
      <c r="D41" s="66">
        <v>26812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2" si="5">SUM(D41:N41)</f>
        <v>26812</v>
      </c>
      <c r="P41" s="67">
        <f>(O41/P$52)</f>
        <v>0.48866370197565068</v>
      </c>
      <c r="Q41" s="68"/>
    </row>
    <row r="42" spans="1:17">
      <c r="A42" s="76"/>
      <c r="B42" s="77">
        <v>354</v>
      </c>
      <c r="C42" s="78" t="s">
        <v>49</v>
      </c>
      <c r="D42" s="66">
        <v>150271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5"/>
        <v>150271</v>
      </c>
      <c r="P42" s="67">
        <f>(O42/P$52)</f>
        <v>2.7387730553327989</v>
      </c>
      <c r="Q42" s="68"/>
    </row>
    <row r="43" spans="1:17" ht="15.75">
      <c r="A43" s="69" t="s">
        <v>4</v>
      </c>
      <c r="B43" s="70"/>
      <c r="C43" s="71"/>
      <c r="D43" s="72">
        <f>SUM(D44:D47)</f>
        <v>1659241</v>
      </c>
      <c r="E43" s="72">
        <f>SUM(E44:E47)</f>
        <v>1660968</v>
      </c>
      <c r="F43" s="72">
        <f>SUM(F44:F47)</f>
        <v>0</v>
      </c>
      <c r="G43" s="72">
        <f>SUM(G44:G47)</f>
        <v>304009</v>
      </c>
      <c r="H43" s="72">
        <f>SUM(H44:H47)</f>
        <v>0</v>
      </c>
      <c r="I43" s="72">
        <f>SUM(I44:I47)</f>
        <v>0</v>
      </c>
      <c r="J43" s="72">
        <f>SUM(J44:J47)</f>
        <v>0</v>
      </c>
      <c r="K43" s="72">
        <f>SUM(K44:K47)</f>
        <v>0</v>
      </c>
      <c r="L43" s="72">
        <f>SUM(L44:L47)</f>
        <v>0</v>
      </c>
      <c r="M43" s="72">
        <f>SUM(M44:M47)</f>
        <v>0</v>
      </c>
      <c r="N43" s="72">
        <f>SUM(N44:N47)</f>
        <v>0</v>
      </c>
      <c r="O43" s="72">
        <f>SUM(D43:N43)</f>
        <v>3624218</v>
      </c>
      <c r="P43" s="74">
        <f>(O43/P$52)</f>
        <v>66.0534008894073</v>
      </c>
      <c r="Q43" s="75"/>
    </row>
    <row r="44" spans="1:17">
      <c r="A44" s="63"/>
      <c r="B44" s="64">
        <v>361.1</v>
      </c>
      <c r="C44" s="65" t="s">
        <v>51</v>
      </c>
      <c r="D44" s="66">
        <v>1589053</v>
      </c>
      <c r="E44" s="66">
        <v>1502173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3091226</v>
      </c>
      <c r="P44" s="67">
        <f>(O44/P$52)</f>
        <v>56.339323467230443</v>
      </c>
      <c r="Q44" s="68"/>
    </row>
    <row r="45" spans="1:17">
      <c r="A45" s="63"/>
      <c r="B45" s="64">
        <v>362</v>
      </c>
      <c r="C45" s="65" t="s">
        <v>66</v>
      </c>
      <c r="D45" s="66">
        <v>61044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49" si="6">SUM(D45:N45)</f>
        <v>61044</v>
      </c>
      <c r="P45" s="67">
        <f>(O45/P$52)</f>
        <v>1.1125610556244077</v>
      </c>
      <c r="Q45" s="68"/>
    </row>
    <row r="46" spans="1:17">
      <c r="A46" s="63"/>
      <c r="B46" s="64">
        <v>366</v>
      </c>
      <c r="C46" s="65" t="s">
        <v>52</v>
      </c>
      <c r="D46" s="66">
        <v>2963</v>
      </c>
      <c r="E46" s="66">
        <v>0</v>
      </c>
      <c r="F46" s="66">
        <v>0</v>
      </c>
      <c r="G46" s="66">
        <v>304009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306972</v>
      </c>
      <c r="P46" s="67">
        <f>(O46/P$52)</f>
        <v>5.5947364584092734</v>
      </c>
      <c r="Q46" s="68"/>
    </row>
    <row r="47" spans="1:17">
      <c r="A47" s="63"/>
      <c r="B47" s="64">
        <v>369.9</v>
      </c>
      <c r="C47" s="65" t="s">
        <v>53</v>
      </c>
      <c r="D47" s="66">
        <v>6181</v>
      </c>
      <c r="E47" s="66">
        <v>158795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164976</v>
      </c>
      <c r="P47" s="67">
        <f>(O47/P$52)</f>
        <v>3.0067799081431801</v>
      </c>
      <c r="Q47" s="68"/>
    </row>
    <row r="48" spans="1:17" ht="15.75">
      <c r="A48" s="69" t="s">
        <v>42</v>
      </c>
      <c r="B48" s="70"/>
      <c r="C48" s="71"/>
      <c r="D48" s="72">
        <f>SUM(D49:D49)</f>
        <v>7344956</v>
      </c>
      <c r="E48" s="72">
        <f>SUM(E49:E49)</f>
        <v>4387278</v>
      </c>
      <c r="F48" s="72">
        <f>SUM(F49:F49)</f>
        <v>1533732</v>
      </c>
      <c r="G48" s="72">
        <f>SUM(G49:G49)</f>
        <v>14839607</v>
      </c>
      <c r="H48" s="72">
        <f>SUM(H49:H49)</f>
        <v>0</v>
      </c>
      <c r="I48" s="72">
        <f>SUM(I49:I49)</f>
        <v>0</v>
      </c>
      <c r="J48" s="72">
        <f>SUM(J49:J49)</f>
        <v>0</v>
      </c>
      <c r="K48" s="72">
        <f>SUM(K49:K49)</f>
        <v>0</v>
      </c>
      <c r="L48" s="72">
        <f>SUM(L49:L49)</f>
        <v>0</v>
      </c>
      <c r="M48" s="72">
        <f>SUM(M49:M49)</f>
        <v>0</v>
      </c>
      <c r="N48" s="72">
        <f>SUM(N49:N49)</f>
        <v>0</v>
      </c>
      <c r="O48" s="72">
        <f t="shared" si="6"/>
        <v>28105573</v>
      </c>
      <c r="P48" s="74">
        <f>(O48/P$52)</f>
        <v>512.23979368666619</v>
      </c>
      <c r="Q48" s="68"/>
    </row>
    <row r="49" spans="1:120" ht="15.75" thickBot="1">
      <c r="A49" s="63"/>
      <c r="B49" s="64">
        <v>381</v>
      </c>
      <c r="C49" s="65" t="s">
        <v>54</v>
      </c>
      <c r="D49" s="66">
        <v>7344956</v>
      </c>
      <c r="E49" s="66">
        <v>4387278</v>
      </c>
      <c r="F49" s="66">
        <v>1533732</v>
      </c>
      <c r="G49" s="66">
        <v>14839607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28105573</v>
      </c>
      <c r="P49" s="67">
        <f>(O49/P$52)</f>
        <v>512.23979368666619</v>
      </c>
      <c r="Q49" s="68"/>
    </row>
    <row r="50" spans="1:120" ht="16.5" thickBot="1">
      <c r="A50" s="79" t="s">
        <v>47</v>
      </c>
      <c r="B50" s="80"/>
      <c r="C50" s="81"/>
      <c r="D50" s="82">
        <f>SUM(D5,D11,D21,D34,D40,D43,D48)</f>
        <v>34260537</v>
      </c>
      <c r="E50" s="82">
        <f>SUM(E5,E11,E21,E34,E40,E43,E48)</f>
        <v>33353904</v>
      </c>
      <c r="F50" s="82">
        <f>SUM(F5,F11,F21,F34,F40,F43,F48)</f>
        <v>1533732</v>
      </c>
      <c r="G50" s="82">
        <f>SUM(G5,G11,G21,G34,G40,G43,G48)</f>
        <v>15143616</v>
      </c>
      <c r="H50" s="82">
        <f>SUM(H5,H11,H21,H34,H40,H43,H48)</f>
        <v>0</v>
      </c>
      <c r="I50" s="82">
        <f>SUM(I5,I11,I21,I34,I40,I43,I48)</f>
        <v>0</v>
      </c>
      <c r="J50" s="82">
        <f>SUM(J5,J11,J21,J34,J40,J43,J48)</f>
        <v>0</v>
      </c>
      <c r="K50" s="82">
        <f>SUM(K5,K11,K21,K34,K40,K43,K48)</f>
        <v>0</v>
      </c>
      <c r="L50" s="82">
        <f>SUM(L5,L11,L21,L34,L40,L43,L48)</f>
        <v>0</v>
      </c>
      <c r="M50" s="82">
        <f>SUM(M5,M11,M21,M34,M40,M43,M48)</f>
        <v>0</v>
      </c>
      <c r="N50" s="82">
        <f>SUM(N5,N11,N21,N34,N40,N43,N48)</f>
        <v>0</v>
      </c>
      <c r="O50" s="82">
        <f>SUM(D50:N50)</f>
        <v>84291789</v>
      </c>
      <c r="P50" s="83">
        <f>(O50/P$52)</f>
        <v>1536.2650178610484</v>
      </c>
      <c r="Q50" s="61"/>
      <c r="R50" s="84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</row>
    <row r="51" spans="1:120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8"/>
    </row>
    <row r="52" spans="1:120">
      <c r="A52" s="89"/>
      <c r="B52" s="90"/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4" t="s">
        <v>143</v>
      </c>
      <c r="N52" s="94"/>
      <c r="O52" s="94"/>
      <c r="P52" s="92">
        <v>54868</v>
      </c>
    </row>
    <row r="53" spans="1:120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</row>
    <row r="54" spans="1:120" ht="15.75" customHeight="1" thickBot="1">
      <c r="A54" s="98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6318350</v>
      </c>
      <c r="E5" s="27">
        <f t="shared" si="0"/>
        <v>1393240</v>
      </c>
      <c r="F5" s="27">
        <f t="shared" si="0"/>
        <v>6995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7718585</v>
      </c>
      <c r="O5" s="33">
        <f t="shared" ref="O5:O51" si="2">(N5/O$53)</f>
        <v>168.45817237390602</v>
      </c>
      <c r="P5" s="6"/>
    </row>
    <row r="6" spans="1:133">
      <c r="A6" s="12"/>
      <c r="B6" s="25">
        <v>311</v>
      </c>
      <c r="C6" s="20" t="s">
        <v>3</v>
      </c>
      <c r="D6" s="46">
        <v>5526723</v>
      </c>
      <c r="E6" s="46">
        <v>0</v>
      </c>
      <c r="F6" s="46">
        <v>6995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5533718</v>
      </c>
      <c r="O6" s="47">
        <f t="shared" si="2"/>
        <v>120.77343460136625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797118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797118</v>
      </c>
      <c r="O7" s="47">
        <f t="shared" si="2"/>
        <v>17.397106004059452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596122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596122</v>
      </c>
      <c r="O8" s="47">
        <f t="shared" si="2"/>
        <v>13.010366878369236</v>
      </c>
      <c r="P8" s="9"/>
    </row>
    <row r="9" spans="1:133">
      <c r="A9" s="12"/>
      <c r="B9" s="25">
        <v>315</v>
      </c>
      <c r="C9" s="20" t="s">
        <v>87</v>
      </c>
      <c r="D9" s="46">
        <v>748902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748902</v>
      </c>
      <c r="O9" s="47">
        <f t="shared" si="2"/>
        <v>16.344791462057223</v>
      </c>
      <c r="P9" s="9"/>
    </row>
    <row r="10" spans="1:133">
      <c r="A10" s="12"/>
      <c r="B10" s="25">
        <v>316</v>
      </c>
      <c r="C10" s="20" t="s">
        <v>88</v>
      </c>
      <c r="D10" s="46">
        <v>34275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34275</v>
      </c>
      <c r="O10" s="47">
        <f t="shared" si="2"/>
        <v>0.74805211811693839</v>
      </c>
      <c r="P10" s="9"/>
    </row>
    <row r="11" spans="1:133">
      <c r="A11" s="12"/>
      <c r="B11" s="25">
        <v>319</v>
      </c>
      <c r="C11" s="20" t="s">
        <v>15</v>
      </c>
      <c r="D11" s="46">
        <v>8450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8450</v>
      </c>
      <c r="O11" s="47">
        <f t="shared" si="2"/>
        <v>0.18442130993692574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2147504</v>
      </c>
      <c r="E12" s="32">
        <f t="shared" si="3"/>
        <v>8208641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10356145</v>
      </c>
      <c r="O12" s="45">
        <f t="shared" si="2"/>
        <v>226.02293808245489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2855443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2855443</v>
      </c>
      <c r="O13" s="47">
        <f t="shared" si="2"/>
        <v>62.32006372902071</v>
      </c>
      <c r="P13" s="9"/>
    </row>
    <row r="14" spans="1:133">
      <c r="A14" s="12"/>
      <c r="B14" s="25">
        <v>323.10000000000002</v>
      </c>
      <c r="C14" s="20" t="s">
        <v>17</v>
      </c>
      <c r="D14" s="46">
        <v>1866256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1866256</v>
      </c>
      <c r="O14" s="47">
        <f t="shared" si="2"/>
        <v>40.731050437591392</v>
      </c>
      <c r="P14" s="9"/>
    </row>
    <row r="15" spans="1:133">
      <c r="A15" s="12"/>
      <c r="B15" s="25">
        <v>323.39999999999998</v>
      </c>
      <c r="C15" s="20" t="s">
        <v>18</v>
      </c>
      <c r="D15" s="46">
        <v>25308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25308</v>
      </c>
      <c r="O15" s="47">
        <f t="shared" si="2"/>
        <v>0.55234727951286589</v>
      </c>
      <c r="P15" s="9"/>
    </row>
    <row r="16" spans="1:133">
      <c r="A16" s="12"/>
      <c r="B16" s="25">
        <v>323.7</v>
      </c>
      <c r="C16" s="20" t="s">
        <v>19</v>
      </c>
      <c r="D16" s="46">
        <v>193537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193537</v>
      </c>
      <c r="O16" s="47">
        <f t="shared" si="2"/>
        <v>4.2239463977825791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4059649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4059649</v>
      </c>
      <c r="O17" s="47">
        <f t="shared" si="2"/>
        <v>88.601868220607173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802940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802940</v>
      </c>
      <c r="O18" s="47">
        <f t="shared" si="2"/>
        <v>17.524171195355638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417414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417414</v>
      </c>
      <c r="O19" s="47">
        <f t="shared" si="2"/>
        <v>9.1100635107706402</v>
      </c>
      <c r="P19" s="9"/>
    </row>
    <row r="20" spans="1:16">
      <c r="A20" s="12"/>
      <c r="B20" s="25">
        <v>324.62</v>
      </c>
      <c r="C20" s="20" t="s">
        <v>96</v>
      </c>
      <c r="D20" s="46">
        <v>0</v>
      </c>
      <c r="E20" s="46">
        <v>60995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60995</v>
      </c>
      <c r="O20" s="47">
        <f t="shared" si="2"/>
        <v>1.3312163076453001</v>
      </c>
      <c r="P20" s="9"/>
    </row>
    <row r="21" spans="1:16">
      <c r="A21" s="12"/>
      <c r="B21" s="25">
        <v>329</v>
      </c>
      <c r="C21" s="20" t="s">
        <v>23</v>
      </c>
      <c r="D21" s="46">
        <v>62403</v>
      </c>
      <c r="E21" s="46">
        <v>12200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74603</v>
      </c>
      <c r="O21" s="47">
        <f t="shared" si="2"/>
        <v>1.6282110041685764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SUM(D23:D32)</f>
        <v>4465320</v>
      </c>
      <c r="E22" s="32">
        <f t="shared" si="5"/>
        <v>473566</v>
      </c>
      <c r="F22" s="32">
        <f t="shared" si="5"/>
        <v>30194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4969080</v>
      </c>
      <c r="O22" s="45">
        <f t="shared" si="2"/>
        <v>108.45020624631702</v>
      </c>
      <c r="P22" s="10"/>
    </row>
    <row r="23" spans="1:16">
      <c r="A23" s="12"/>
      <c r="B23" s="25">
        <v>331.5</v>
      </c>
      <c r="C23" s="20" t="s">
        <v>64</v>
      </c>
      <c r="D23" s="46">
        <v>0</v>
      </c>
      <c r="E23" s="46">
        <v>147650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147650</v>
      </c>
      <c r="O23" s="47">
        <f t="shared" si="2"/>
        <v>3.2224622973002468</v>
      </c>
      <c r="P23" s="9"/>
    </row>
    <row r="24" spans="1:16">
      <c r="A24" s="12"/>
      <c r="B24" s="25">
        <v>334.39</v>
      </c>
      <c r="C24" s="20" t="s">
        <v>97</v>
      </c>
      <c r="D24" s="46">
        <v>0</v>
      </c>
      <c r="E24" s="46">
        <v>6940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6940</v>
      </c>
      <c r="O24" s="47">
        <f t="shared" si="2"/>
        <v>0.15146554922630351</v>
      </c>
      <c r="P24" s="9"/>
    </row>
    <row r="25" spans="1:16">
      <c r="A25" s="12"/>
      <c r="B25" s="25">
        <v>335.12</v>
      </c>
      <c r="C25" s="20" t="s">
        <v>89</v>
      </c>
      <c r="D25" s="46">
        <v>794638</v>
      </c>
      <c r="E25" s="46">
        <v>272548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1067186</v>
      </c>
      <c r="O25" s="47">
        <f t="shared" si="2"/>
        <v>23.291342019686155</v>
      </c>
      <c r="P25" s="9"/>
    </row>
    <row r="26" spans="1:16">
      <c r="A26" s="12"/>
      <c r="B26" s="25">
        <v>335.14</v>
      </c>
      <c r="C26" s="20" t="s">
        <v>90</v>
      </c>
      <c r="D26" s="46">
        <v>40594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40594</v>
      </c>
      <c r="O26" s="47">
        <f t="shared" si="2"/>
        <v>0.88596433793840978</v>
      </c>
      <c r="P26" s="9"/>
    </row>
    <row r="27" spans="1:16">
      <c r="A27" s="12"/>
      <c r="B27" s="25">
        <v>335.15</v>
      </c>
      <c r="C27" s="20" t="s">
        <v>91</v>
      </c>
      <c r="D27" s="46">
        <v>46258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46258</v>
      </c>
      <c r="O27" s="47">
        <f t="shared" si="2"/>
        <v>1.0095811781138828</v>
      </c>
      <c r="P27" s="9"/>
    </row>
    <row r="28" spans="1:16">
      <c r="A28" s="12"/>
      <c r="B28" s="25">
        <v>335.18</v>
      </c>
      <c r="C28" s="20" t="s">
        <v>92</v>
      </c>
      <c r="D28" s="46">
        <v>3496245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3496245</v>
      </c>
      <c r="O28" s="47">
        <f t="shared" si="2"/>
        <v>76.305571924310868</v>
      </c>
      <c r="P28" s="9"/>
    </row>
    <row r="29" spans="1:16">
      <c r="A29" s="12"/>
      <c r="B29" s="25">
        <v>335.49</v>
      </c>
      <c r="C29" s="20" t="s">
        <v>31</v>
      </c>
      <c r="D29" s="46">
        <v>87585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87585</v>
      </c>
      <c r="O29" s="47">
        <f t="shared" si="2"/>
        <v>1.9115432462515551</v>
      </c>
      <c r="P29" s="9"/>
    </row>
    <row r="30" spans="1:16">
      <c r="A30" s="12"/>
      <c r="B30" s="25">
        <v>337.2</v>
      </c>
      <c r="C30" s="20" t="s">
        <v>98</v>
      </c>
      <c r="D30" s="46">
        <v>0</v>
      </c>
      <c r="E30" s="46">
        <v>32000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32000</v>
      </c>
      <c r="O30" s="47">
        <f t="shared" si="2"/>
        <v>0.69840022698007376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0</v>
      </c>
      <c r="F31" s="46">
        <v>30194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30194</v>
      </c>
      <c r="O31" s="47">
        <f t="shared" si="2"/>
        <v>0.65898426416988587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14428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14428</v>
      </c>
      <c r="O32" s="47">
        <f t="shared" si="2"/>
        <v>0.31489120233964074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749680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749680</v>
      </c>
      <c r="O33" s="45">
        <f t="shared" si="2"/>
        <v>16.361771317575677</v>
      </c>
      <c r="P33" s="10"/>
    </row>
    <row r="34" spans="1:16">
      <c r="A34" s="12"/>
      <c r="B34" s="25">
        <v>341.3</v>
      </c>
      <c r="C34" s="20" t="s">
        <v>100</v>
      </c>
      <c r="D34" s="46">
        <v>200140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200140</v>
      </c>
      <c r="O34" s="47">
        <f t="shared" si="2"/>
        <v>4.3680569196184988</v>
      </c>
      <c r="P34" s="9"/>
    </row>
    <row r="35" spans="1:16">
      <c r="A35" s="12"/>
      <c r="B35" s="25">
        <v>341.9</v>
      </c>
      <c r="C35" s="20" t="s">
        <v>93</v>
      </c>
      <c r="D35" s="46">
        <v>341360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341360</v>
      </c>
      <c r="O35" s="47">
        <f t="shared" si="2"/>
        <v>7.4501844213099373</v>
      </c>
      <c r="P35" s="9"/>
    </row>
    <row r="36" spans="1:16">
      <c r="A36" s="12"/>
      <c r="B36" s="25">
        <v>343.7</v>
      </c>
      <c r="C36" s="20" t="s">
        <v>44</v>
      </c>
      <c r="D36" s="46">
        <v>38500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38500</v>
      </c>
      <c r="O36" s="47">
        <f t="shared" si="2"/>
        <v>0.8402627730854012</v>
      </c>
      <c r="P36" s="9"/>
    </row>
    <row r="37" spans="1:16">
      <c r="A37" s="12"/>
      <c r="B37" s="25">
        <v>347.2</v>
      </c>
      <c r="C37" s="20" t="s">
        <v>45</v>
      </c>
      <c r="D37" s="46">
        <v>132155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132155</v>
      </c>
      <c r="O37" s="47">
        <f t="shared" si="2"/>
        <v>2.8842838123922392</v>
      </c>
      <c r="P37" s="9"/>
    </row>
    <row r="38" spans="1:16">
      <c r="A38" s="12"/>
      <c r="B38" s="25">
        <v>347.4</v>
      </c>
      <c r="C38" s="20" t="s">
        <v>46</v>
      </c>
      <c r="D38" s="46">
        <v>11211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11211</v>
      </c>
      <c r="O38" s="47">
        <f t="shared" si="2"/>
        <v>0.24468015452105021</v>
      </c>
      <c r="P38" s="9"/>
    </row>
    <row r="39" spans="1:16">
      <c r="A39" s="12"/>
      <c r="B39" s="25">
        <v>349</v>
      </c>
      <c r="C39" s="20" t="s">
        <v>1</v>
      </c>
      <c r="D39" s="46">
        <v>26314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26314</v>
      </c>
      <c r="O39" s="47">
        <f t="shared" si="2"/>
        <v>0.57430323664855187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357899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357899</v>
      </c>
      <c r="O40" s="45">
        <f t="shared" si="2"/>
        <v>7.8111482136231691</v>
      </c>
      <c r="P40" s="10"/>
    </row>
    <row r="41" spans="1:16">
      <c r="A41" s="13"/>
      <c r="B41" s="39">
        <v>351.5</v>
      </c>
      <c r="C41" s="21" t="s">
        <v>101</v>
      </c>
      <c r="D41" s="46">
        <v>33616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33616</v>
      </c>
      <c r="O41" s="47">
        <f t="shared" si="2"/>
        <v>0.73366943844256749</v>
      </c>
      <c r="P41" s="9"/>
    </row>
    <row r="42" spans="1:16">
      <c r="A42" s="13"/>
      <c r="B42" s="39">
        <v>354</v>
      </c>
      <c r="C42" s="21" t="s">
        <v>49</v>
      </c>
      <c r="D42" s="46">
        <v>324283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324283</v>
      </c>
      <c r="O42" s="47">
        <f t="shared" si="2"/>
        <v>7.0774787751806016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215617</v>
      </c>
      <c r="E43" s="32">
        <f t="shared" si="11"/>
        <v>19536</v>
      </c>
      <c r="F43" s="32">
        <f t="shared" si="11"/>
        <v>12444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247597</v>
      </c>
      <c r="O43" s="45">
        <f t="shared" si="2"/>
        <v>5.4038062812370411</v>
      </c>
      <c r="P43" s="10"/>
    </row>
    <row r="44" spans="1:16">
      <c r="A44" s="12"/>
      <c r="B44" s="25">
        <v>361.1</v>
      </c>
      <c r="C44" s="20" t="s">
        <v>51</v>
      </c>
      <c r="D44" s="46">
        <v>155542</v>
      </c>
      <c r="E44" s="46">
        <v>19536</v>
      </c>
      <c r="F44" s="46">
        <v>12444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187522</v>
      </c>
      <c r="O44" s="47">
        <f t="shared" si="2"/>
        <v>4.092668980117419</v>
      </c>
      <c r="P44" s="9"/>
    </row>
    <row r="45" spans="1:16">
      <c r="A45" s="12"/>
      <c r="B45" s="25">
        <v>362</v>
      </c>
      <c r="C45" s="20" t="s">
        <v>66</v>
      </c>
      <c r="D45" s="46">
        <v>28658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28658</v>
      </c>
      <c r="O45" s="47">
        <f t="shared" si="2"/>
        <v>0.62546105327484236</v>
      </c>
      <c r="P45" s="9"/>
    </row>
    <row r="46" spans="1:16">
      <c r="A46" s="12"/>
      <c r="B46" s="25">
        <v>366</v>
      </c>
      <c r="C46" s="20" t="s">
        <v>52</v>
      </c>
      <c r="D46" s="46">
        <v>29257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29257</v>
      </c>
      <c r="O46" s="47">
        <f t="shared" si="2"/>
        <v>0.63853423252362562</v>
      </c>
      <c r="P46" s="9"/>
    </row>
    <row r="47" spans="1:16">
      <c r="A47" s="12"/>
      <c r="B47" s="25">
        <v>369.9</v>
      </c>
      <c r="C47" s="20" t="s">
        <v>53</v>
      </c>
      <c r="D47" s="46">
        <v>2160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2160</v>
      </c>
      <c r="O47" s="47">
        <f t="shared" si="2"/>
        <v>4.714201532115498E-2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SUM(D49:D50)</f>
        <v>14258</v>
      </c>
      <c r="E48" s="32">
        <f t="shared" si="12"/>
        <v>4184680</v>
      </c>
      <c r="F48" s="32">
        <f t="shared" si="12"/>
        <v>15739449</v>
      </c>
      <c r="G48" s="32">
        <f t="shared" si="12"/>
        <v>2249015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22187402</v>
      </c>
      <c r="O48" s="45">
        <f t="shared" si="2"/>
        <v>484.24020602806695</v>
      </c>
      <c r="P48" s="9"/>
    </row>
    <row r="49" spans="1:119">
      <c r="A49" s="12"/>
      <c r="B49" s="25">
        <v>381</v>
      </c>
      <c r="C49" s="20" t="s">
        <v>54</v>
      </c>
      <c r="D49" s="46">
        <v>14258</v>
      </c>
      <c r="E49" s="46">
        <v>4184680</v>
      </c>
      <c r="F49" s="46">
        <v>2739449</v>
      </c>
      <c r="G49" s="46">
        <v>2249015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9187402</v>
      </c>
      <c r="O49" s="47">
        <f t="shared" si="2"/>
        <v>200.51511381741199</v>
      </c>
      <c r="P49" s="9"/>
    </row>
    <row r="50" spans="1:119" ht="15.75" thickBot="1">
      <c r="A50" s="12"/>
      <c r="B50" s="25">
        <v>384</v>
      </c>
      <c r="C50" s="20" t="s">
        <v>102</v>
      </c>
      <c r="D50" s="46">
        <v>0</v>
      </c>
      <c r="E50" s="46">
        <v>0</v>
      </c>
      <c r="F50" s="46">
        <v>13000000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13000000</v>
      </c>
      <c r="O50" s="47">
        <f t="shared" si="2"/>
        <v>283.72509221065496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3">SUM(D5,D12,D22,D33,D40,D43,D48)</f>
        <v>14268628</v>
      </c>
      <c r="E51" s="15">
        <f t="shared" si="13"/>
        <v>14279663</v>
      </c>
      <c r="F51" s="15">
        <f t="shared" si="13"/>
        <v>15789082</v>
      </c>
      <c r="G51" s="15">
        <f t="shared" si="13"/>
        <v>2249015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46586388</v>
      </c>
      <c r="O51" s="38">
        <f t="shared" si="2"/>
        <v>1016.7482485431808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103</v>
      </c>
      <c r="M53" s="118"/>
      <c r="N53" s="118"/>
      <c r="O53" s="43">
        <v>45819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6160928</v>
      </c>
      <c r="E5" s="27">
        <f t="shared" si="0"/>
        <v>1342719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7503647</v>
      </c>
      <c r="O5" s="33">
        <f t="shared" ref="O5:O45" si="2">(N5/O$47)</f>
        <v>165.90344690353535</v>
      </c>
      <c r="P5" s="6"/>
    </row>
    <row r="6" spans="1:133">
      <c r="A6" s="12"/>
      <c r="B6" s="25">
        <v>311</v>
      </c>
      <c r="C6" s="20" t="s">
        <v>3</v>
      </c>
      <c r="D6" s="46">
        <v>5378298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5378298</v>
      </c>
      <c r="O6" s="47">
        <f t="shared" si="2"/>
        <v>118.91260032280174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771187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771187</v>
      </c>
      <c r="O7" s="47">
        <f t="shared" si="2"/>
        <v>17.050719671007538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571532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571532</v>
      </c>
      <c r="O8" s="47">
        <f t="shared" si="2"/>
        <v>12.636405845806895</v>
      </c>
      <c r="P8" s="9"/>
    </row>
    <row r="9" spans="1:133">
      <c r="A9" s="12"/>
      <c r="B9" s="25">
        <v>315</v>
      </c>
      <c r="C9" s="20" t="s">
        <v>87</v>
      </c>
      <c r="D9" s="46">
        <v>737544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737544</v>
      </c>
      <c r="O9" s="47">
        <f t="shared" si="2"/>
        <v>16.306882752216499</v>
      </c>
      <c r="P9" s="9"/>
    </row>
    <row r="10" spans="1:133">
      <c r="A10" s="12"/>
      <c r="B10" s="25">
        <v>316</v>
      </c>
      <c r="C10" s="20" t="s">
        <v>88</v>
      </c>
      <c r="D10" s="46">
        <v>35586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35586</v>
      </c>
      <c r="O10" s="47">
        <f t="shared" si="2"/>
        <v>0.78679608215967634</v>
      </c>
      <c r="P10" s="9"/>
    </row>
    <row r="11" spans="1:133">
      <c r="A11" s="12"/>
      <c r="B11" s="25">
        <v>319</v>
      </c>
      <c r="C11" s="20" t="s">
        <v>15</v>
      </c>
      <c r="D11" s="46">
        <v>9500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9500</v>
      </c>
      <c r="O11" s="47">
        <f t="shared" si="2"/>
        <v>0.21004222954299231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4311240</v>
      </c>
      <c r="E12" s="32">
        <f t="shared" si="3"/>
        <v>4256772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8568012</v>
      </c>
      <c r="O12" s="45">
        <f t="shared" si="2"/>
        <v>189.43624665590661</v>
      </c>
      <c r="P12" s="10"/>
    </row>
    <row r="13" spans="1:133">
      <c r="A13" s="12"/>
      <c r="B13" s="25">
        <v>322</v>
      </c>
      <c r="C13" s="20" t="s">
        <v>0</v>
      </c>
      <c r="D13" s="46">
        <v>2278202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2278202</v>
      </c>
      <c r="O13" s="47">
        <f t="shared" si="2"/>
        <v>50.370381834663604</v>
      </c>
      <c r="P13" s="9"/>
    </row>
    <row r="14" spans="1:133">
      <c r="A14" s="12"/>
      <c r="B14" s="25">
        <v>323.10000000000002</v>
      </c>
      <c r="C14" s="20" t="s">
        <v>17</v>
      </c>
      <c r="D14" s="46">
        <v>1950904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1950904</v>
      </c>
      <c r="O14" s="47">
        <f t="shared" si="2"/>
        <v>43.133918503614936</v>
      </c>
      <c r="P14" s="9"/>
    </row>
    <row r="15" spans="1:133">
      <c r="A15" s="12"/>
      <c r="B15" s="25">
        <v>324.31</v>
      </c>
      <c r="C15" s="20" t="s">
        <v>20</v>
      </c>
      <c r="D15" s="46">
        <v>0</v>
      </c>
      <c r="E15" s="46">
        <v>3148575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3148575</v>
      </c>
      <c r="O15" s="47">
        <f t="shared" si="2"/>
        <v>69.614075040350215</v>
      </c>
      <c r="P15" s="9"/>
    </row>
    <row r="16" spans="1:133">
      <c r="A16" s="12"/>
      <c r="B16" s="25">
        <v>324.32</v>
      </c>
      <c r="C16" s="20" t="s">
        <v>21</v>
      </c>
      <c r="D16" s="46">
        <v>0</v>
      </c>
      <c r="E16" s="46">
        <v>727633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727633</v>
      </c>
      <c r="O16" s="47">
        <f t="shared" si="2"/>
        <v>16.087753432532224</v>
      </c>
      <c r="P16" s="9"/>
    </row>
    <row r="17" spans="1:16">
      <c r="A17" s="12"/>
      <c r="B17" s="25">
        <v>324.61</v>
      </c>
      <c r="C17" s="20" t="s">
        <v>22</v>
      </c>
      <c r="D17" s="46">
        <v>0</v>
      </c>
      <c r="E17" s="46">
        <v>380564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380564</v>
      </c>
      <c r="O17" s="47">
        <f t="shared" si="2"/>
        <v>8.4141590572420348</v>
      </c>
      <c r="P17" s="9"/>
    </row>
    <row r="18" spans="1:16">
      <c r="A18" s="12"/>
      <c r="B18" s="25">
        <v>329</v>
      </c>
      <c r="C18" s="20" t="s">
        <v>23</v>
      </c>
      <c r="D18" s="46">
        <v>82134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82134</v>
      </c>
      <c r="O18" s="47">
        <f t="shared" si="2"/>
        <v>1.8159587875035927</v>
      </c>
      <c r="P18" s="9"/>
    </row>
    <row r="19" spans="1:16" ht="15.75">
      <c r="A19" s="29" t="s">
        <v>25</v>
      </c>
      <c r="B19" s="30"/>
      <c r="C19" s="31"/>
      <c r="D19" s="32">
        <f t="shared" ref="D19:M19" si="4">SUM(D20:D27)</f>
        <v>4116905</v>
      </c>
      <c r="E19" s="32">
        <f t="shared" si="4"/>
        <v>619369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4736274</v>
      </c>
      <c r="O19" s="45">
        <f t="shared" si="2"/>
        <v>104.71763691436909</v>
      </c>
      <c r="P19" s="10"/>
    </row>
    <row r="20" spans="1:16">
      <c r="A20" s="12"/>
      <c r="B20" s="25">
        <v>331.5</v>
      </c>
      <c r="C20" s="20" t="s">
        <v>64</v>
      </c>
      <c r="D20" s="46">
        <v>0</v>
      </c>
      <c r="E20" s="46">
        <v>223552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223552</v>
      </c>
      <c r="O20" s="47">
        <f t="shared" si="2"/>
        <v>4.9426695261889497</v>
      </c>
      <c r="P20" s="9"/>
    </row>
    <row r="21" spans="1:16">
      <c r="A21" s="12"/>
      <c r="B21" s="25">
        <v>335.12</v>
      </c>
      <c r="C21" s="20" t="s">
        <v>89</v>
      </c>
      <c r="D21" s="46">
        <v>762074</v>
      </c>
      <c r="E21" s="46">
        <v>273564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1035638</v>
      </c>
      <c r="O21" s="47">
        <f t="shared" si="2"/>
        <v>22.897654159941631</v>
      </c>
      <c r="P21" s="9"/>
    </row>
    <row r="22" spans="1:16">
      <c r="A22" s="12"/>
      <c r="B22" s="25">
        <v>335.14</v>
      </c>
      <c r="C22" s="20" t="s">
        <v>90</v>
      </c>
      <c r="D22" s="46">
        <v>39914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39914</v>
      </c>
      <c r="O22" s="47">
        <f t="shared" si="2"/>
        <v>0.88248689999778906</v>
      </c>
      <c r="P22" s="9"/>
    </row>
    <row r="23" spans="1:16">
      <c r="A23" s="12"/>
      <c r="B23" s="25">
        <v>335.15</v>
      </c>
      <c r="C23" s="20" t="s">
        <v>91</v>
      </c>
      <c r="D23" s="46">
        <v>31079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31079</v>
      </c>
      <c r="O23" s="47">
        <f t="shared" si="2"/>
        <v>0.68714762652280614</v>
      </c>
      <c r="P23" s="9"/>
    </row>
    <row r="24" spans="1:16">
      <c r="A24" s="12"/>
      <c r="B24" s="25">
        <v>335.18</v>
      </c>
      <c r="C24" s="20" t="s">
        <v>92</v>
      </c>
      <c r="D24" s="46">
        <v>3209958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3209958</v>
      </c>
      <c r="O24" s="47">
        <f t="shared" si="2"/>
        <v>70.97123526940679</v>
      </c>
      <c r="P24" s="9"/>
    </row>
    <row r="25" spans="1:16">
      <c r="A25" s="12"/>
      <c r="B25" s="25">
        <v>335.49</v>
      </c>
      <c r="C25" s="20" t="s">
        <v>31</v>
      </c>
      <c r="D25" s="46">
        <v>73880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73880</v>
      </c>
      <c r="O25" s="47">
        <f t="shared" si="2"/>
        <v>1.6334652545932919</v>
      </c>
      <c r="P25" s="9"/>
    </row>
    <row r="26" spans="1:16">
      <c r="A26" s="12"/>
      <c r="B26" s="25">
        <v>337.3</v>
      </c>
      <c r="C26" s="20" t="s">
        <v>32</v>
      </c>
      <c r="D26" s="46">
        <v>0</v>
      </c>
      <c r="E26" s="46">
        <v>32000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32000</v>
      </c>
      <c r="O26" s="47">
        <f t="shared" si="2"/>
        <v>0.70751066793428996</v>
      </c>
      <c r="P26" s="9"/>
    </row>
    <row r="27" spans="1:16">
      <c r="A27" s="12"/>
      <c r="B27" s="25">
        <v>337.7</v>
      </c>
      <c r="C27" s="20" t="s">
        <v>34</v>
      </c>
      <c r="D27" s="46">
        <v>0</v>
      </c>
      <c r="E27" s="46">
        <v>90253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90253</v>
      </c>
      <c r="O27" s="47">
        <f t="shared" si="2"/>
        <v>1.9954675097835459</v>
      </c>
      <c r="P27" s="9"/>
    </row>
    <row r="28" spans="1:16" ht="15.75">
      <c r="A28" s="29" t="s">
        <v>40</v>
      </c>
      <c r="B28" s="30"/>
      <c r="C28" s="31"/>
      <c r="D28" s="32">
        <f t="shared" ref="D28:M28" si="5">SUM(D29:D33)</f>
        <v>576784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576784</v>
      </c>
      <c r="O28" s="45">
        <f t="shared" si="2"/>
        <v>12.75252603418161</v>
      </c>
      <c r="P28" s="10"/>
    </row>
    <row r="29" spans="1:16">
      <c r="A29" s="12"/>
      <c r="B29" s="25">
        <v>341.9</v>
      </c>
      <c r="C29" s="20" t="s">
        <v>93</v>
      </c>
      <c r="D29" s="46">
        <v>415194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415194</v>
      </c>
      <c r="O29" s="47">
        <f t="shared" si="2"/>
        <v>9.1798182581971748</v>
      </c>
      <c r="P29" s="9"/>
    </row>
    <row r="30" spans="1:16">
      <c r="A30" s="12"/>
      <c r="B30" s="25">
        <v>343.7</v>
      </c>
      <c r="C30" s="20" t="s">
        <v>44</v>
      </c>
      <c r="D30" s="46">
        <v>18600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18600</v>
      </c>
      <c r="O30" s="47">
        <f t="shared" si="2"/>
        <v>0.41124057573680606</v>
      </c>
      <c r="P30" s="9"/>
    </row>
    <row r="31" spans="1:16">
      <c r="A31" s="12"/>
      <c r="B31" s="25">
        <v>347.2</v>
      </c>
      <c r="C31" s="20" t="s">
        <v>45</v>
      </c>
      <c r="D31" s="46">
        <v>129389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129389</v>
      </c>
      <c r="O31" s="47">
        <f t="shared" si="2"/>
        <v>2.8607530566671824</v>
      </c>
      <c r="P31" s="9"/>
    </row>
    <row r="32" spans="1:16">
      <c r="A32" s="12"/>
      <c r="B32" s="25">
        <v>347.4</v>
      </c>
      <c r="C32" s="20" t="s">
        <v>46</v>
      </c>
      <c r="D32" s="46">
        <v>10163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10163</v>
      </c>
      <c r="O32" s="47">
        <f t="shared" si="2"/>
        <v>0.22470096619425589</v>
      </c>
      <c r="P32" s="9"/>
    </row>
    <row r="33" spans="1:119">
      <c r="A33" s="12"/>
      <c r="B33" s="25">
        <v>349</v>
      </c>
      <c r="C33" s="20" t="s">
        <v>1</v>
      </c>
      <c r="D33" s="46">
        <v>3438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3438</v>
      </c>
      <c r="O33" s="47">
        <f t="shared" si="2"/>
        <v>7.6013177386190275E-2</v>
      </c>
      <c r="P33" s="9"/>
    </row>
    <row r="34" spans="1:119" ht="15.75">
      <c r="A34" s="29" t="s">
        <v>41</v>
      </c>
      <c r="B34" s="30"/>
      <c r="C34" s="31"/>
      <c r="D34" s="32">
        <f t="shared" ref="D34:M34" si="6">SUM(D35:D36)</f>
        <v>405299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1"/>
        <v>405299</v>
      </c>
      <c r="O34" s="45">
        <f t="shared" si="2"/>
        <v>8.9610426938468688</v>
      </c>
      <c r="P34" s="10"/>
    </row>
    <row r="35" spans="1:119">
      <c r="A35" s="13"/>
      <c r="B35" s="39">
        <v>354</v>
      </c>
      <c r="C35" s="21" t="s">
        <v>49</v>
      </c>
      <c r="D35" s="46">
        <v>368745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368745</v>
      </c>
      <c r="O35" s="47">
        <f t="shared" si="2"/>
        <v>8.1528444139821801</v>
      </c>
      <c r="P35" s="9"/>
    </row>
    <row r="36" spans="1:119">
      <c r="A36" s="13"/>
      <c r="B36" s="39">
        <v>359</v>
      </c>
      <c r="C36" s="21" t="s">
        <v>50</v>
      </c>
      <c r="D36" s="46">
        <v>36554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36554</v>
      </c>
      <c r="O36" s="47">
        <f t="shared" si="2"/>
        <v>0.80819827986468862</v>
      </c>
      <c r="P36" s="9"/>
    </row>
    <row r="37" spans="1:119" ht="15.75">
      <c r="A37" s="29" t="s">
        <v>4</v>
      </c>
      <c r="B37" s="30"/>
      <c r="C37" s="31"/>
      <c r="D37" s="32">
        <f t="shared" ref="D37:M37" si="7">SUM(D38:D41)</f>
        <v>147950</v>
      </c>
      <c r="E37" s="32">
        <f t="shared" si="7"/>
        <v>6239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1"/>
        <v>154189</v>
      </c>
      <c r="O37" s="45">
        <f t="shared" si="2"/>
        <v>3.4090738243162573</v>
      </c>
      <c r="P37" s="10"/>
    </row>
    <row r="38" spans="1:119">
      <c r="A38" s="12"/>
      <c r="B38" s="25">
        <v>361.1</v>
      </c>
      <c r="C38" s="20" t="s">
        <v>51</v>
      </c>
      <c r="D38" s="46">
        <v>45403</v>
      </c>
      <c r="E38" s="46">
        <v>6239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51642</v>
      </c>
      <c r="O38" s="47">
        <f t="shared" si="2"/>
        <v>1.1417895597957064</v>
      </c>
      <c r="P38" s="9"/>
    </row>
    <row r="39" spans="1:119">
      <c r="A39" s="12"/>
      <c r="B39" s="25">
        <v>362</v>
      </c>
      <c r="C39" s="20" t="s">
        <v>66</v>
      </c>
      <c r="D39" s="46">
        <v>24045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24045</v>
      </c>
      <c r="O39" s="47">
        <f t="shared" si="2"/>
        <v>0.53162793782750006</v>
      </c>
      <c r="P39" s="9"/>
    </row>
    <row r="40" spans="1:119">
      <c r="A40" s="12"/>
      <c r="B40" s="25">
        <v>366</v>
      </c>
      <c r="C40" s="20" t="s">
        <v>52</v>
      </c>
      <c r="D40" s="46">
        <v>36947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36947</v>
      </c>
      <c r="O40" s="47">
        <f t="shared" si="2"/>
        <v>0.81688739525525655</v>
      </c>
      <c r="P40" s="9"/>
    </row>
    <row r="41" spans="1:119">
      <c r="A41" s="12"/>
      <c r="B41" s="25">
        <v>369.9</v>
      </c>
      <c r="C41" s="20" t="s">
        <v>53</v>
      </c>
      <c r="D41" s="46">
        <v>41555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41555</v>
      </c>
      <c r="O41" s="47">
        <f t="shared" si="2"/>
        <v>0.91876893143779437</v>
      </c>
      <c r="P41" s="9"/>
    </row>
    <row r="42" spans="1:119" ht="15.75">
      <c r="A42" s="29" t="s">
        <v>42</v>
      </c>
      <c r="B42" s="30"/>
      <c r="C42" s="31"/>
      <c r="D42" s="32">
        <f t="shared" ref="D42:M42" si="8">SUM(D43:D44)</f>
        <v>14777</v>
      </c>
      <c r="E42" s="32">
        <f t="shared" si="8"/>
        <v>29250</v>
      </c>
      <c r="F42" s="32">
        <f t="shared" si="8"/>
        <v>2560344</v>
      </c>
      <c r="G42" s="32">
        <f t="shared" si="8"/>
        <v>2852159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1"/>
        <v>5456530</v>
      </c>
      <c r="O42" s="45">
        <f t="shared" si="2"/>
        <v>120.64228702823409</v>
      </c>
      <c r="P42" s="9"/>
    </row>
    <row r="43" spans="1:119">
      <c r="A43" s="12"/>
      <c r="B43" s="25">
        <v>381</v>
      </c>
      <c r="C43" s="20" t="s">
        <v>54</v>
      </c>
      <c r="D43" s="46">
        <v>14777</v>
      </c>
      <c r="E43" s="46">
        <v>29250</v>
      </c>
      <c r="F43" s="46">
        <v>2560344</v>
      </c>
      <c r="G43" s="46">
        <v>1302159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3906530</v>
      </c>
      <c r="O43" s="47">
        <f t="shared" si="2"/>
        <v>86.372239050166925</v>
      </c>
      <c r="P43" s="9"/>
    </row>
    <row r="44" spans="1:119" ht="15.75" thickBot="1">
      <c r="A44" s="12"/>
      <c r="B44" s="25">
        <v>385</v>
      </c>
      <c r="C44" s="20" t="s">
        <v>72</v>
      </c>
      <c r="D44" s="46">
        <v>0</v>
      </c>
      <c r="E44" s="46">
        <v>0</v>
      </c>
      <c r="F44" s="46">
        <v>0</v>
      </c>
      <c r="G44" s="46">
        <v>1550000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1550000</v>
      </c>
      <c r="O44" s="47">
        <f t="shared" si="2"/>
        <v>34.270047978067169</v>
      </c>
      <c r="P44" s="9"/>
    </row>
    <row r="45" spans="1:119" ht="16.5" thickBot="1">
      <c r="A45" s="14" t="s">
        <v>47</v>
      </c>
      <c r="B45" s="23"/>
      <c r="C45" s="22"/>
      <c r="D45" s="15">
        <f t="shared" ref="D45:M45" si="9">SUM(D5,D12,D19,D28,D34,D37,D42)</f>
        <v>15733883</v>
      </c>
      <c r="E45" s="15">
        <f t="shared" si="9"/>
        <v>6254349</v>
      </c>
      <c r="F45" s="15">
        <f t="shared" si="9"/>
        <v>2560344</v>
      </c>
      <c r="G45" s="15">
        <f t="shared" si="9"/>
        <v>2852159</v>
      </c>
      <c r="H45" s="15">
        <f t="shared" si="9"/>
        <v>0</v>
      </c>
      <c r="I45" s="15">
        <f t="shared" si="9"/>
        <v>0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1"/>
        <v>27400735</v>
      </c>
      <c r="O45" s="38">
        <f t="shared" si="2"/>
        <v>605.82226005438986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94</v>
      </c>
      <c r="M47" s="118"/>
      <c r="N47" s="118"/>
      <c r="O47" s="43">
        <v>45229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6417509</v>
      </c>
      <c r="E5" s="27">
        <f t="shared" si="0"/>
        <v>1284636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7702145</v>
      </c>
      <c r="O5" s="33">
        <f t="shared" ref="O5:O47" si="2">(N5/O$49)</f>
        <v>170.88536119985801</v>
      </c>
      <c r="P5" s="6"/>
    </row>
    <row r="6" spans="1:133">
      <c r="A6" s="12"/>
      <c r="B6" s="25">
        <v>311</v>
      </c>
      <c r="C6" s="20" t="s">
        <v>3</v>
      </c>
      <c r="D6" s="46">
        <v>5594055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5594055</v>
      </c>
      <c r="O6" s="47">
        <f t="shared" si="2"/>
        <v>124.1137513312034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734492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734492</v>
      </c>
      <c r="O7" s="47">
        <f t="shared" si="2"/>
        <v>16.295970891018815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550144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550144</v>
      </c>
      <c r="O8" s="47">
        <f t="shared" si="2"/>
        <v>12.205892793752218</v>
      </c>
      <c r="P8" s="9"/>
    </row>
    <row r="9" spans="1:133">
      <c r="A9" s="12"/>
      <c r="B9" s="25">
        <v>315</v>
      </c>
      <c r="C9" s="20" t="s">
        <v>13</v>
      </c>
      <c r="D9" s="46">
        <v>784280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784280</v>
      </c>
      <c r="O9" s="47">
        <f t="shared" si="2"/>
        <v>17.400603478878239</v>
      </c>
      <c r="P9" s="9"/>
    </row>
    <row r="10" spans="1:133">
      <c r="A10" s="12"/>
      <c r="B10" s="25">
        <v>316</v>
      </c>
      <c r="C10" s="20" t="s">
        <v>14</v>
      </c>
      <c r="D10" s="46">
        <v>30874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30874</v>
      </c>
      <c r="O10" s="47">
        <f t="shared" si="2"/>
        <v>0.68499290024849135</v>
      </c>
      <c r="P10" s="9"/>
    </row>
    <row r="11" spans="1:133">
      <c r="A11" s="12"/>
      <c r="B11" s="25">
        <v>319</v>
      </c>
      <c r="C11" s="20" t="s">
        <v>15</v>
      </c>
      <c r="D11" s="46">
        <v>8300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8300</v>
      </c>
      <c r="O11" s="47">
        <f t="shared" si="2"/>
        <v>0.18414980475683351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3680487</v>
      </c>
      <c r="E12" s="32">
        <f t="shared" si="3"/>
        <v>2568072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6248559</v>
      </c>
      <c r="O12" s="45">
        <f t="shared" si="2"/>
        <v>138.63505058572949</v>
      </c>
      <c r="P12" s="10"/>
    </row>
    <row r="13" spans="1:133">
      <c r="A13" s="12"/>
      <c r="B13" s="25">
        <v>322</v>
      </c>
      <c r="C13" s="20" t="s">
        <v>0</v>
      </c>
      <c r="D13" s="46">
        <v>1611588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1611588</v>
      </c>
      <c r="O13" s="47">
        <f t="shared" si="2"/>
        <v>35.755857294994676</v>
      </c>
      <c r="P13" s="9"/>
    </row>
    <row r="14" spans="1:133">
      <c r="A14" s="12"/>
      <c r="B14" s="25">
        <v>323.10000000000002</v>
      </c>
      <c r="C14" s="20" t="s">
        <v>17</v>
      </c>
      <c r="D14" s="46">
        <v>1967312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1967312</v>
      </c>
      <c r="O14" s="47">
        <f t="shared" si="2"/>
        <v>43.648207312744056</v>
      </c>
      <c r="P14" s="9"/>
    </row>
    <row r="15" spans="1:133">
      <c r="A15" s="12"/>
      <c r="B15" s="25">
        <v>324.31</v>
      </c>
      <c r="C15" s="20" t="s">
        <v>20</v>
      </c>
      <c r="D15" s="46">
        <v>0</v>
      </c>
      <c r="E15" s="46">
        <v>1688995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1688995</v>
      </c>
      <c r="O15" s="47">
        <f t="shared" si="2"/>
        <v>37.473264998225062</v>
      </c>
      <c r="P15" s="9"/>
    </row>
    <row r="16" spans="1:133">
      <c r="A16" s="12"/>
      <c r="B16" s="25">
        <v>324.32</v>
      </c>
      <c r="C16" s="20" t="s">
        <v>21</v>
      </c>
      <c r="D16" s="46">
        <v>0</v>
      </c>
      <c r="E16" s="46">
        <v>630430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630430</v>
      </c>
      <c r="O16" s="47">
        <f t="shared" si="2"/>
        <v>13.987176073837416</v>
      </c>
      <c r="P16" s="9"/>
    </row>
    <row r="17" spans="1:16">
      <c r="A17" s="12"/>
      <c r="B17" s="25">
        <v>324.61</v>
      </c>
      <c r="C17" s="20" t="s">
        <v>22</v>
      </c>
      <c r="D17" s="46">
        <v>0</v>
      </c>
      <c r="E17" s="46">
        <v>248647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248647</v>
      </c>
      <c r="O17" s="47">
        <f t="shared" si="2"/>
        <v>5.516662229321974</v>
      </c>
      <c r="P17" s="9"/>
    </row>
    <row r="18" spans="1:16">
      <c r="A18" s="12"/>
      <c r="B18" s="25">
        <v>329</v>
      </c>
      <c r="C18" s="20" t="s">
        <v>23</v>
      </c>
      <c r="D18" s="46">
        <v>101587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101587</v>
      </c>
      <c r="O18" s="47">
        <f t="shared" si="2"/>
        <v>2.2538826766063189</v>
      </c>
      <c r="P18" s="9"/>
    </row>
    <row r="19" spans="1:16" ht="15.75">
      <c r="A19" s="29" t="s">
        <v>25</v>
      </c>
      <c r="B19" s="30"/>
      <c r="C19" s="31"/>
      <c r="D19" s="32">
        <f t="shared" ref="D19:M19" si="4">SUM(D20:D29)</f>
        <v>3891694</v>
      </c>
      <c r="E19" s="32">
        <f t="shared" si="4"/>
        <v>626964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4518658</v>
      </c>
      <c r="O19" s="45">
        <f t="shared" si="2"/>
        <v>100.25421547745829</v>
      </c>
      <c r="P19" s="10"/>
    </row>
    <row r="20" spans="1:16">
      <c r="A20" s="12"/>
      <c r="B20" s="25">
        <v>331.5</v>
      </c>
      <c r="C20" s="20" t="s">
        <v>64</v>
      </c>
      <c r="D20" s="46">
        <v>0</v>
      </c>
      <c r="E20" s="46">
        <v>284696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284696</v>
      </c>
      <c r="O20" s="47">
        <f t="shared" si="2"/>
        <v>6.3164714235001771</v>
      </c>
      <c r="P20" s="9"/>
    </row>
    <row r="21" spans="1:16">
      <c r="A21" s="12"/>
      <c r="B21" s="25">
        <v>334.7</v>
      </c>
      <c r="C21" s="20" t="s">
        <v>26</v>
      </c>
      <c r="D21" s="46">
        <v>0</v>
      </c>
      <c r="E21" s="46">
        <v>9113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9113</v>
      </c>
      <c r="O21" s="47">
        <f t="shared" si="2"/>
        <v>0.20218761093361731</v>
      </c>
      <c r="P21" s="9"/>
    </row>
    <row r="22" spans="1:16">
      <c r="A22" s="12"/>
      <c r="B22" s="25">
        <v>335.12</v>
      </c>
      <c r="C22" s="20" t="s">
        <v>27</v>
      </c>
      <c r="D22" s="46">
        <v>734528</v>
      </c>
      <c r="E22" s="46">
        <v>281555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1016083</v>
      </c>
      <c r="O22" s="47">
        <f t="shared" si="2"/>
        <v>22.543552538161165</v>
      </c>
      <c r="P22" s="9"/>
    </row>
    <row r="23" spans="1:16">
      <c r="A23" s="12"/>
      <c r="B23" s="25">
        <v>335.14</v>
      </c>
      <c r="C23" s="20" t="s">
        <v>28</v>
      </c>
      <c r="D23" s="46">
        <v>39746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39746</v>
      </c>
      <c r="O23" s="47">
        <f t="shared" si="2"/>
        <v>0.88183351082712103</v>
      </c>
      <c r="P23" s="9"/>
    </row>
    <row r="24" spans="1:16">
      <c r="A24" s="12"/>
      <c r="B24" s="25">
        <v>335.15</v>
      </c>
      <c r="C24" s="20" t="s">
        <v>29</v>
      </c>
      <c r="D24" s="46">
        <v>32999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32999</v>
      </c>
      <c r="O24" s="47">
        <f t="shared" si="2"/>
        <v>0.73213968761093362</v>
      </c>
      <c r="P24" s="9"/>
    </row>
    <row r="25" spans="1:16">
      <c r="A25" s="12"/>
      <c r="B25" s="25">
        <v>335.18</v>
      </c>
      <c r="C25" s="20" t="s">
        <v>30</v>
      </c>
      <c r="D25" s="46">
        <v>3008181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3008181</v>
      </c>
      <c r="O25" s="47">
        <f t="shared" si="2"/>
        <v>66.741679978700745</v>
      </c>
      <c r="P25" s="9"/>
    </row>
    <row r="26" spans="1:16">
      <c r="A26" s="12"/>
      <c r="B26" s="25">
        <v>335.49</v>
      </c>
      <c r="C26" s="20" t="s">
        <v>31</v>
      </c>
      <c r="D26" s="46">
        <v>71728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71728</v>
      </c>
      <c r="O26" s="47">
        <f t="shared" si="2"/>
        <v>1.5914093006744765</v>
      </c>
      <c r="P26" s="9"/>
    </row>
    <row r="27" spans="1:16">
      <c r="A27" s="12"/>
      <c r="B27" s="25">
        <v>337.3</v>
      </c>
      <c r="C27" s="20" t="s">
        <v>32</v>
      </c>
      <c r="D27" s="46">
        <v>0</v>
      </c>
      <c r="E27" s="46">
        <v>33941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7" si="6">SUM(D27:M27)</f>
        <v>33941</v>
      </c>
      <c r="O27" s="47">
        <f t="shared" si="2"/>
        <v>0.75303958111466096</v>
      </c>
      <c r="P27" s="9"/>
    </row>
    <row r="28" spans="1:16">
      <c r="A28" s="12"/>
      <c r="B28" s="25">
        <v>337.7</v>
      </c>
      <c r="C28" s="20" t="s">
        <v>34</v>
      </c>
      <c r="D28" s="46">
        <v>0</v>
      </c>
      <c r="E28" s="46">
        <v>17659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17659</v>
      </c>
      <c r="O28" s="47">
        <f t="shared" si="2"/>
        <v>0.3917953496627618</v>
      </c>
      <c r="P28" s="9"/>
    </row>
    <row r="29" spans="1:16">
      <c r="A29" s="12"/>
      <c r="B29" s="25">
        <v>337.9</v>
      </c>
      <c r="C29" s="20" t="s">
        <v>35</v>
      </c>
      <c r="D29" s="46">
        <v>4512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4512</v>
      </c>
      <c r="O29" s="47">
        <f t="shared" si="2"/>
        <v>0.10010649627263046</v>
      </c>
      <c r="P29" s="9"/>
    </row>
    <row r="30" spans="1:16" ht="15.75">
      <c r="A30" s="29" t="s">
        <v>40</v>
      </c>
      <c r="B30" s="30"/>
      <c r="C30" s="31"/>
      <c r="D30" s="32">
        <f t="shared" ref="D30:M30" si="7">SUM(D31:D35)</f>
        <v>482803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482803</v>
      </c>
      <c r="O30" s="45">
        <f t="shared" si="2"/>
        <v>10.711816648917289</v>
      </c>
      <c r="P30" s="10"/>
    </row>
    <row r="31" spans="1:16">
      <c r="A31" s="12"/>
      <c r="B31" s="25">
        <v>341.9</v>
      </c>
      <c r="C31" s="20" t="s">
        <v>43</v>
      </c>
      <c r="D31" s="46">
        <v>312266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312266</v>
      </c>
      <c r="O31" s="47">
        <f t="shared" si="2"/>
        <v>6.9281593894213707</v>
      </c>
      <c r="P31" s="9"/>
    </row>
    <row r="32" spans="1:16">
      <c r="A32" s="12"/>
      <c r="B32" s="25">
        <v>343.7</v>
      </c>
      <c r="C32" s="20" t="s">
        <v>44</v>
      </c>
      <c r="D32" s="46">
        <v>13001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13001</v>
      </c>
      <c r="O32" s="47">
        <f t="shared" si="2"/>
        <v>0.28844959176428825</v>
      </c>
      <c r="P32" s="9"/>
    </row>
    <row r="33" spans="1:119">
      <c r="A33" s="12"/>
      <c r="B33" s="25">
        <v>347.2</v>
      </c>
      <c r="C33" s="20" t="s">
        <v>45</v>
      </c>
      <c r="D33" s="46">
        <v>138846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138846</v>
      </c>
      <c r="O33" s="47">
        <f t="shared" si="2"/>
        <v>3.0805378061767836</v>
      </c>
      <c r="P33" s="9"/>
    </row>
    <row r="34" spans="1:119">
      <c r="A34" s="12"/>
      <c r="B34" s="25">
        <v>347.4</v>
      </c>
      <c r="C34" s="20" t="s">
        <v>46</v>
      </c>
      <c r="D34" s="46">
        <v>5054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5054</v>
      </c>
      <c r="O34" s="47">
        <f t="shared" si="2"/>
        <v>0.11213170039048634</v>
      </c>
      <c r="P34" s="9"/>
    </row>
    <row r="35" spans="1:119">
      <c r="A35" s="12"/>
      <c r="B35" s="25">
        <v>349</v>
      </c>
      <c r="C35" s="20" t="s">
        <v>1</v>
      </c>
      <c r="D35" s="46">
        <v>13636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13636</v>
      </c>
      <c r="O35" s="47">
        <f t="shared" si="2"/>
        <v>0.30253816116435922</v>
      </c>
      <c r="P35" s="9"/>
    </row>
    <row r="36" spans="1:119" ht="15.75">
      <c r="A36" s="29" t="s">
        <v>41</v>
      </c>
      <c r="B36" s="30"/>
      <c r="C36" s="31"/>
      <c r="D36" s="32">
        <f t="shared" ref="D36:M36" si="8">SUM(D37:D38)</f>
        <v>412758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6"/>
        <v>412758</v>
      </c>
      <c r="O36" s="45">
        <f t="shared" si="2"/>
        <v>9.1577476038338652</v>
      </c>
      <c r="P36" s="10"/>
    </row>
    <row r="37" spans="1:119">
      <c r="A37" s="13"/>
      <c r="B37" s="39">
        <v>354</v>
      </c>
      <c r="C37" s="21" t="s">
        <v>49</v>
      </c>
      <c r="D37" s="46">
        <v>386085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386085</v>
      </c>
      <c r="O37" s="47">
        <f t="shared" si="2"/>
        <v>8.56596112886049</v>
      </c>
      <c r="P37" s="9"/>
    </row>
    <row r="38" spans="1:119">
      <c r="A38" s="13"/>
      <c r="B38" s="39">
        <v>359</v>
      </c>
      <c r="C38" s="21" t="s">
        <v>50</v>
      </c>
      <c r="D38" s="46">
        <v>26673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26673</v>
      </c>
      <c r="O38" s="47">
        <f t="shared" si="2"/>
        <v>0.59178647497337589</v>
      </c>
      <c r="P38" s="9"/>
    </row>
    <row r="39" spans="1:119" ht="15.75">
      <c r="A39" s="29" t="s">
        <v>4</v>
      </c>
      <c r="B39" s="30"/>
      <c r="C39" s="31"/>
      <c r="D39" s="32">
        <f t="shared" ref="D39:M39" si="9">SUM(D40:D43)</f>
        <v>277364</v>
      </c>
      <c r="E39" s="32">
        <f t="shared" si="9"/>
        <v>7578</v>
      </c>
      <c r="F39" s="32">
        <f t="shared" si="9"/>
        <v>0</v>
      </c>
      <c r="G39" s="32">
        <f t="shared" si="9"/>
        <v>20002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6"/>
        <v>304944</v>
      </c>
      <c r="O39" s="45">
        <f t="shared" si="2"/>
        <v>6.7657082002129929</v>
      </c>
      <c r="P39" s="10"/>
    </row>
    <row r="40" spans="1:119">
      <c r="A40" s="12"/>
      <c r="B40" s="25">
        <v>361.1</v>
      </c>
      <c r="C40" s="20" t="s">
        <v>51</v>
      </c>
      <c r="D40" s="46">
        <v>53993</v>
      </c>
      <c r="E40" s="46">
        <v>7578</v>
      </c>
      <c r="F40" s="46">
        <v>0</v>
      </c>
      <c r="G40" s="46">
        <v>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61573</v>
      </c>
      <c r="O40" s="47">
        <f t="shared" si="2"/>
        <v>1.3661031238906638</v>
      </c>
      <c r="P40" s="9"/>
    </row>
    <row r="41" spans="1:119">
      <c r="A41" s="12"/>
      <c r="B41" s="25">
        <v>362</v>
      </c>
      <c r="C41" s="20" t="s">
        <v>66</v>
      </c>
      <c r="D41" s="46">
        <v>23116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23116</v>
      </c>
      <c r="O41" s="47">
        <f t="shared" si="2"/>
        <v>0.51286829960951363</v>
      </c>
      <c r="P41" s="9"/>
    </row>
    <row r="42" spans="1:119">
      <c r="A42" s="12"/>
      <c r="B42" s="25">
        <v>366</v>
      </c>
      <c r="C42" s="20" t="s">
        <v>52</v>
      </c>
      <c r="D42" s="46">
        <v>193275</v>
      </c>
      <c r="E42" s="46">
        <v>0</v>
      </c>
      <c r="F42" s="46">
        <v>0</v>
      </c>
      <c r="G42" s="46">
        <v>20000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213275</v>
      </c>
      <c r="O42" s="47">
        <f t="shared" si="2"/>
        <v>4.7318734469293577</v>
      </c>
      <c r="P42" s="9"/>
    </row>
    <row r="43" spans="1:119">
      <c r="A43" s="12"/>
      <c r="B43" s="25">
        <v>369.9</v>
      </c>
      <c r="C43" s="20" t="s">
        <v>53</v>
      </c>
      <c r="D43" s="46">
        <v>6980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6980</v>
      </c>
      <c r="O43" s="47">
        <f t="shared" si="2"/>
        <v>0.15486332978345757</v>
      </c>
      <c r="P43" s="9"/>
    </row>
    <row r="44" spans="1:119" ht="15.75">
      <c r="A44" s="29" t="s">
        <v>42</v>
      </c>
      <c r="B44" s="30"/>
      <c r="C44" s="31"/>
      <c r="D44" s="32">
        <f t="shared" ref="D44:M44" si="10">SUM(D45:D46)</f>
        <v>26772</v>
      </c>
      <c r="E44" s="32">
        <f t="shared" si="10"/>
        <v>27239</v>
      </c>
      <c r="F44" s="32">
        <f t="shared" si="10"/>
        <v>27178848</v>
      </c>
      <c r="G44" s="32">
        <f t="shared" si="10"/>
        <v>2294367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6"/>
        <v>29527226</v>
      </c>
      <c r="O44" s="45">
        <f t="shared" si="2"/>
        <v>655.11239794107212</v>
      </c>
      <c r="P44" s="9"/>
    </row>
    <row r="45" spans="1:119">
      <c r="A45" s="12"/>
      <c r="B45" s="25">
        <v>381</v>
      </c>
      <c r="C45" s="20" t="s">
        <v>54</v>
      </c>
      <c r="D45" s="46">
        <v>26772</v>
      </c>
      <c r="E45" s="46">
        <v>27239</v>
      </c>
      <c r="F45" s="46">
        <v>2553848</v>
      </c>
      <c r="G45" s="46">
        <v>2294367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4902226</v>
      </c>
      <c r="O45" s="47">
        <f t="shared" si="2"/>
        <v>108.76433262335819</v>
      </c>
      <c r="P45" s="9"/>
    </row>
    <row r="46" spans="1:119" ht="15.75" thickBot="1">
      <c r="A46" s="12"/>
      <c r="B46" s="25">
        <v>385</v>
      </c>
      <c r="C46" s="20" t="s">
        <v>72</v>
      </c>
      <c r="D46" s="46">
        <v>0</v>
      </c>
      <c r="E46" s="46">
        <v>0</v>
      </c>
      <c r="F46" s="46">
        <v>24625000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24625000</v>
      </c>
      <c r="O46" s="47">
        <f t="shared" si="2"/>
        <v>546.34806531771392</v>
      </c>
      <c r="P46" s="9"/>
    </row>
    <row r="47" spans="1:119" ht="16.5" thickBot="1">
      <c r="A47" s="14" t="s">
        <v>47</v>
      </c>
      <c r="B47" s="23"/>
      <c r="C47" s="22"/>
      <c r="D47" s="15">
        <f t="shared" ref="D47:M47" si="11">SUM(D5,D12,D19,D30,D36,D39,D44)</f>
        <v>15189387</v>
      </c>
      <c r="E47" s="15">
        <f t="shared" si="11"/>
        <v>4514489</v>
      </c>
      <c r="F47" s="15">
        <f t="shared" si="11"/>
        <v>27178848</v>
      </c>
      <c r="G47" s="15">
        <f t="shared" si="11"/>
        <v>2314369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6"/>
        <v>49197093</v>
      </c>
      <c r="O47" s="38">
        <f t="shared" si="2"/>
        <v>1091.5222976570819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73</v>
      </c>
      <c r="M49" s="118"/>
      <c r="N49" s="118"/>
      <c r="O49" s="43">
        <v>45072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SUM(D6:D11)</f>
        <v>6560020</v>
      </c>
      <c r="E5" s="27">
        <f t="shared" ref="E5:M5" si="0">SUM(E6:E11)</f>
        <v>1347418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7907438</v>
      </c>
      <c r="O5" s="33">
        <f t="shared" ref="O5:O46" si="2">(N5/O$48)</f>
        <v>178.69916384180792</v>
      </c>
      <c r="P5" s="6"/>
    </row>
    <row r="6" spans="1:133">
      <c r="A6" s="12"/>
      <c r="B6" s="25">
        <v>311</v>
      </c>
      <c r="C6" s="20" t="s">
        <v>3</v>
      </c>
      <c r="D6" s="46">
        <v>5783762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5783762</v>
      </c>
      <c r="O6" s="47">
        <f t="shared" si="2"/>
        <v>130.70648587570622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773480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773480</v>
      </c>
      <c r="O7" s="47">
        <f t="shared" si="2"/>
        <v>17.479774011299433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573938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573938</v>
      </c>
      <c r="O8" s="47">
        <f t="shared" si="2"/>
        <v>12.970350282485876</v>
      </c>
      <c r="P8" s="9"/>
    </row>
    <row r="9" spans="1:133">
      <c r="A9" s="12"/>
      <c r="B9" s="25">
        <v>315</v>
      </c>
      <c r="C9" s="20" t="s">
        <v>13</v>
      </c>
      <c r="D9" s="46">
        <v>729487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729487</v>
      </c>
      <c r="O9" s="47">
        <f t="shared" si="2"/>
        <v>16.485581920903954</v>
      </c>
      <c r="P9" s="9"/>
    </row>
    <row r="10" spans="1:133">
      <c r="A10" s="12"/>
      <c r="B10" s="25">
        <v>316</v>
      </c>
      <c r="C10" s="20" t="s">
        <v>14</v>
      </c>
      <c r="D10" s="46">
        <v>36571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36571</v>
      </c>
      <c r="O10" s="47">
        <f t="shared" si="2"/>
        <v>0.82646327683615817</v>
      </c>
      <c r="P10" s="9"/>
    </row>
    <row r="11" spans="1:133">
      <c r="A11" s="12"/>
      <c r="B11" s="25">
        <v>319</v>
      </c>
      <c r="C11" s="20" t="s">
        <v>15</v>
      </c>
      <c r="D11" s="46">
        <v>10200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10200</v>
      </c>
      <c r="O11" s="47">
        <f t="shared" si="2"/>
        <v>0.23050847457627119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SUM(D13:D18)</f>
        <v>3275491</v>
      </c>
      <c r="E12" s="32">
        <f t="shared" si="3"/>
        <v>1662159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4937650</v>
      </c>
      <c r="O12" s="45">
        <f t="shared" si="2"/>
        <v>111.58531073446328</v>
      </c>
      <c r="P12" s="10"/>
    </row>
    <row r="13" spans="1:133">
      <c r="A13" s="12"/>
      <c r="B13" s="25">
        <v>322</v>
      </c>
      <c r="C13" s="20" t="s">
        <v>0</v>
      </c>
      <c r="D13" s="46">
        <v>1173564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1173564</v>
      </c>
      <c r="O13" s="47">
        <f t="shared" si="2"/>
        <v>26.521220338983049</v>
      </c>
      <c r="P13" s="9"/>
    </row>
    <row r="14" spans="1:133">
      <c r="A14" s="12"/>
      <c r="B14" s="25">
        <v>323.10000000000002</v>
      </c>
      <c r="C14" s="20" t="s">
        <v>17</v>
      </c>
      <c r="D14" s="46">
        <v>2042563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2042563</v>
      </c>
      <c r="O14" s="47">
        <f t="shared" si="2"/>
        <v>46.159615819209037</v>
      </c>
      <c r="P14" s="9"/>
    </row>
    <row r="15" spans="1:133">
      <c r="A15" s="12"/>
      <c r="B15" s="25">
        <v>324.31</v>
      </c>
      <c r="C15" s="20" t="s">
        <v>20</v>
      </c>
      <c r="D15" s="46">
        <v>0</v>
      </c>
      <c r="E15" s="46">
        <v>1452687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1452687</v>
      </c>
      <c r="O15" s="47">
        <f t="shared" si="2"/>
        <v>32.829084745762714</v>
      </c>
      <c r="P15" s="9"/>
    </row>
    <row r="16" spans="1:133">
      <c r="A16" s="12"/>
      <c r="B16" s="25">
        <v>324.32</v>
      </c>
      <c r="C16" s="20" t="s">
        <v>21</v>
      </c>
      <c r="D16" s="46">
        <v>0</v>
      </c>
      <c r="E16" s="46">
        <v>64768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64768</v>
      </c>
      <c r="O16" s="47">
        <f t="shared" si="2"/>
        <v>1.463683615819209</v>
      </c>
      <c r="P16" s="9"/>
    </row>
    <row r="17" spans="1:16">
      <c r="A17" s="12"/>
      <c r="B17" s="25">
        <v>324.61</v>
      </c>
      <c r="C17" s="20" t="s">
        <v>22</v>
      </c>
      <c r="D17" s="46">
        <v>0</v>
      </c>
      <c r="E17" s="46">
        <v>144704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144704</v>
      </c>
      <c r="O17" s="47">
        <f t="shared" si="2"/>
        <v>3.2701468926553674</v>
      </c>
      <c r="P17" s="9"/>
    </row>
    <row r="18" spans="1:16">
      <c r="A18" s="12"/>
      <c r="B18" s="25">
        <v>329</v>
      </c>
      <c r="C18" s="20" t="s">
        <v>23</v>
      </c>
      <c r="D18" s="46">
        <v>59364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59364</v>
      </c>
      <c r="O18" s="47">
        <f t="shared" si="2"/>
        <v>1.3415593220338984</v>
      </c>
      <c r="P18" s="9"/>
    </row>
    <row r="19" spans="1:16" ht="15.75">
      <c r="A19" s="29" t="s">
        <v>25</v>
      </c>
      <c r="B19" s="30"/>
      <c r="C19" s="31"/>
      <c r="D19" s="32">
        <f t="shared" ref="D19:M19" si="4">SUM(D20:D29)</f>
        <v>3783248</v>
      </c>
      <c r="E19" s="32">
        <f t="shared" si="4"/>
        <v>1087254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4870502</v>
      </c>
      <c r="O19" s="45">
        <f t="shared" si="2"/>
        <v>110.0678418079096</v>
      </c>
      <c r="P19" s="10"/>
    </row>
    <row r="20" spans="1:16">
      <c r="A20" s="12"/>
      <c r="B20" s="25">
        <v>331.5</v>
      </c>
      <c r="C20" s="20" t="s">
        <v>64</v>
      </c>
      <c r="D20" s="46">
        <v>0</v>
      </c>
      <c r="E20" s="46">
        <v>454346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454346</v>
      </c>
      <c r="O20" s="47">
        <f t="shared" si="2"/>
        <v>10.267706214689266</v>
      </c>
      <c r="P20" s="9"/>
    </row>
    <row r="21" spans="1:16">
      <c r="A21" s="12"/>
      <c r="B21" s="25">
        <v>334.7</v>
      </c>
      <c r="C21" s="20" t="s">
        <v>26</v>
      </c>
      <c r="D21" s="46">
        <v>0</v>
      </c>
      <c r="E21" s="46">
        <v>202460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202460</v>
      </c>
      <c r="O21" s="47">
        <f t="shared" si="2"/>
        <v>4.5753672316384177</v>
      </c>
      <c r="P21" s="9"/>
    </row>
    <row r="22" spans="1:16">
      <c r="A22" s="12"/>
      <c r="B22" s="25">
        <v>335.12</v>
      </c>
      <c r="C22" s="20" t="s">
        <v>27</v>
      </c>
      <c r="D22" s="46">
        <v>656433</v>
      </c>
      <c r="E22" s="46">
        <v>265048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921481</v>
      </c>
      <c r="O22" s="47">
        <f t="shared" si="2"/>
        <v>20.824429378531072</v>
      </c>
      <c r="P22" s="9"/>
    </row>
    <row r="23" spans="1:16">
      <c r="A23" s="12"/>
      <c r="B23" s="25">
        <v>335.14</v>
      </c>
      <c r="C23" s="20" t="s">
        <v>28</v>
      </c>
      <c r="D23" s="46">
        <v>38457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38457</v>
      </c>
      <c r="O23" s="47">
        <f t="shared" si="2"/>
        <v>0.86908474576271189</v>
      </c>
      <c r="P23" s="9"/>
    </row>
    <row r="24" spans="1:16">
      <c r="A24" s="12"/>
      <c r="B24" s="25">
        <v>335.15</v>
      </c>
      <c r="C24" s="20" t="s">
        <v>29</v>
      </c>
      <c r="D24" s="46">
        <v>29667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29667</v>
      </c>
      <c r="O24" s="47">
        <f t="shared" si="2"/>
        <v>0.67044067796610174</v>
      </c>
      <c r="P24" s="9"/>
    </row>
    <row r="25" spans="1:16">
      <c r="A25" s="12"/>
      <c r="B25" s="25">
        <v>335.18</v>
      </c>
      <c r="C25" s="20" t="s">
        <v>30</v>
      </c>
      <c r="D25" s="46">
        <v>2991789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2991789</v>
      </c>
      <c r="O25" s="47">
        <f t="shared" si="2"/>
        <v>67.611050847457633</v>
      </c>
      <c r="P25" s="9"/>
    </row>
    <row r="26" spans="1:16">
      <c r="A26" s="12"/>
      <c r="B26" s="25">
        <v>335.49</v>
      </c>
      <c r="C26" s="20" t="s">
        <v>31</v>
      </c>
      <c r="D26" s="46">
        <v>66902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66902</v>
      </c>
      <c r="O26" s="47">
        <f t="shared" si="2"/>
        <v>1.511909604519774</v>
      </c>
      <c r="P26" s="9"/>
    </row>
    <row r="27" spans="1:16">
      <c r="A27" s="12"/>
      <c r="B27" s="25">
        <v>337.3</v>
      </c>
      <c r="C27" s="20" t="s">
        <v>32</v>
      </c>
      <c r="D27" s="46">
        <v>0</v>
      </c>
      <c r="E27" s="46">
        <v>33941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6" si="6">SUM(D27:M27)</f>
        <v>33941</v>
      </c>
      <c r="O27" s="47">
        <f t="shared" si="2"/>
        <v>0.76702824858757057</v>
      </c>
      <c r="P27" s="9"/>
    </row>
    <row r="28" spans="1:16">
      <c r="A28" s="12"/>
      <c r="B28" s="25">
        <v>337.4</v>
      </c>
      <c r="C28" s="20" t="s">
        <v>33</v>
      </c>
      <c r="D28" s="46">
        <v>0</v>
      </c>
      <c r="E28" s="46">
        <v>110408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110408</v>
      </c>
      <c r="O28" s="47">
        <f t="shared" si="2"/>
        <v>2.49509604519774</v>
      </c>
      <c r="P28" s="9"/>
    </row>
    <row r="29" spans="1:16">
      <c r="A29" s="12"/>
      <c r="B29" s="25">
        <v>337.7</v>
      </c>
      <c r="C29" s="20" t="s">
        <v>34</v>
      </c>
      <c r="D29" s="46">
        <v>0</v>
      </c>
      <c r="E29" s="46">
        <v>21051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21051</v>
      </c>
      <c r="O29" s="47">
        <f t="shared" si="2"/>
        <v>0.47572881355932206</v>
      </c>
      <c r="P29" s="9"/>
    </row>
    <row r="30" spans="1:16" ht="15.75">
      <c r="A30" s="29" t="s">
        <v>40</v>
      </c>
      <c r="B30" s="30"/>
      <c r="C30" s="31"/>
      <c r="D30" s="32">
        <f t="shared" ref="D30:M30" si="7">SUM(D31:D35)</f>
        <v>395022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395022</v>
      </c>
      <c r="O30" s="45">
        <f t="shared" si="2"/>
        <v>8.9270508474576271</v>
      </c>
      <c r="P30" s="10"/>
    </row>
    <row r="31" spans="1:16">
      <c r="A31" s="12"/>
      <c r="B31" s="25">
        <v>341.9</v>
      </c>
      <c r="C31" s="20" t="s">
        <v>43</v>
      </c>
      <c r="D31" s="46">
        <v>220257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220257</v>
      </c>
      <c r="O31" s="47">
        <f t="shared" si="2"/>
        <v>4.9775593220338985</v>
      </c>
      <c r="P31" s="9"/>
    </row>
    <row r="32" spans="1:16">
      <c r="A32" s="12"/>
      <c r="B32" s="25">
        <v>343.7</v>
      </c>
      <c r="C32" s="20" t="s">
        <v>44</v>
      </c>
      <c r="D32" s="46">
        <v>15800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15800</v>
      </c>
      <c r="O32" s="47">
        <f t="shared" si="2"/>
        <v>0.35706214689265536</v>
      </c>
      <c r="P32" s="9"/>
    </row>
    <row r="33" spans="1:119">
      <c r="A33" s="12"/>
      <c r="B33" s="25">
        <v>347.2</v>
      </c>
      <c r="C33" s="20" t="s">
        <v>45</v>
      </c>
      <c r="D33" s="46">
        <v>137395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137395</v>
      </c>
      <c r="O33" s="47">
        <f t="shared" si="2"/>
        <v>3.1049717514124295</v>
      </c>
      <c r="P33" s="9"/>
    </row>
    <row r="34" spans="1:119">
      <c r="A34" s="12"/>
      <c r="B34" s="25">
        <v>347.4</v>
      </c>
      <c r="C34" s="20" t="s">
        <v>46</v>
      </c>
      <c r="D34" s="46">
        <v>7121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7121</v>
      </c>
      <c r="O34" s="47">
        <f t="shared" si="2"/>
        <v>0.1609265536723164</v>
      </c>
      <c r="P34" s="9"/>
    </row>
    <row r="35" spans="1:119">
      <c r="A35" s="12"/>
      <c r="B35" s="25">
        <v>349</v>
      </c>
      <c r="C35" s="20" t="s">
        <v>1</v>
      </c>
      <c r="D35" s="46">
        <v>14449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14449</v>
      </c>
      <c r="O35" s="47">
        <f t="shared" si="2"/>
        <v>0.3265310734463277</v>
      </c>
      <c r="P35" s="9"/>
    </row>
    <row r="36" spans="1:119" ht="15.75">
      <c r="A36" s="29" t="s">
        <v>41</v>
      </c>
      <c r="B36" s="30"/>
      <c r="C36" s="31"/>
      <c r="D36" s="32">
        <f t="shared" ref="D36:M36" si="8">SUM(D37:D38)</f>
        <v>462245</v>
      </c>
      <c r="E36" s="32">
        <f t="shared" si="8"/>
        <v>0</v>
      </c>
      <c r="F36" s="32">
        <f t="shared" si="8"/>
        <v>0</v>
      </c>
      <c r="G36" s="32">
        <f t="shared" si="8"/>
        <v>10265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6"/>
        <v>472510</v>
      </c>
      <c r="O36" s="45">
        <f t="shared" si="2"/>
        <v>10.678192090395481</v>
      </c>
      <c r="P36" s="10"/>
    </row>
    <row r="37" spans="1:119">
      <c r="A37" s="13"/>
      <c r="B37" s="39">
        <v>354</v>
      </c>
      <c r="C37" s="21" t="s">
        <v>49</v>
      </c>
      <c r="D37" s="46">
        <v>439873</v>
      </c>
      <c r="E37" s="46">
        <v>0</v>
      </c>
      <c r="F37" s="46">
        <v>0</v>
      </c>
      <c r="G37" s="46">
        <v>10265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450138</v>
      </c>
      <c r="O37" s="47">
        <f t="shared" si="2"/>
        <v>10.172610169491525</v>
      </c>
      <c r="P37" s="9"/>
    </row>
    <row r="38" spans="1:119">
      <c r="A38" s="13"/>
      <c r="B38" s="39">
        <v>359</v>
      </c>
      <c r="C38" s="21" t="s">
        <v>50</v>
      </c>
      <c r="D38" s="46">
        <v>22372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22372</v>
      </c>
      <c r="O38" s="47">
        <f t="shared" si="2"/>
        <v>0.50558192090395482</v>
      </c>
      <c r="P38" s="9"/>
    </row>
    <row r="39" spans="1:119" ht="15.75">
      <c r="A39" s="29" t="s">
        <v>4</v>
      </c>
      <c r="B39" s="30"/>
      <c r="C39" s="31"/>
      <c r="D39" s="32">
        <f t="shared" ref="D39:M39" si="9">SUM(D40:D43)</f>
        <v>116636</v>
      </c>
      <c r="E39" s="32">
        <f t="shared" si="9"/>
        <v>9825</v>
      </c>
      <c r="F39" s="32">
        <f t="shared" si="9"/>
        <v>0</v>
      </c>
      <c r="G39" s="32">
        <f t="shared" si="9"/>
        <v>21840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6"/>
        <v>148301</v>
      </c>
      <c r="O39" s="45">
        <f t="shared" si="2"/>
        <v>3.3514350282485874</v>
      </c>
      <c r="P39" s="10"/>
    </row>
    <row r="40" spans="1:119">
      <c r="A40" s="12"/>
      <c r="B40" s="25">
        <v>361.1</v>
      </c>
      <c r="C40" s="20" t="s">
        <v>51</v>
      </c>
      <c r="D40" s="46">
        <v>68615</v>
      </c>
      <c r="E40" s="46">
        <v>6825</v>
      </c>
      <c r="F40" s="46">
        <v>0</v>
      </c>
      <c r="G40" s="46">
        <v>289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75729</v>
      </c>
      <c r="O40" s="47">
        <f t="shared" si="2"/>
        <v>1.7113898305084745</v>
      </c>
      <c r="P40" s="9"/>
    </row>
    <row r="41" spans="1:119">
      <c r="A41" s="12"/>
      <c r="B41" s="25">
        <v>362</v>
      </c>
      <c r="C41" s="20" t="s">
        <v>66</v>
      </c>
      <c r="D41" s="46">
        <v>25445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25445</v>
      </c>
      <c r="O41" s="47">
        <f t="shared" si="2"/>
        <v>0.57502824858757062</v>
      </c>
      <c r="P41" s="9"/>
    </row>
    <row r="42" spans="1:119">
      <c r="A42" s="12"/>
      <c r="B42" s="25">
        <v>366</v>
      </c>
      <c r="C42" s="20" t="s">
        <v>52</v>
      </c>
      <c r="D42" s="46">
        <v>19951</v>
      </c>
      <c r="E42" s="46">
        <v>3000</v>
      </c>
      <c r="F42" s="46">
        <v>0</v>
      </c>
      <c r="G42" s="46">
        <v>21551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44502</v>
      </c>
      <c r="O42" s="47">
        <f t="shared" si="2"/>
        <v>1.0056949152542374</v>
      </c>
      <c r="P42" s="9"/>
    </row>
    <row r="43" spans="1:119">
      <c r="A43" s="12"/>
      <c r="B43" s="25">
        <v>369.9</v>
      </c>
      <c r="C43" s="20" t="s">
        <v>53</v>
      </c>
      <c r="D43" s="46">
        <v>2625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2625</v>
      </c>
      <c r="O43" s="47">
        <f t="shared" si="2"/>
        <v>5.9322033898305086E-2</v>
      </c>
      <c r="P43" s="9"/>
    </row>
    <row r="44" spans="1:119" ht="15.75">
      <c r="A44" s="29" t="s">
        <v>42</v>
      </c>
      <c r="B44" s="30"/>
      <c r="C44" s="31"/>
      <c r="D44" s="32">
        <f t="shared" ref="D44:M44" si="10">SUM(D45:D45)</f>
        <v>50000</v>
      </c>
      <c r="E44" s="32">
        <f t="shared" si="10"/>
        <v>25649</v>
      </c>
      <c r="F44" s="32">
        <f t="shared" si="10"/>
        <v>2899441</v>
      </c>
      <c r="G44" s="32">
        <f t="shared" si="10"/>
        <v>3119275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6"/>
        <v>6094365</v>
      </c>
      <c r="O44" s="45">
        <f t="shared" si="2"/>
        <v>137.72576271186441</v>
      </c>
      <c r="P44" s="9"/>
    </row>
    <row r="45" spans="1:119" ht="15.75" thickBot="1">
      <c r="A45" s="12"/>
      <c r="B45" s="25">
        <v>381</v>
      </c>
      <c r="C45" s="20" t="s">
        <v>54</v>
      </c>
      <c r="D45" s="46">
        <v>50000</v>
      </c>
      <c r="E45" s="46">
        <v>25649</v>
      </c>
      <c r="F45" s="46">
        <v>2899441</v>
      </c>
      <c r="G45" s="46">
        <v>3119275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6094365</v>
      </c>
      <c r="O45" s="47">
        <f t="shared" si="2"/>
        <v>137.72576271186441</v>
      </c>
      <c r="P45" s="9"/>
    </row>
    <row r="46" spans="1:119" ht="16.5" thickBot="1">
      <c r="A46" s="14" t="s">
        <v>47</v>
      </c>
      <c r="B46" s="23"/>
      <c r="C46" s="22"/>
      <c r="D46" s="15">
        <f t="shared" ref="D46:M46" si="11">SUM(D5,D12,D19,D30,D36,D39,D44)</f>
        <v>14642662</v>
      </c>
      <c r="E46" s="15">
        <f t="shared" si="11"/>
        <v>4132305</v>
      </c>
      <c r="F46" s="15">
        <f t="shared" si="11"/>
        <v>2899441</v>
      </c>
      <c r="G46" s="15">
        <f t="shared" si="11"/>
        <v>3151380</v>
      </c>
      <c r="H46" s="15">
        <f t="shared" si="11"/>
        <v>0</v>
      </c>
      <c r="I46" s="15">
        <f t="shared" si="11"/>
        <v>0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6"/>
        <v>24825788</v>
      </c>
      <c r="O46" s="38">
        <f t="shared" si="2"/>
        <v>561.03475706214692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70</v>
      </c>
      <c r="M48" s="118"/>
      <c r="N48" s="118"/>
      <c r="O48" s="43">
        <v>44250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SUM(D6:D11)</f>
        <v>7517125</v>
      </c>
      <c r="E5" s="27">
        <f t="shared" ref="E5:M5" si="0">SUM(E6:E11)</f>
        <v>1362006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8879131</v>
      </c>
      <c r="O5" s="33">
        <f t="shared" ref="O5:O50" si="2">(N5/O$52)</f>
        <v>202.45641516747611</v>
      </c>
      <c r="P5" s="6"/>
    </row>
    <row r="6" spans="1:133">
      <c r="A6" s="12"/>
      <c r="B6" s="25">
        <v>311</v>
      </c>
      <c r="C6" s="20" t="s">
        <v>3</v>
      </c>
      <c r="D6" s="46">
        <v>6700915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6700915</v>
      </c>
      <c r="O6" s="47">
        <f t="shared" si="2"/>
        <v>152.7900905214675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785611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785611</v>
      </c>
      <c r="O7" s="47">
        <f t="shared" si="2"/>
        <v>17.913012745969855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576395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576395</v>
      </c>
      <c r="O8" s="47">
        <f t="shared" si="2"/>
        <v>13.142599813028706</v>
      </c>
      <c r="P8" s="9"/>
    </row>
    <row r="9" spans="1:133">
      <c r="A9" s="12"/>
      <c r="B9" s="25">
        <v>315</v>
      </c>
      <c r="C9" s="20" t="s">
        <v>13</v>
      </c>
      <c r="D9" s="46">
        <v>766404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766404</v>
      </c>
      <c r="O9" s="47">
        <f t="shared" si="2"/>
        <v>17.475066694028321</v>
      </c>
      <c r="P9" s="9"/>
    </row>
    <row r="10" spans="1:133">
      <c r="A10" s="12"/>
      <c r="B10" s="25">
        <v>316</v>
      </c>
      <c r="C10" s="20" t="s">
        <v>14</v>
      </c>
      <c r="D10" s="46">
        <v>39206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39206</v>
      </c>
      <c r="O10" s="47">
        <f t="shared" si="2"/>
        <v>0.89395079462799554</v>
      </c>
      <c r="P10" s="9"/>
    </row>
    <row r="11" spans="1:133">
      <c r="A11" s="12"/>
      <c r="B11" s="25">
        <v>319</v>
      </c>
      <c r="C11" s="20" t="s">
        <v>15</v>
      </c>
      <c r="D11" s="46">
        <v>10600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10600</v>
      </c>
      <c r="O11" s="47">
        <f t="shared" si="2"/>
        <v>0.24169459835374058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3304978</v>
      </c>
      <c r="E12" s="32">
        <f t="shared" si="3"/>
        <v>1819815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5124793</v>
      </c>
      <c r="O12" s="45">
        <f t="shared" si="2"/>
        <v>116.85233828123219</v>
      </c>
      <c r="P12" s="10"/>
    </row>
    <row r="13" spans="1:133">
      <c r="A13" s="12"/>
      <c r="B13" s="25">
        <v>322</v>
      </c>
      <c r="C13" s="20" t="s">
        <v>0</v>
      </c>
      <c r="D13" s="46">
        <v>1198358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1198358</v>
      </c>
      <c r="O13" s="47">
        <f t="shared" si="2"/>
        <v>27.324212782452062</v>
      </c>
      <c r="P13" s="9"/>
    </row>
    <row r="14" spans="1:133">
      <c r="A14" s="12"/>
      <c r="B14" s="25">
        <v>323.10000000000002</v>
      </c>
      <c r="C14" s="20" t="s">
        <v>17</v>
      </c>
      <c r="D14" s="46">
        <v>1782542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1782542</v>
      </c>
      <c r="O14" s="47">
        <f t="shared" si="2"/>
        <v>40.644412522516362</v>
      </c>
      <c r="P14" s="9"/>
    </row>
    <row r="15" spans="1:133">
      <c r="A15" s="12"/>
      <c r="B15" s="25">
        <v>323.39999999999998</v>
      </c>
      <c r="C15" s="20" t="s">
        <v>18</v>
      </c>
      <c r="D15" s="46">
        <v>25900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25900</v>
      </c>
      <c r="O15" s="47">
        <f t="shared" si="2"/>
        <v>0.59055566956244154</v>
      </c>
      <c r="P15" s="9"/>
    </row>
    <row r="16" spans="1:133">
      <c r="A16" s="12"/>
      <c r="B16" s="25">
        <v>323.7</v>
      </c>
      <c r="C16" s="20" t="s">
        <v>19</v>
      </c>
      <c r="D16" s="46">
        <v>244377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244377</v>
      </c>
      <c r="O16" s="47">
        <f t="shared" si="2"/>
        <v>5.5721321567822697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1440621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1440621</v>
      </c>
      <c r="O17" s="47">
        <f t="shared" si="2"/>
        <v>32.848142827826798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225192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225192</v>
      </c>
      <c r="O18" s="47">
        <f t="shared" si="2"/>
        <v>5.1346877351392024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154002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154002</v>
      </c>
      <c r="O19" s="47">
        <f t="shared" si="2"/>
        <v>3.5114576920445995</v>
      </c>
      <c r="P19" s="9"/>
    </row>
    <row r="20" spans="1:16">
      <c r="A20" s="12"/>
      <c r="B20" s="25">
        <v>329</v>
      </c>
      <c r="C20" s="20" t="s">
        <v>23</v>
      </c>
      <c r="D20" s="46">
        <v>53801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53801</v>
      </c>
      <c r="O20" s="47">
        <f t="shared" si="2"/>
        <v>1.2267368949084525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SUM(D22:D33)</f>
        <v>3688458</v>
      </c>
      <c r="E21" s="32">
        <f t="shared" si="5"/>
        <v>1581336</v>
      </c>
      <c r="F21" s="32">
        <f t="shared" si="5"/>
        <v>0</v>
      </c>
      <c r="G21" s="32">
        <f t="shared" si="5"/>
        <v>20000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5289794</v>
      </c>
      <c r="O21" s="45">
        <f t="shared" si="2"/>
        <v>120.61458832113459</v>
      </c>
      <c r="P21" s="10"/>
    </row>
    <row r="22" spans="1:16">
      <c r="A22" s="12"/>
      <c r="B22" s="25">
        <v>331.5</v>
      </c>
      <c r="C22" s="20" t="s">
        <v>64</v>
      </c>
      <c r="D22" s="46">
        <v>0</v>
      </c>
      <c r="E22" s="46">
        <v>152315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152315</v>
      </c>
      <c r="O22" s="47">
        <f t="shared" si="2"/>
        <v>3.4729917687028298</v>
      </c>
      <c r="P22" s="9"/>
    </row>
    <row r="23" spans="1:16">
      <c r="A23" s="12"/>
      <c r="B23" s="25">
        <v>331.7</v>
      </c>
      <c r="C23" s="20" t="s">
        <v>65</v>
      </c>
      <c r="D23" s="46">
        <v>0</v>
      </c>
      <c r="E23" s="46">
        <v>40506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40506</v>
      </c>
      <c r="O23" s="47">
        <f t="shared" si="2"/>
        <v>0.92359258499213348</v>
      </c>
      <c r="P23" s="9"/>
    </row>
    <row r="24" spans="1:16">
      <c r="A24" s="12"/>
      <c r="B24" s="25">
        <v>334.7</v>
      </c>
      <c r="C24" s="20" t="s">
        <v>26</v>
      </c>
      <c r="D24" s="46">
        <v>0</v>
      </c>
      <c r="E24" s="46">
        <v>123315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123315</v>
      </c>
      <c r="O24" s="47">
        <f t="shared" si="2"/>
        <v>2.8117518298105204</v>
      </c>
      <c r="P24" s="9"/>
    </row>
    <row r="25" spans="1:16">
      <c r="A25" s="12"/>
      <c r="B25" s="25">
        <v>335.12</v>
      </c>
      <c r="C25" s="20" t="s">
        <v>27</v>
      </c>
      <c r="D25" s="46">
        <v>734630</v>
      </c>
      <c r="E25" s="46">
        <v>300672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1035302</v>
      </c>
      <c r="O25" s="47">
        <f t="shared" si="2"/>
        <v>23.606311421209842</v>
      </c>
      <c r="P25" s="9"/>
    </row>
    <row r="26" spans="1:16">
      <c r="A26" s="12"/>
      <c r="B26" s="25">
        <v>335.14</v>
      </c>
      <c r="C26" s="20" t="s">
        <v>28</v>
      </c>
      <c r="D26" s="46">
        <v>38700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38700</v>
      </c>
      <c r="O26" s="47">
        <f t="shared" si="2"/>
        <v>0.88241329776318489</v>
      </c>
      <c r="P26" s="9"/>
    </row>
    <row r="27" spans="1:16">
      <c r="A27" s="12"/>
      <c r="B27" s="25">
        <v>335.15</v>
      </c>
      <c r="C27" s="20" t="s">
        <v>29</v>
      </c>
      <c r="D27" s="46">
        <v>27006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27006</v>
      </c>
      <c r="O27" s="47">
        <f t="shared" si="2"/>
        <v>0.615773992749162</v>
      </c>
      <c r="P27" s="9"/>
    </row>
    <row r="28" spans="1:16">
      <c r="A28" s="12"/>
      <c r="B28" s="25">
        <v>335.18</v>
      </c>
      <c r="C28" s="20" t="s">
        <v>30</v>
      </c>
      <c r="D28" s="46">
        <v>2829118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2829118</v>
      </c>
      <c r="O28" s="47">
        <f t="shared" si="2"/>
        <v>64.507786670314886</v>
      </c>
      <c r="P28" s="9"/>
    </row>
    <row r="29" spans="1:16">
      <c r="A29" s="12"/>
      <c r="B29" s="25">
        <v>335.49</v>
      </c>
      <c r="C29" s="20" t="s">
        <v>31</v>
      </c>
      <c r="D29" s="46">
        <v>58754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58754</v>
      </c>
      <c r="O29" s="47">
        <f t="shared" si="2"/>
        <v>1.3396721161958183</v>
      </c>
      <c r="P29" s="9"/>
    </row>
    <row r="30" spans="1:16">
      <c r="A30" s="12"/>
      <c r="B30" s="25">
        <v>337.3</v>
      </c>
      <c r="C30" s="20" t="s">
        <v>32</v>
      </c>
      <c r="D30" s="46">
        <v>0</v>
      </c>
      <c r="E30" s="46">
        <v>32674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50" si="7">SUM(D30:M30)</f>
        <v>32674</v>
      </c>
      <c r="O30" s="47">
        <f t="shared" si="2"/>
        <v>0.74501219873680369</v>
      </c>
      <c r="P30" s="9"/>
    </row>
    <row r="31" spans="1:16">
      <c r="A31" s="12"/>
      <c r="B31" s="25">
        <v>337.4</v>
      </c>
      <c r="C31" s="20" t="s">
        <v>33</v>
      </c>
      <c r="D31" s="46">
        <v>0</v>
      </c>
      <c r="E31" s="46">
        <v>240928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240928</v>
      </c>
      <c r="O31" s="47">
        <f t="shared" si="2"/>
        <v>5.4934902068084916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690926</v>
      </c>
      <c r="F32" s="46">
        <v>0</v>
      </c>
      <c r="G32" s="46">
        <v>20000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710926</v>
      </c>
      <c r="O32" s="47">
        <f t="shared" si="2"/>
        <v>16.210091889550128</v>
      </c>
      <c r="P32" s="9"/>
    </row>
    <row r="33" spans="1:16">
      <c r="A33" s="12"/>
      <c r="B33" s="25">
        <v>337.9</v>
      </c>
      <c r="C33" s="20" t="s">
        <v>35</v>
      </c>
      <c r="D33" s="46">
        <v>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250</v>
      </c>
      <c r="O33" s="47">
        <f t="shared" si="2"/>
        <v>5.7003443007957681E-3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SUM(D35:D39)</f>
        <v>408124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408124</v>
      </c>
      <c r="O34" s="45">
        <f t="shared" si="2"/>
        <v>9.3057892696718874</v>
      </c>
      <c r="P34" s="10"/>
    </row>
    <row r="35" spans="1:16">
      <c r="A35" s="12"/>
      <c r="B35" s="25">
        <v>341.9</v>
      </c>
      <c r="C35" s="20" t="s">
        <v>43</v>
      </c>
      <c r="D35" s="46">
        <v>184640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184640</v>
      </c>
      <c r="O35" s="47">
        <f t="shared" si="2"/>
        <v>4.2100462867957225</v>
      </c>
      <c r="P35" s="9"/>
    </row>
    <row r="36" spans="1:16">
      <c r="A36" s="12"/>
      <c r="B36" s="25">
        <v>343.7</v>
      </c>
      <c r="C36" s="20" t="s">
        <v>44</v>
      </c>
      <c r="D36" s="46">
        <v>16920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16920</v>
      </c>
      <c r="O36" s="47">
        <f t="shared" si="2"/>
        <v>0.38579930227785758</v>
      </c>
      <c r="P36" s="9"/>
    </row>
    <row r="37" spans="1:16">
      <c r="A37" s="12"/>
      <c r="B37" s="25">
        <v>347.2</v>
      </c>
      <c r="C37" s="20" t="s">
        <v>45</v>
      </c>
      <c r="D37" s="46">
        <v>185962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185962</v>
      </c>
      <c r="O37" s="47">
        <f t="shared" si="2"/>
        <v>4.2401897074583301</v>
      </c>
      <c r="P37" s="9"/>
    </row>
    <row r="38" spans="1:16">
      <c r="A38" s="12"/>
      <c r="B38" s="25">
        <v>347.4</v>
      </c>
      <c r="C38" s="20" t="s">
        <v>46</v>
      </c>
      <c r="D38" s="46">
        <v>6127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6127</v>
      </c>
      <c r="O38" s="47">
        <f t="shared" si="2"/>
        <v>0.1397040381239027</v>
      </c>
      <c r="P38" s="9"/>
    </row>
    <row r="39" spans="1:16">
      <c r="A39" s="12"/>
      <c r="B39" s="25">
        <v>349</v>
      </c>
      <c r="C39" s="20" t="s">
        <v>1</v>
      </c>
      <c r="D39" s="46">
        <v>14475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14475</v>
      </c>
      <c r="O39" s="47">
        <f t="shared" si="2"/>
        <v>0.33004993501607499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851607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851607</v>
      </c>
      <c r="O40" s="45">
        <f t="shared" si="2"/>
        <v>19.417812435871127</v>
      </c>
      <c r="P40" s="10"/>
    </row>
    <row r="41" spans="1:16">
      <c r="A41" s="13"/>
      <c r="B41" s="39">
        <v>354</v>
      </c>
      <c r="C41" s="21" t="s">
        <v>49</v>
      </c>
      <c r="D41" s="46">
        <v>705403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705403</v>
      </c>
      <c r="O41" s="47">
        <f t="shared" si="2"/>
        <v>16.084159883256948</v>
      </c>
      <c r="P41" s="9"/>
    </row>
    <row r="42" spans="1:16">
      <c r="A42" s="13"/>
      <c r="B42" s="39">
        <v>359</v>
      </c>
      <c r="C42" s="21" t="s">
        <v>50</v>
      </c>
      <c r="D42" s="46">
        <v>146204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146204</v>
      </c>
      <c r="O42" s="47">
        <f t="shared" si="2"/>
        <v>3.3336525526141778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SUM(D44:D47)</f>
        <v>146835</v>
      </c>
      <c r="E43" s="32">
        <f t="shared" si="10"/>
        <v>13714</v>
      </c>
      <c r="F43" s="32">
        <f t="shared" si="10"/>
        <v>0</v>
      </c>
      <c r="G43" s="32">
        <f t="shared" si="10"/>
        <v>9378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169927</v>
      </c>
      <c r="O43" s="45">
        <f t="shared" si="2"/>
        <v>3.8745696240052898</v>
      </c>
      <c r="P43" s="10"/>
    </row>
    <row r="44" spans="1:16">
      <c r="A44" s="12"/>
      <c r="B44" s="25">
        <v>361.1</v>
      </c>
      <c r="C44" s="20" t="s">
        <v>51</v>
      </c>
      <c r="D44" s="46">
        <v>100670</v>
      </c>
      <c r="E44" s="46">
        <v>6197</v>
      </c>
      <c r="F44" s="46">
        <v>0</v>
      </c>
      <c r="G44" s="46">
        <v>62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106929</v>
      </c>
      <c r="O44" s="47">
        <f t="shared" si="2"/>
        <v>2.4381284629591629</v>
      </c>
      <c r="P44" s="9"/>
    </row>
    <row r="45" spans="1:16">
      <c r="A45" s="12"/>
      <c r="B45" s="25">
        <v>362</v>
      </c>
      <c r="C45" s="20" t="s">
        <v>66</v>
      </c>
      <c r="D45" s="46">
        <v>750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750</v>
      </c>
      <c r="O45" s="47">
        <f t="shared" si="2"/>
        <v>1.7101032902387306E-2</v>
      </c>
      <c r="P45" s="9"/>
    </row>
    <row r="46" spans="1:16">
      <c r="A46" s="12"/>
      <c r="B46" s="25">
        <v>366</v>
      </c>
      <c r="C46" s="20" t="s">
        <v>52</v>
      </c>
      <c r="D46" s="46">
        <v>0</v>
      </c>
      <c r="E46" s="46">
        <v>7517</v>
      </c>
      <c r="F46" s="46">
        <v>0</v>
      </c>
      <c r="G46" s="46">
        <v>9316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16833</v>
      </c>
      <c r="O46" s="47">
        <f t="shared" si="2"/>
        <v>0.38381558246118064</v>
      </c>
      <c r="P46" s="9"/>
    </row>
    <row r="47" spans="1:16">
      <c r="A47" s="12"/>
      <c r="B47" s="25">
        <v>369.9</v>
      </c>
      <c r="C47" s="20" t="s">
        <v>53</v>
      </c>
      <c r="D47" s="46">
        <v>45415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45415</v>
      </c>
      <c r="O47" s="47">
        <f t="shared" si="2"/>
        <v>1.0355245456825592</v>
      </c>
      <c r="P47" s="9"/>
    </row>
    <row r="48" spans="1:16" ht="15.75">
      <c r="A48" s="29" t="s">
        <v>42</v>
      </c>
      <c r="B48" s="30"/>
      <c r="C48" s="31"/>
      <c r="D48" s="32">
        <f t="shared" ref="D48:M48" si="11">SUM(D49:D49)</f>
        <v>3997</v>
      </c>
      <c r="E48" s="32">
        <f t="shared" si="11"/>
        <v>30599</v>
      </c>
      <c r="F48" s="32">
        <f t="shared" si="11"/>
        <v>2904464</v>
      </c>
      <c r="G48" s="32">
        <f t="shared" si="11"/>
        <v>2104833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5043893</v>
      </c>
      <c r="O48" s="45">
        <f t="shared" si="2"/>
        <v>115.00770686549468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3997</v>
      </c>
      <c r="E49" s="46">
        <v>30599</v>
      </c>
      <c r="F49" s="46">
        <v>2904464</v>
      </c>
      <c r="G49" s="46">
        <v>2104833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5043893</v>
      </c>
      <c r="O49" s="47">
        <f t="shared" si="2"/>
        <v>115.00770686549468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2">SUM(D5,D12,D21,D34,D40,D43,D48)</f>
        <v>15921124</v>
      </c>
      <c r="E50" s="15">
        <f t="shared" si="12"/>
        <v>4807470</v>
      </c>
      <c r="F50" s="15">
        <f t="shared" si="12"/>
        <v>2904464</v>
      </c>
      <c r="G50" s="15">
        <f t="shared" si="12"/>
        <v>2134211</v>
      </c>
      <c r="H50" s="15">
        <f t="shared" si="12"/>
        <v>0</v>
      </c>
      <c r="I50" s="15">
        <f t="shared" si="12"/>
        <v>0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7"/>
        <v>25767269</v>
      </c>
      <c r="O50" s="38">
        <f t="shared" si="2"/>
        <v>587.5292199648859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67</v>
      </c>
      <c r="M52" s="118"/>
      <c r="N52" s="118"/>
      <c r="O52" s="43">
        <v>43857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SUM(D6:D11)</f>
        <v>9414732</v>
      </c>
      <c r="E5" s="27">
        <f t="shared" ref="E5:M5" si="0">SUM(E6:E11)</f>
        <v>1406435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10821167</v>
      </c>
      <c r="O5" s="33">
        <f t="shared" ref="O5:O49" si="2">(N5/O$51)</f>
        <v>233.08921917070543</v>
      </c>
      <c r="P5" s="6"/>
    </row>
    <row r="6" spans="1:133">
      <c r="A6" s="12"/>
      <c r="B6" s="25">
        <v>311</v>
      </c>
      <c r="C6" s="20" t="s">
        <v>3</v>
      </c>
      <c r="D6" s="46">
        <v>8119853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8119853</v>
      </c>
      <c r="O6" s="47">
        <f t="shared" si="2"/>
        <v>174.9025955842757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804551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804551</v>
      </c>
      <c r="O7" s="47">
        <f t="shared" si="2"/>
        <v>17.330123855681205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601884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601884</v>
      </c>
      <c r="O8" s="47">
        <f t="shared" si="2"/>
        <v>12.964652665589661</v>
      </c>
      <c r="P8" s="9"/>
    </row>
    <row r="9" spans="1:133">
      <c r="A9" s="12"/>
      <c r="B9" s="25">
        <v>315</v>
      </c>
      <c r="C9" s="20" t="s">
        <v>13</v>
      </c>
      <c r="D9" s="46">
        <v>1238379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1238379</v>
      </c>
      <c r="O9" s="47">
        <f t="shared" si="2"/>
        <v>26.674830371567044</v>
      </c>
      <c r="P9" s="9"/>
    </row>
    <row r="10" spans="1:133">
      <c r="A10" s="12"/>
      <c r="B10" s="25">
        <v>316</v>
      </c>
      <c r="C10" s="20" t="s">
        <v>14</v>
      </c>
      <c r="D10" s="46">
        <v>40400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40400</v>
      </c>
      <c r="O10" s="47">
        <f t="shared" si="2"/>
        <v>0.87022078621432419</v>
      </c>
      <c r="P10" s="9"/>
    </row>
    <row r="11" spans="1:133">
      <c r="A11" s="12"/>
      <c r="B11" s="25">
        <v>319</v>
      </c>
      <c r="C11" s="20" t="s">
        <v>15</v>
      </c>
      <c r="D11" s="46">
        <v>16100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16100</v>
      </c>
      <c r="O11" s="47">
        <f t="shared" si="2"/>
        <v>0.34679590737749055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3160124</v>
      </c>
      <c r="E12" s="32">
        <f t="shared" si="3"/>
        <v>1199042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4359166</v>
      </c>
      <c r="O12" s="45">
        <f t="shared" si="2"/>
        <v>93.896952073236406</v>
      </c>
      <c r="P12" s="10"/>
    </row>
    <row r="13" spans="1:133">
      <c r="A13" s="12"/>
      <c r="B13" s="25">
        <v>322</v>
      </c>
      <c r="C13" s="20" t="s">
        <v>0</v>
      </c>
      <c r="D13" s="46">
        <v>781021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781021</v>
      </c>
      <c r="O13" s="47">
        <f t="shared" si="2"/>
        <v>16.823284868066775</v>
      </c>
      <c r="P13" s="9"/>
    </row>
    <row r="14" spans="1:133">
      <c r="A14" s="12"/>
      <c r="B14" s="25">
        <v>323.10000000000002</v>
      </c>
      <c r="C14" s="20" t="s">
        <v>17</v>
      </c>
      <c r="D14" s="46">
        <v>1974467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1974467</v>
      </c>
      <c r="O14" s="47">
        <f t="shared" si="2"/>
        <v>42.53025309639203</v>
      </c>
      <c r="P14" s="9"/>
    </row>
    <row r="15" spans="1:133">
      <c r="A15" s="12"/>
      <c r="B15" s="25">
        <v>323.39999999999998</v>
      </c>
      <c r="C15" s="20" t="s">
        <v>18</v>
      </c>
      <c r="D15" s="46">
        <v>34497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34497</v>
      </c>
      <c r="O15" s="47">
        <f t="shared" si="2"/>
        <v>0.74306946688206787</v>
      </c>
      <c r="P15" s="9"/>
    </row>
    <row r="16" spans="1:133">
      <c r="A16" s="12"/>
      <c r="B16" s="25">
        <v>323.7</v>
      </c>
      <c r="C16" s="20" t="s">
        <v>19</v>
      </c>
      <c r="D16" s="46">
        <v>306764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306764</v>
      </c>
      <c r="O16" s="47">
        <f t="shared" si="2"/>
        <v>6.6077329025309641</v>
      </c>
      <c r="P16" s="9"/>
    </row>
    <row r="17" spans="1:16">
      <c r="A17" s="12"/>
      <c r="B17" s="25">
        <v>324.04000000000002</v>
      </c>
      <c r="C17" s="20" t="s">
        <v>20</v>
      </c>
      <c r="D17" s="46">
        <v>0</v>
      </c>
      <c r="E17" s="46">
        <v>733623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733623</v>
      </c>
      <c r="O17" s="47">
        <f t="shared" si="2"/>
        <v>15.802326332794831</v>
      </c>
      <c r="P17" s="9"/>
    </row>
    <row r="18" spans="1:16">
      <c r="A18" s="12"/>
      <c r="B18" s="25">
        <v>324.041</v>
      </c>
      <c r="C18" s="20" t="s">
        <v>21</v>
      </c>
      <c r="D18" s="46">
        <v>0</v>
      </c>
      <c r="E18" s="46">
        <v>379374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379374</v>
      </c>
      <c r="O18" s="47">
        <f t="shared" si="2"/>
        <v>8.1717609046849766</v>
      </c>
      <c r="P18" s="9"/>
    </row>
    <row r="19" spans="1:16">
      <c r="A19" s="12"/>
      <c r="B19" s="25">
        <v>324.07</v>
      </c>
      <c r="C19" s="20" t="s">
        <v>22</v>
      </c>
      <c r="D19" s="46">
        <v>0</v>
      </c>
      <c r="E19" s="46">
        <v>86045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86045</v>
      </c>
      <c r="O19" s="47">
        <f t="shared" si="2"/>
        <v>1.8534194938072159</v>
      </c>
      <c r="P19" s="9"/>
    </row>
    <row r="20" spans="1:16">
      <c r="A20" s="12"/>
      <c r="B20" s="25">
        <v>329</v>
      </c>
      <c r="C20" s="20" t="s">
        <v>23</v>
      </c>
      <c r="D20" s="46">
        <v>63375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63375</v>
      </c>
      <c r="O20" s="47">
        <f t="shared" si="2"/>
        <v>1.3651050080775444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SUM(D22:D33)</f>
        <v>3620990</v>
      </c>
      <c r="E21" s="32">
        <f t="shared" si="5"/>
        <v>769992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4390982</v>
      </c>
      <c r="O21" s="45">
        <f t="shared" si="2"/>
        <v>94.582272482498652</v>
      </c>
      <c r="P21" s="10"/>
    </row>
    <row r="22" spans="1:16">
      <c r="A22" s="12"/>
      <c r="B22" s="25">
        <v>331.1</v>
      </c>
      <c r="C22" s="20" t="s">
        <v>24</v>
      </c>
      <c r="D22" s="46">
        <v>0</v>
      </c>
      <c r="E22" s="46">
        <v>5933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5933</v>
      </c>
      <c r="O22" s="47">
        <f t="shared" si="2"/>
        <v>0.12779752288637589</v>
      </c>
      <c r="P22" s="9"/>
    </row>
    <row r="23" spans="1:16">
      <c r="A23" s="12"/>
      <c r="B23" s="25">
        <v>331.5</v>
      </c>
      <c r="C23" s="20" t="s">
        <v>64</v>
      </c>
      <c r="D23" s="46">
        <v>0</v>
      </c>
      <c r="E23" s="46">
        <v>99934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99934</v>
      </c>
      <c r="O23" s="47">
        <f t="shared" si="2"/>
        <v>2.1525901992460961</v>
      </c>
      <c r="P23" s="9"/>
    </row>
    <row r="24" spans="1:16">
      <c r="A24" s="12"/>
      <c r="B24" s="25">
        <v>334.7</v>
      </c>
      <c r="C24" s="20" t="s">
        <v>26</v>
      </c>
      <c r="D24" s="46">
        <v>0</v>
      </c>
      <c r="E24" s="46">
        <v>137219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137219</v>
      </c>
      <c r="O24" s="47">
        <f t="shared" si="2"/>
        <v>2.9557135164243404</v>
      </c>
      <c r="P24" s="9"/>
    </row>
    <row r="25" spans="1:16">
      <c r="A25" s="12"/>
      <c r="B25" s="25">
        <v>335.12</v>
      </c>
      <c r="C25" s="20" t="s">
        <v>27</v>
      </c>
      <c r="D25" s="46">
        <v>691443</v>
      </c>
      <c r="E25" s="46">
        <v>277338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968781</v>
      </c>
      <c r="O25" s="47">
        <f t="shared" si="2"/>
        <v>20.867657512116317</v>
      </c>
      <c r="P25" s="9"/>
    </row>
    <row r="26" spans="1:16">
      <c r="A26" s="12"/>
      <c r="B26" s="25">
        <v>335.14</v>
      </c>
      <c r="C26" s="20" t="s">
        <v>28</v>
      </c>
      <c r="D26" s="46">
        <v>38090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38090</v>
      </c>
      <c r="O26" s="47">
        <f t="shared" si="2"/>
        <v>0.82046311254711901</v>
      </c>
      <c r="P26" s="9"/>
    </row>
    <row r="27" spans="1:16">
      <c r="A27" s="12"/>
      <c r="B27" s="25">
        <v>335.15</v>
      </c>
      <c r="C27" s="20" t="s">
        <v>29</v>
      </c>
      <c r="D27" s="46">
        <v>32520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32520</v>
      </c>
      <c r="O27" s="47">
        <f t="shared" si="2"/>
        <v>0.70048465266558968</v>
      </c>
      <c r="P27" s="9"/>
    </row>
    <row r="28" spans="1:16">
      <c r="A28" s="12"/>
      <c r="B28" s="25">
        <v>335.18</v>
      </c>
      <c r="C28" s="20" t="s">
        <v>30</v>
      </c>
      <c r="D28" s="46">
        <v>2802022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2802022</v>
      </c>
      <c r="O28" s="47">
        <f t="shared" si="2"/>
        <v>60.355885837372107</v>
      </c>
      <c r="P28" s="9"/>
    </row>
    <row r="29" spans="1:16">
      <c r="A29" s="12"/>
      <c r="B29" s="25">
        <v>335.49</v>
      </c>
      <c r="C29" s="20" t="s">
        <v>31</v>
      </c>
      <c r="D29" s="46">
        <v>56665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56665</v>
      </c>
      <c r="O29" s="47">
        <f t="shared" si="2"/>
        <v>1.2205708131394724</v>
      </c>
      <c r="P29" s="9"/>
    </row>
    <row r="30" spans="1:16">
      <c r="A30" s="12"/>
      <c r="B30" s="25">
        <v>337.3</v>
      </c>
      <c r="C30" s="20" t="s">
        <v>32</v>
      </c>
      <c r="D30" s="46">
        <v>0</v>
      </c>
      <c r="E30" s="46">
        <v>44047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9" si="7">SUM(D30:M30)</f>
        <v>44047</v>
      </c>
      <c r="O30" s="47">
        <f t="shared" si="2"/>
        <v>0.94877759827679053</v>
      </c>
      <c r="P30" s="9"/>
    </row>
    <row r="31" spans="1:16">
      <c r="A31" s="12"/>
      <c r="B31" s="25">
        <v>337.4</v>
      </c>
      <c r="C31" s="20" t="s">
        <v>33</v>
      </c>
      <c r="D31" s="46">
        <v>0</v>
      </c>
      <c r="E31" s="46">
        <v>57912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57912</v>
      </c>
      <c r="O31" s="47">
        <f t="shared" si="2"/>
        <v>1.2474313408723747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147609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147609</v>
      </c>
      <c r="O32" s="47">
        <f t="shared" si="2"/>
        <v>3.1795153473344104</v>
      </c>
      <c r="P32" s="9"/>
    </row>
    <row r="33" spans="1:16">
      <c r="A33" s="12"/>
      <c r="B33" s="25">
        <v>337.9</v>
      </c>
      <c r="C33" s="20" t="s">
        <v>35</v>
      </c>
      <c r="D33" s="46">
        <v>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250</v>
      </c>
      <c r="O33" s="47">
        <f t="shared" si="2"/>
        <v>5.3850296176628969E-3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SUM(D35:D39)</f>
        <v>355538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355538</v>
      </c>
      <c r="O34" s="45">
        <f t="shared" si="2"/>
        <v>7.6583306408185248</v>
      </c>
      <c r="P34" s="10"/>
    </row>
    <row r="35" spans="1:16">
      <c r="A35" s="12"/>
      <c r="B35" s="25">
        <v>341.9</v>
      </c>
      <c r="C35" s="20" t="s">
        <v>43</v>
      </c>
      <c r="D35" s="46">
        <v>173786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173786</v>
      </c>
      <c r="O35" s="47">
        <f t="shared" si="2"/>
        <v>3.7433710285406572</v>
      </c>
      <c r="P35" s="9"/>
    </row>
    <row r="36" spans="1:16">
      <c r="A36" s="12"/>
      <c r="B36" s="25">
        <v>343.7</v>
      </c>
      <c r="C36" s="20" t="s">
        <v>44</v>
      </c>
      <c r="D36" s="46">
        <v>2400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2400</v>
      </c>
      <c r="O36" s="47">
        <f t="shared" si="2"/>
        <v>5.1696284329563816E-2</v>
      </c>
      <c r="P36" s="9"/>
    </row>
    <row r="37" spans="1:16">
      <c r="A37" s="12"/>
      <c r="B37" s="25">
        <v>347.2</v>
      </c>
      <c r="C37" s="20" t="s">
        <v>45</v>
      </c>
      <c r="D37" s="46">
        <v>158371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158371</v>
      </c>
      <c r="O37" s="47">
        <f t="shared" si="2"/>
        <v>3.4113301023155627</v>
      </c>
      <c r="P37" s="9"/>
    </row>
    <row r="38" spans="1:16">
      <c r="A38" s="12"/>
      <c r="B38" s="25">
        <v>347.4</v>
      </c>
      <c r="C38" s="20" t="s">
        <v>46</v>
      </c>
      <c r="D38" s="46">
        <v>7488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7488</v>
      </c>
      <c r="O38" s="47">
        <f t="shared" si="2"/>
        <v>0.16129240710823908</v>
      </c>
      <c r="P38" s="9"/>
    </row>
    <row r="39" spans="1:16">
      <c r="A39" s="12"/>
      <c r="B39" s="25">
        <v>349</v>
      </c>
      <c r="C39" s="20" t="s">
        <v>1</v>
      </c>
      <c r="D39" s="46">
        <v>13493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13493</v>
      </c>
      <c r="O39" s="47">
        <f t="shared" si="2"/>
        <v>0.29064081852450191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634260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634260</v>
      </c>
      <c r="O40" s="45">
        <f t="shared" si="2"/>
        <v>13.662035541195477</v>
      </c>
      <c r="P40" s="10"/>
    </row>
    <row r="41" spans="1:16">
      <c r="A41" s="13"/>
      <c r="B41" s="39">
        <v>354</v>
      </c>
      <c r="C41" s="21" t="s">
        <v>49</v>
      </c>
      <c r="D41" s="46">
        <v>426861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426861</v>
      </c>
      <c r="O41" s="47">
        <f t="shared" si="2"/>
        <v>9.194636510500807</v>
      </c>
      <c r="P41" s="9"/>
    </row>
    <row r="42" spans="1:16">
      <c r="A42" s="13"/>
      <c r="B42" s="39">
        <v>359</v>
      </c>
      <c r="C42" s="21" t="s">
        <v>50</v>
      </c>
      <c r="D42" s="46">
        <v>207399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207399</v>
      </c>
      <c r="O42" s="47">
        <f t="shared" si="2"/>
        <v>4.4673990306946685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SUM(D44:D46)</f>
        <v>157494</v>
      </c>
      <c r="E43" s="32">
        <f t="shared" si="10"/>
        <v>10102</v>
      </c>
      <c r="F43" s="32">
        <f t="shared" si="10"/>
        <v>0</v>
      </c>
      <c r="G43" s="32">
        <f t="shared" si="10"/>
        <v>1822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169418</v>
      </c>
      <c r="O43" s="45">
        <f t="shared" si="2"/>
        <v>3.6492837910608507</v>
      </c>
      <c r="P43" s="10"/>
    </row>
    <row r="44" spans="1:16">
      <c r="A44" s="12"/>
      <c r="B44" s="25">
        <v>361.1</v>
      </c>
      <c r="C44" s="20" t="s">
        <v>51</v>
      </c>
      <c r="D44" s="46">
        <v>127769</v>
      </c>
      <c r="E44" s="46">
        <v>4438</v>
      </c>
      <c r="F44" s="46">
        <v>0</v>
      </c>
      <c r="G44" s="46">
        <v>1822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134029</v>
      </c>
      <c r="O44" s="47">
        <f t="shared" si="2"/>
        <v>2.8870005385029618</v>
      </c>
      <c r="P44" s="9"/>
    </row>
    <row r="45" spans="1:16">
      <c r="A45" s="12"/>
      <c r="B45" s="25">
        <v>366</v>
      </c>
      <c r="C45" s="20" t="s">
        <v>52</v>
      </c>
      <c r="D45" s="46">
        <v>0</v>
      </c>
      <c r="E45" s="46">
        <v>5664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5664</v>
      </c>
      <c r="O45" s="47">
        <f t="shared" si="2"/>
        <v>0.12200323101777059</v>
      </c>
      <c r="P45" s="9"/>
    </row>
    <row r="46" spans="1:16">
      <c r="A46" s="12"/>
      <c r="B46" s="25">
        <v>369.9</v>
      </c>
      <c r="C46" s="20" t="s">
        <v>53</v>
      </c>
      <c r="D46" s="46">
        <v>29725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29725</v>
      </c>
      <c r="O46" s="47">
        <f t="shared" si="2"/>
        <v>0.64028002154011843</v>
      </c>
      <c r="P46" s="9"/>
    </row>
    <row r="47" spans="1:16" ht="15.75">
      <c r="A47" s="29" t="s">
        <v>42</v>
      </c>
      <c r="B47" s="30"/>
      <c r="C47" s="31"/>
      <c r="D47" s="32">
        <f t="shared" ref="D47:M47" si="11">SUM(D48:D48)</f>
        <v>246137</v>
      </c>
      <c r="E47" s="32">
        <f t="shared" si="11"/>
        <v>13391</v>
      </c>
      <c r="F47" s="32">
        <f t="shared" si="11"/>
        <v>2905625</v>
      </c>
      <c r="G47" s="32">
        <f t="shared" si="11"/>
        <v>1992078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5157231</v>
      </c>
      <c r="O47" s="45">
        <f t="shared" si="2"/>
        <v>111.08736672051697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246137</v>
      </c>
      <c r="E48" s="46">
        <v>13391</v>
      </c>
      <c r="F48" s="46">
        <v>2905625</v>
      </c>
      <c r="G48" s="46">
        <v>1992078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5157231</v>
      </c>
      <c r="O48" s="47">
        <f t="shared" si="2"/>
        <v>111.08736672051697</v>
      </c>
      <c r="P48" s="9"/>
    </row>
    <row r="49" spans="1:119" ht="16.5" thickBot="1">
      <c r="A49" s="14" t="s">
        <v>47</v>
      </c>
      <c r="B49" s="23"/>
      <c r="C49" s="22"/>
      <c r="D49" s="15">
        <f t="shared" ref="D49:M49" si="12">SUM(D5,D12,D21,D34,D40,D43,D47)</f>
        <v>17589275</v>
      </c>
      <c r="E49" s="15">
        <f t="shared" si="12"/>
        <v>3398962</v>
      </c>
      <c r="F49" s="15">
        <f t="shared" si="12"/>
        <v>2905625</v>
      </c>
      <c r="G49" s="15">
        <f t="shared" si="12"/>
        <v>1993900</v>
      </c>
      <c r="H49" s="15">
        <f t="shared" si="12"/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7"/>
        <v>25887762</v>
      </c>
      <c r="O49" s="38">
        <f t="shared" si="2"/>
        <v>557.62546042003225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61</v>
      </c>
      <c r="M51" s="118"/>
      <c r="N51" s="118"/>
      <c r="O51" s="43">
        <v>46425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68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8532430</v>
      </c>
      <c r="E5" s="27">
        <f t="shared" si="0"/>
        <v>1447981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9980411</v>
      </c>
      <c r="O5" s="33">
        <f t="shared" ref="O5:O51" si="2">(N5/O$53)</f>
        <v>213.80028277029197</v>
      </c>
      <c r="P5" s="6"/>
    </row>
    <row r="6" spans="1:133">
      <c r="A6" s="12"/>
      <c r="B6" s="25">
        <v>311</v>
      </c>
      <c r="C6" s="20" t="s">
        <v>3</v>
      </c>
      <c r="D6" s="46">
        <v>7804543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7804543</v>
      </c>
      <c r="O6" s="47">
        <f t="shared" si="2"/>
        <v>167.18885627985691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836760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836760</v>
      </c>
      <c r="O7" s="47">
        <f t="shared" si="2"/>
        <v>17.925065872624838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611221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611221</v>
      </c>
      <c r="O8" s="47">
        <f t="shared" si="2"/>
        <v>13.093571260255779</v>
      </c>
      <c r="P8" s="9"/>
    </row>
    <row r="9" spans="1:133">
      <c r="A9" s="12"/>
      <c r="B9" s="25">
        <v>315</v>
      </c>
      <c r="C9" s="20" t="s">
        <v>13</v>
      </c>
      <c r="D9" s="46">
        <v>656914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656914</v>
      </c>
      <c r="O9" s="47">
        <f t="shared" si="2"/>
        <v>14.072406332340782</v>
      </c>
      <c r="P9" s="9"/>
    </row>
    <row r="10" spans="1:133">
      <c r="A10" s="12"/>
      <c r="B10" s="25">
        <v>316</v>
      </c>
      <c r="C10" s="20" t="s">
        <v>14</v>
      </c>
      <c r="D10" s="46">
        <v>58523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58523</v>
      </c>
      <c r="O10" s="47">
        <f t="shared" si="2"/>
        <v>1.2536792270945352</v>
      </c>
      <c r="P10" s="9"/>
    </row>
    <row r="11" spans="1:133">
      <c r="A11" s="12"/>
      <c r="B11" s="25">
        <v>319</v>
      </c>
      <c r="C11" s="20" t="s">
        <v>15</v>
      </c>
      <c r="D11" s="46">
        <v>12450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12450</v>
      </c>
      <c r="O11" s="47">
        <f t="shared" si="2"/>
        <v>0.26670379811914913</v>
      </c>
      <c r="P11" s="9"/>
    </row>
    <row r="12" spans="1:133" ht="15.75">
      <c r="A12" s="29" t="s">
        <v>75</v>
      </c>
      <c r="B12" s="30"/>
      <c r="C12" s="31"/>
      <c r="D12" s="32">
        <f t="shared" ref="D12:M12" si="3">SUM(D13:D17)</f>
        <v>2919939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2919939</v>
      </c>
      <c r="O12" s="45">
        <f t="shared" si="2"/>
        <v>62.55090936355262</v>
      </c>
      <c r="P12" s="10"/>
    </row>
    <row r="13" spans="1:133">
      <c r="A13" s="12"/>
      <c r="B13" s="25">
        <v>322</v>
      </c>
      <c r="C13" s="20" t="s">
        <v>0</v>
      </c>
      <c r="D13" s="46">
        <v>698549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698549</v>
      </c>
      <c r="O13" s="47">
        <f t="shared" si="2"/>
        <v>14.964310961633213</v>
      </c>
      <c r="P13" s="9"/>
    </row>
    <row r="14" spans="1:133">
      <c r="A14" s="12"/>
      <c r="B14" s="25">
        <v>323.10000000000002</v>
      </c>
      <c r="C14" s="20" t="s">
        <v>17</v>
      </c>
      <c r="D14" s="46">
        <v>1957041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1957041</v>
      </c>
      <c r="O14" s="47">
        <f t="shared" si="2"/>
        <v>41.92371628714038</v>
      </c>
      <c r="P14" s="9"/>
    </row>
    <row r="15" spans="1:133">
      <c r="A15" s="12"/>
      <c r="B15" s="25">
        <v>323.39999999999998</v>
      </c>
      <c r="C15" s="20" t="s">
        <v>18</v>
      </c>
      <c r="D15" s="46">
        <v>18335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18335</v>
      </c>
      <c r="O15" s="47">
        <f t="shared" si="2"/>
        <v>0.39277221996101197</v>
      </c>
      <c r="P15" s="9"/>
    </row>
    <row r="16" spans="1:133">
      <c r="A16" s="12"/>
      <c r="B16" s="25">
        <v>323.7</v>
      </c>
      <c r="C16" s="20" t="s">
        <v>19</v>
      </c>
      <c r="D16" s="46">
        <v>123809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123809</v>
      </c>
      <c r="O16" s="47">
        <f t="shared" si="2"/>
        <v>2.6522353848460831</v>
      </c>
      <c r="P16" s="9"/>
    </row>
    <row r="17" spans="1:16">
      <c r="A17" s="12"/>
      <c r="B17" s="25">
        <v>329</v>
      </c>
      <c r="C17" s="20" t="s">
        <v>76</v>
      </c>
      <c r="D17" s="46">
        <v>122205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122205</v>
      </c>
      <c r="O17" s="47">
        <f t="shared" si="2"/>
        <v>2.6178745099719372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SUM(D19:D29)</f>
        <v>4114685</v>
      </c>
      <c r="E18" s="32">
        <f t="shared" si="4"/>
        <v>917913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5032598</v>
      </c>
      <c r="O18" s="45">
        <f t="shared" si="2"/>
        <v>107.80827317323964</v>
      </c>
      <c r="P18" s="10"/>
    </row>
    <row r="19" spans="1:16">
      <c r="A19" s="12"/>
      <c r="B19" s="25">
        <v>331.1</v>
      </c>
      <c r="C19" s="20" t="s">
        <v>24</v>
      </c>
      <c r="D19" s="46">
        <v>0</v>
      </c>
      <c r="E19" s="46">
        <v>65002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65002</v>
      </c>
      <c r="O19" s="47">
        <f t="shared" si="2"/>
        <v>1.3924723120755769</v>
      </c>
      <c r="P19" s="9"/>
    </row>
    <row r="20" spans="1:16">
      <c r="A20" s="12"/>
      <c r="B20" s="25">
        <v>331.5</v>
      </c>
      <c r="C20" s="20" t="s">
        <v>64</v>
      </c>
      <c r="D20" s="46">
        <v>0</v>
      </c>
      <c r="E20" s="46">
        <v>310520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310520</v>
      </c>
      <c r="O20" s="47">
        <f t="shared" si="2"/>
        <v>6.6519568989524647</v>
      </c>
      <c r="P20" s="9"/>
    </row>
    <row r="21" spans="1:16">
      <c r="A21" s="12"/>
      <c r="B21" s="25">
        <v>334.1</v>
      </c>
      <c r="C21" s="20" t="s">
        <v>77</v>
      </c>
      <c r="D21" s="46">
        <v>0</v>
      </c>
      <c r="E21" s="46">
        <v>40045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40045</v>
      </c>
      <c r="O21" s="47">
        <f t="shared" si="2"/>
        <v>0.857843662303721</v>
      </c>
      <c r="P21" s="9"/>
    </row>
    <row r="22" spans="1:16">
      <c r="A22" s="12"/>
      <c r="B22" s="25">
        <v>334.7</v>
      </c>
      <c r="C22" s="20" t="s">
        <v>26</v>
      </c>
      <c r="D22" s="46">
        <v>0</v>
      </c>
      <c r="E22" s="46">
        <v>80000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80000</v>
      </c>
      <c r="O22" s="47">
        <f t="shared" si="2"/>
        <v>1.7137593453439302</v>
      </c>
      <c r="P22" s="9"/>
    </row>
    <row r="23" spans="1:16">
      <c r="A23" s="12"/>
      <c r="B23" s="25">
        <v>335.12</v>
      </c>
      <c r="C23" s="20" t="s">
        <v>27</v>
      </c>
      <c r="D23" s="46">
        <v>825329</v>
      </c>
      <c r="E23" s="46">
        <v>307456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1132785</v>
      </c>
      <c r="O23" s="47">
        <f t="shared" si="2"/>
        <v>24.266511000192796</v>
      </c>
      <c r="P23" s="9"/>
    </row>
    <row r="24" spans="1:16">
      <c r="A24" s="12"/>
      <c r="B24" s="25">
        <v>335.14</v>
      </c>
      <c r="C24" s="20" t="s">
        <v>28</v>
      </c>
      <c r="D24" s="46">
        <v>38157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38157</v>
      </c>
      <c r="O24" s="47">
        <f t="shared" si="2"/>
        <v>0.81739894175360428</v>
      </c>
      <c r="P24" s="9"/>
    </row>
    <row r="25" spans="1:16">
      <c r="A25" s="12"/>
      <c r="B25" s="25">
        <v>335.15</v>
      </c>
      <c r="C25" s="20" t="s">
        <v>29</v>
      </c>
      <c r="D25" s="46">
        <v>24653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24653</v>
      </c>
      <c r="O25" s="47">
        <f t="shared" si="2"/>
        <v>0.52811636425954889</v>
      </c>
      <c r="P25" s="9"/>
    </row>
    <row r="26" spans="1:16">
      <c r="A26" s="12"/>
      <c r="B26" s="25">
        <v>335.18</v>
      </c>
      <c r="C26" s="20" t="s">
        <v>30</v>
      </c>
      <c r="D26" s="46">
        <v>3220546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3220546</v>
      </c>
      <c r="O26" s="47">
        <f t="shared" si="2"/>
        <v>68.990510057625158</v>
      </c>
      <c r="P26" s="9"/>
    </row>
    <row r="27" spans="1:16">
      <c r="A27" s="12"/>
      <c r="B27" s="25">
        <v>335.49</v>
      </c>
      <c r="C27" s="20" t="s">
        <v>31</v>
      </c>
      <c r="D27" s="46">
        <v>6000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6000</v>
      </c>
      <c r="O27" s="47">
        <f t="shared" si="2"/>
        <v>0.12853195090079475</v>
      </c>
      <c r="P27" s="9"/>
    </row>
    <row r="28" spans="1:16">
      <c r="A28" s="12"/>
      <c r="B28" s="25">
        <v>337.3</v>
      </c>
      <c r="C28" s="20" t="s">
        <v>32</v>
      </c>
      <c r="D28" s="46">
        <v>0</v>
      </c>
      <c r="E28" s="46">
        <v>45660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45660</v>
      </c>
      <c r="O28" s="47">
        <f t="shared" si="2"/>
        <v>0.97812814635504808</v>
      </c>
      <c r="P28" s="9"/>
    </row>
    <row r="29" spans="1:16">
      <c r="A29" s="12"/>
      <c r="B29" s="25">
        <v>337.7</v>
      </c>
      <c r="C29" s="20" t="s">
        <v>34</v>
      </c>
      <c r="D29" s="46">
        <v>0</v>
      </c>
      <c r="E29" s="46">
        <v>69230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69230</v>
      </c>
      <c r="O29" s="47">
        <f t="shared" si="2"/>
        <v>1.4830444934770035</v>
      </c>
      <c r="P29" s="9"/>
    </row>
    <row r="30" spans="1:16" ht="15.75">
      <c r="A30" s="29" t="s">
        <v>40</v>
      </c>
      <c r="B30" s="30"/>
      <c r="C30" s="31"/>
      <c r="D30" s="32">
        <f t="shared" ref="D30:M30" si="6">SUM(D31:D35)</f>
        <v>339335</v>
      </c>
      <c r="E30" s="32">
        <f t="shared" si="6"/>
        <v>100000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439335</v>
      </c>
      <c r="O30" s="45">
        <f t="shared" si="2"/>
        <v>9.4114307748334447</v>
      </c>
      <c r="P30" s="10"/>
    </row>
    <row r="31" spans="1:16">
      <c r="A31" s="12"/>
      <c r="B31" s="25">
        <v>341.9</v>
      </c>
      <c r="C31" s="20" t="s">
        <v>43</v>
      </c>
      <c r="D31" s="46">
        <v>184211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184211</v>
      </c>
      <c r="O31" s="47">
        <f t="shared" si="2"/>
        <v>3.9461665345643837</v>
      </c>
      <c r="P31" s="9"/>
    </row>
    <row r="32" spans="1:16">
      <c r="A32" s="12"/>
      <c r="B32" s="25">
        <v>345.1</v>
      </c>
      <c r="C32" s="20" t="s">
        <v>78</v>
      </c>
      <c r="D32" s="46">
        <v>0</v>
      </c>
      <c r="E32" s="46">
        <v>100000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100000</v>
      </c>
      <c r="O32" s="47">
        <f t="shared" si="2"/>
        <v>2.1421991816799126</v>
      </c>
      <c r="P32" s="9"/>
    </row>
    <row r="33" spans="1:16">
      <c r="A33" s="12"/>
      <c r="B33" s="25">
        <v>347.2</v>
      </c>
      <c r="C33" s="20" t="s">
        <v>45</v>
      </c>
      <c r="D33" s="46">
        <v>138693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138693</v>
      </c>
      <c r="O33" s="47">
        <f t="shared" si="2"/>
        <v>2.9710803110473214</v>
      </c>
      <c r="P33" s="9"/>
    </row>
    <row r="34" spans="1:16">
      <c r="A34" s="12"/>
      <c r="B34" s="25">
        <v>347.4</v>
      </c>
      <c r="C34" s="20" t="s">
        <v>46</v>
      </c>
      <c r="D34" s="46">
        <v>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200</v>
      </c>
      <c r="O34" s="47">
        <f t="shared" si="2"/>
        <v>4.2843983633598249E-3</v>
      </c>
      <c r="P34" s="9"/>
    </row>
    <row r="35" spans="1:16">
      <c r="A35" s="12"/>
      <c r="B35" s="25">
        <v>349</v>
      </c>
      <c r="C35" s="20" t="s">
        <v>1</v>
      </c>
      <c r="D35" s="46">
        <v>16231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16231</v>
      </c>
      <c r="O35" s="47">
        <f t="shared" si="2"/>
        <v>0.34770034917846659</v>
      </c>
      <c r="P35" s="9"/>
    </row>
    <row r="36" spans="1:16" ht="15.75">
      <c r="A36" s="29" t="s">
        <v>41</v>
      </c>
      <c r="B36" s="30"/>
      <c r="C36" s="31"/>
      <c r="D36" s="32">
        <f t="shared" ref="D36:M36" si="8">SUM(D37:D38)</f>
        <v>308340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308340</v>
      </c>
      <c r="O36" s="45">
        <f t="shared" si="2"/>
        <v>6.6052569567918429</v>
      </c>
      <c r="P36" s="10"/>
    </row>
    <row r="37" spans="1:16">
      <c r="A37" s="13"/>
      <c r="B37" s="39">
        <v>354</v>
      </c>
      <c r="C37" s="21" t="s">
        <v>49</v>
      </c>
      <c r="D37" s="46">
        <v>39889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39889</v>
      </c>
      <c r="O37" s="47">
        <f t="shared" si="2"/>
        <v>0.85450183158030035</v>
      </c>
      <c r="P37" s="9"/>
    </row>
    <row r="38" spans="1:16">
      <c r="A38" s="13"/>
      <c r="B38" s="39">
        <v>359</v>
      </c>
      <c r="C38" s="21" t="s">
        <v>50</v>
      </c>
      <c r="D38" s="46">
        <v>268451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268451</v>
      </c>
      <c r="O38" s="47">
        <f t="shared" si="2"/>
        <v>5.7507551252115423</v>
      </c>
      <c r="P38" s="9"/>
    </row>
    <row r="39" spans="1:16" ht="15.75">
      <c r="A39" s="29" t="s">
        <v>4</v>
      </c>
      <c r="B39" s="30"/>
      <c r="C39" s="31"/>
      <c r="D39" s="32">
        <f t="shared" ref="D39:M39" si="9">SUM(D40:D48)</f>
        <v>945981</v>
      </c>
      <c r="E39" s="32">
        <f t="shared" si="9"/>
        <v>2491374</v>
      </c>
      <c r="F39" s="32">
        <f t="shared" si="9"/>
        <v>0</v>
      </c>
      <c r="G39" s="32">
        <f t="shared" si="9"/>
        <v>59973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3497328</v>
      </c>
      <c r="O39" s="45">
        <f t="shared" si="2"/>
        <v>74.919731796662447</v>
      </c>
      <c r="P39" s="10"/>
    </row>
    <row r="40" spans="1:16">
      <c r="A40" s="12"/>
      <c r="B40" s="25">
        <v>361.1</v>
      </c>
      <c r="C40" s="20" t="s">
        <v>51</v>
      </c>
      <c r="D40" s="46">
        <v>305058</v>
      </c>
      <c r="E40" s="46">
        <v>141465</v>
      </c>
      <c r="F40" s="46">
        <v>0</v>
      </c>
      <c r="G40" s="46">
        <v>4211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450734</v>
      </c>
      <c r="O40" s="47">
        <f t="shared" si="2"/>
        <v>9.6556200595531365</v>
      </c>
      <c r="P40" s="9"/>
    </row>
    <row r="41" spans="1:16">
      <c r="A41" s="12"/>
      <c r="B41" s="25">
        <v>361.2</v>
      </c>
      <c r="C41" s="20" t="s">
        <v>79</v>
      </c>
      <c r="D41" s="46">
        <v>43347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0">SUM(D41:M41)</f>
        <v>43347</v>
      </c>
      <c r="O41" s="47">
        <f t="shared" si="2"/>
        <v>0.92857907928279171</v>
      </c>
      <c r="P41" s="9"/>
    </row>
    <row r="42" spans="1:16">
      <c r="A42" s="12"/>
      <c r="B42" s="25">
        <v>363.22</v>
      </c>
      <c r="C42" s="20" t="s">
        <v>80</v>
      </c>
      <c r="D42" s="46">
        <v>45220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45220</v>
      </c>
      <c r="O42" s="47">
        <f t="shared" si="2"/>
        <v>0.96870246995565645</v>
      </c>
      <c r="P42" s="9"/>
    </row>
    <row r="43" spans="1:16">
      <c r="A43" s="12"/>
      <c r="B43" s="25">
        <v>363.23</v>
      </c>
      <c r="C43" s="20" t="s">
        <v>81</v>
      </c>
      <c r="D43" s="46">
        <v>0</v>
      </c>
      <c r="E43" s="46">
        <v>2820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2820</v>
      </c>
      <c r="O43" s="47">
        <f t="shared" si="2"/>
        <v>6.0410016923373534E-2</v>
      </c>
      <c r="P43" s="9"/>
    </row>
    <row r="44" spans="1:16">
      <c r="A44" s="12"/>
      <c r="B44" s="25">
        <v>363.24</v>
      </c>
      <c r="C44" s="20" t="s">
        <v>82</v>
      </c>
      <c r="D44" s="46">
        <v>0</v>
      </c>
      <c r="E44" s="46">
        <v>2231493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2231493</v>
      </c>
      <c r="O44" s="47">
        <f t="shared" si="2"/>
        <v>47.803024785244531</v>
      </c>
      <c r="P44" s="9"/>
    </row>
    <row r="45" spans="1:16">
      <c r="A45" s="12"/>
      <c r="B45" s="25">
        <v>363.27</v>
      </c>
      <c r="C45" s="20" t="s">
        <v>83</v>
      </c>
      <c r="D45" s="46">
        <v>0</v>
      </c>
      <c r="E45" s="46">
        <v>115152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115152</v>
      </c>
      <c r="O45" s="47">
        <f t="shared" si="2"/>
        <v>2.4667852016880532</v>
      </c>
      <c r="P45" s="9"/>
    </row>
    <row r="46" spans="1:16">
      <c r="A46" s="12"/>
      <c r="B46" s="25">
        <v>364</v>
      </c>
      <c r="C46" s="20" t="s">
        <v>84</v>
      </c>
      <c r="D46" s="46">
        <v>415000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415000</v>
      </c>
      <c r="O46" s="47">
        <f t="shared" si="2"/>
        <v>8.8901266039716376</v>
      </c>
      <c r="P46" s="9"/>
    </row>
    <row r="47" spans="1:16">
      <c r="A47" s="12"/>
      <c r="B47" s="25">
        <v>366</v>
      </c>
      <c r="C47" s="20" t="s">
        <v>52</v>
      </c>
      <c r="D47" s="46">
        <v>1000</v>
      </c>
      <c r="E47" s="46">
        <v>444</v>
      </c>
      <c r="F47" s="46">
        <v>0</v>
      </c>
      <c r="G47" s="46">
        <v>55762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57206</v>
      </c>
      <c r="O47" s="47">
        <f t="shared" si="2"/>
        <v>1.2254664638718109</v>
      </c>
      <c r="P47" s="9"/>
    </row>
    <row r="48" spans="1:16">
      <c r="A48" s="12"/>
      <c r="B48" s="25">
        <v>369.9</v>
      </c>
      <c r="C48" s="20" t="s">
        <v>53</v>
      </c>
      <c r="D48" s="46">
        <v>136356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136356</v>
      </c>
      <c r="O48" s="47">
        <f t="shared" si="2"/>
        <v>2.9210171161714618</v>
      </c>
      <c r="P48" s="9"/>
    </row>
    <row r="49" spans="1:119" ht="15.75">
      <c r="A49" s="29" t="s">
        <v>42</v>
      </c>
      <c r="B49" s="30"/>
      <c r="C49" s="31"/>
      <c r="D49" s="32">
        <f t="shared" ref="D49:M49" si="11">SUM(D50:D50)</f>
        <v>932947</v>
      </c>
      <c r="E49" s="32">
        <f t="shared" si="11"/>
        <v>64106</v>
      </c>
      <c r="F49" s="32">
        <f t="shared" si="11"/>
        <v>3200239</v>
      </c>
      <c r="G49" s="32">
        <f t="shared" si="11"/>
        <v>13154289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17351581</v>
      </c>
      <c r="O49" s="45">
        <f t="shared" si="2"/>
        <v>371.70542619052719</v>
      </c>
      <c r="P49" s="9"/>
    </row>
    <row r="50" spans="1:119" ht="15.75" thickBot="1">
      <c r="A50" s="12"/>
      <c r="B50" s="25">
        <v>381</v>
      </c>
      <c r="C50" s="20" t="s">
        <v>54</v>
      </c>
      <c r="D50" s="46">
        <v>932947</v>
      </c>
      <c r="E50" s="46">
        <v>64106</v>
      </c>
      <c r="F50" s="46">
        <v>3200239</v>
      </c>
      <c r="G50" s="46">
        <v>13154289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17351581</v>
      </c>
      <c r="O50" s="47">
        <f t="shared" si="2"/>
        <v>371.70542619052719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2">SUM(D5,D12,D18,D30,D36,D39,D49)</f>
        <v>18093657</v>
      </c>
      <c r="E51" s="15">
        <f t="shared" si="12"/>
        <v>5021374</v>
      </c>
      <c r="F51" s="15">
        <f t="shared" si="12"/>
        <v>3200239</v>
      </c>
      <c r="G51" s="15">
        <f t="shared" si="12"/>
        <v>13214262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>SUM(D51:M51)</f>
        <v>39529532</v>
      </c>
      <c r="O51" s="38">
        <f t="shared" si="2"/>
        <v>846.80131102589917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85</v>
      </c>
      <c r="M53" s="118"/>
      <c r="N53" s="118"/>
      <c r="O53" s="43">
        <v>46681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122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123</v>
      </c>
      <c r="N4" s="35" t="s">
        <v>10</v>
      </c>
      <c r="O4" s="35" t="s">
        <v>124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125</v>
      </c>
      <c r="B5" s="26"/>
      <c r="C5" s="26"/>
      <c r="D5" s="27">
        <f t="shared" ref="D5:N5" si="0">SUM(D6:D10)</f>
        <v>10886350</v>
      </c>
      <c r="E5" s="27">
        <f t="shared" si="0"/>
        <v>2107332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12993682</v>
      </c>
      <c r="P5" s="33">
        <f t="shared" ref="P5:P48" si="1">(O5/P$50)</f>
        <v>234.11195992937192</v>
      </c>
      <c r="Q5" s="6"/>
    </row>
    <row r="6" spans="1:134">
      <c r="A6" s="12"/>
      <c r="B6" s="25">
        <v>311</v>
      </c>
      <c r="C6" s="20" t="s">
        <v>3</v>
      </c>
      <c r="D6" s="46">
        <v>9485813</v>
      </c>
      <c r="E6" s="46">
        <v>341183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9826996</v>
      </c>
      <c r="P6" s="47">
        <f t="shared" si="1"/>
        <v>177.05661057259198</v>
      </c>
      <c r="Q6" s="9"/>
    </row>
    <row r="7" spans="1:134">
      <c r="A7" s="12"/>
      <c r="B7" s="25">
        <v>312.41000000000003</v>
      </c>
      <c r="C7" s="20" t="s">
        <v>126</v>
      </c>
      <c r="D7" s="46">
        <v>0</v>
      </c>
      <c r="E7" s="46">
        <v>1027633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1027633</v>
      </c>
      <c r="P7" s="47">
        <f t="shared" si="1"/>
        <v>18.515242693956974</v>
      </c>
      <c r="Q7" s="9"/>
    </row>
    <row r="8" spans="1:134">
      <c r="A8" s="12"/>
      <c r="B8" s="25">
        <v>312.43</v>
      </c>
      <c r="C8" s="20" t="s">
        <v>127</v>
      </c>
      <c r="D8" s="46">
        <v>0</v>
      </c>
      <c r="E8" s="46">
        <v>738516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738516</v>
      </c>
      <c r="P8" s="47">
        <f t="shared" si="1"/>
        <v>13.306115094951533</v>
      </c>
      <c r="Q8" s="9"/>
    </row>
    <row r="9" spans="1:134">
      <c r="A9" s="12"/>
      <c r="B9" s="25">
        <v>315.2</v>
      </c>
      <c r="C9" s="20" t="s">
        <v>136</v>
      </c>
      <c r="D9" s="46">
        <v>1367360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1367360</v>
      </c>
      <c r="P9" s="47">
        <f t="shared" si="1"/>
        <v>24.636229325069365</v>
      </c>
      <c r="Q9" s="9"/>
    </row>
    <row r="10" spans="1:134">
      <c r="A10" s="12"/>
      <c r="B10" s="25">
        <v>316</v>
      </c>
      <c r="C10" s="20" t="s">
        <v>88</v>
      </c>
      <c r="D10" s="46">
        <v>33177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33177</v>
      </c>
      <c r="P10" s="47">
        <f t="shared" si="1"/>
        <v>0.59776224280206114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SUM(D12:D20)</f>
        <v>12199464</v>
      </c>
      <c r="E11" s="32">
        <f t="shared" si="3"/>
        <v>2627597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14827061</v>
      </c>
      <c r="P11" s="45">
        <f t="shared" si="1"/>
        <v>267.14462541890384</v>
      </c>
      <c r="Q11" s="10"/>
    </row>
    <row r="12" spans="1:134">
      <c r="A12" s="12"/>
      <c r="B12" s="25">
        <v>322</v>
      </c>
      <c r="C12" s="20" t="s">
        <v>128</v>
      </c>
      <c r="D12" s="46">
        <v>0</v>
      </c>
      <c r="E12" s="46">
        <v>1063730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1063730</v>
      </c>
      <c r="P12" s="47">
        <f t="shared" si="1"/>
        <v>19.165615653489965</v>
      </c>
      <c r="Q12" s="9"/>
    </row>
    <row r="13" spans="1:134">
      <c r="A13" s="12"/>
      <c r="B13" s="25">
        <v>323.10000000000002</v>
      </c>
      <c r="C13" s="20" t="s">
        <v>17</v>
      </c>
      <c r="D13" s="46">
        <v>3535415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4">SUM(D13:N13)</f>
        <v>3535415</v>
      </c>
      <c r="P13" s="47">
        <f t="shared" si="1"/>
        <v>63.698875716190408</v>
      </c>
      <c r="Q13" s="9"/>
    </row>
    <row r="14" spans="1:134">
      <c r="A14" s="12"/>
      <c r="B14" s="25">
        <v>323.39999999999998</v>
      </c>
      <c r="C14" s="20" t="s">
        <v>18</v>
      </c>
      <c r="D14" s="46">
        <v>99065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99065</v>
      </c>
      <c r="P14" s="47">
        <f t="shared" si="1"/>
        <v>1.7848906345717273</v>
      </c>
      <c r="Q14" s="9"/>
    </row>
    <row r="15" spans="1:134">
      <c r="A15" s="12"/>
      <c r="B15" s="25">
        <v>323.7</v>
      </c>
      <c r="C15" s="20" t="s">
        <v>19</v>
      </c>
      <c r="D15" s="46">
        <v>332066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332066</v>
      </c>
      <c r="P15" s="47">
        <f t="shared" si="1"/>
        <v>5.9829555691686789</v>
      </c>
      <c r="Q15" s="9"/>
    </row>
    <row r="16" spans="1:134">
      <c r="A16" s="12"/>
      <c r="B16" s="25">
        <v>324.31</v>
      </c>
      <c r="C16" s="20" t="s">
        <v>20</v>
      </c>
      <c r="D16" s="46">
        <v>6708106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6708106</v>
      </c>
      <c r="P16" s="47">
        <f t="shared" si="1"/>
        <v>120.86241937227487</v>
      </c>
      <c r="Q16" s="9"/>
    </row>
    <row r="17" spans="1:17">
      <c r="A17" s="12"/>
      <c r="B17" s="25">
        <v>324.32</v>
      </c>
      <c r="C17" s="20" t="s">
        <v>21</v>
      </c>
      <c r="D17" s="46">
        <v>957610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957610</v>
      </c>
      <c r="P17" s="47">
        <f t="shared" si="1"/>
        <v>17.253612482433066</v>
      </c>
      <c r="Q17" s="9"/>
    </row>
    <row r="18" spans="1:17">
      <c r="A18" s="12"/>
      <c r="B18" s="25">
        <v>324.61</v>
      </c>
      <c r="C18" s="20" t="s">
        <v>22</v>
      </c>
      <c r="D18" s="46">
        <v>520602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520602</v>
      </c>
      <c r="P18" s="47">
        <f t="shared" si="1"/>
        <v>9.3798782025872942</v>
      </c>
      <c r="Q18" s="9"/>
    </row>
    <row r="19" spans="1:17">
      <c r="A19" s="12"/>
      <c r="B19" s="25">
        <v>329.1</v>
      </c>
      <c r="C19" s="20" t="s">
        <v>129</v>
      </c>
      <c r="D19" s="46">
        <v>46600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46600</v>
      </c>
      <c r="P19" s="47">
        <f t="shared" si="1"/>
        <v>0.83960938344564162</v>
      </c>
      <c r="Q19" s="9"/>
    </row>
    <row r="20" spans="1:17">
      <c r="A20" s="12"/>
      <c r="B20" s="25">
        <v>329.2</v>
      </c>
      <c r="C20" s="20" t="s">
        <v>138</v>
      </c>
      <c r="D20" s="46">
        <v>0</v>
      </c>
      <c r="E20" s="46">
        <v>1563867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1563867</v>
      </c>
      <c r="P20" s="47">
        <f t="shared" si="1"/>
        <v>28.176768404742173</v>
      </c>
      <c r="Q20" s="9"/>
    </row>
    <row r="21" spans="1:17" ht="15.75">
      <c r="A21" s="29" t="s">
        <v>130</v>
      </c>
      <c r="B21" s="30"/>
      <c r="C21" s="31"/>
      <c r="D21" s="32">
        <f t="shared" ref="D21:N21" si="5">SUM(D22:D31)</f>
        <v>7786587</v>
      </c>
      <c r="E21" s="32">
        <f t="shared" si="5"/>
        <v>3347747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11134334</v>
      </c>
      <c r="P21" s="45">
        <f t="shared" si="1"/>
        <v>200.61140139094087</v>
      </c>
      <c r="Q21" s="10"/>
    </row>
    <row r="22" spans="1:17">
      <c r="A22" s="12"/>
      <c r="B22" s="25">
        <v>331.5</v>
      </c>
      <c r="C22" s="20" t="s">
        <v>64</v>
      </c>
      <c r="D22" s="46">
        <v>0</v>
      </c>
      <c r="E22" s="46">
        <v>1005963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1005963</v>
      </c>
      <c r="P22" s="47">
        <f t="shared" si="1"/>
        <v>18.124806313286008</v>
      </c>
      <c r="Q22" s="9"/>
    </row>
    <row r="23" spans="1:17">
      <c r="A23" s="12"/>
      <c r="B23" s="25">
        <v>334.39</v>
      </c>
      <c r="C23" s="20" t="s">
        <v>97</v>
      </c>
      <c r="D23" s="46">
        <v>0</v>
      </c>
      <c r="E23" s="46">
        <v>510249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510249</v>
      </c>
      <c r="P23" s="47">
        <f t="shared" si="1"/>
        <v>9.1933443839861635</v>
      </c>
      <c r="Q23" s="9"/>
    </row>
    <row r="24" spans="1:17">
      <c r="A24" s="12"/>
      <c r="B24" s="25">
        <v>334.5</v>
      </c>
      <c r="C24" s="20" t="s">
        <v>115</v>
      </c>
      <c r="D24" s="46">
        <v>0</v>
      </c>
      <c r="E24" s="46">
        <v>127249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127249</v>
      </c>
      <c r="P24" s="47">
        <f t="shared" si="1"/>
        <v>2.2926921552376491</v>
      </c>
      <c r="Q24" s="9"/>
    </row>
    <row r="25" spans="1:17">
      <c r="A25" s="12"/>
      <c r="B25" s="25">
        <v>335.125</v>
      </c>
      <c r="C25" s="20" t="s">
        <v>132</v>
      </c>
      <c r="D25" s="46">
        <v>1250093</v>
      </c>
      <c r="E25" s="46">
        <v>322995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1573088</v>
      </c>
      <c r="P25" s="47">
        <f t="shared" si="1"/>
        <v>28.342906561925698</v>
      </c>
      <c r="Q25" s="9"/>
    </row>
    <row r="26" spans="1:17">
      <c r="A26" s="12"/>
      <c r="B26" s="25">
        <v>335.14</v>
      </c>
      <c r="C26" s="20" t="s">
        <v>90</v>
      </c>
      <c r="D26" s="46">
        <v>40540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40540</v>
      </c>
      <c r="P26" s="47">
        <f t="shared" si="1"/>
        <v>0.73042412886022123</v>
      </c>
      <c r="Q26" s="9"/>
    </row>
    <row r="27" spans="1:17">
      <c r="A27" s="12"/>
      <c r="B27" s="25">
        <v>335.15</v>
      </c>
      <c r="C27" s="20" t="s">
        <v>91</v>
      </c>
      <c r="D27" s="46">
        <v>59924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59924</v>
      </c>
      <c r="P27" s="47">
        <f t="shared" si="1"/>
        <v>1.0796728045836186</v>
      </c>
      <c r="Q27" s="9"/>
    </row>
    <row r="28" spans="1:17">
      <c r="A28" s="12"/>
      <c r="B28" s="25">
        <v>335.18</v>
      </c>
      <c r="C28" s="20" t="s">
        <v>133</v>
      </c>
      <c r="D28" s="46">
        <v>6337365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6337365</v>
      </c>
      <c r="P28" s="47">
        <f t="shared" si="1"/>
        <v>114.18264206695254</v>
      </c>
      <c r="Q28" s="9"/>
    </row>
    <row r="29" spans="1:17">
      <c r="A29" s="12"/>
      <c r="B29" s="25">
        <v>335.48</v>
      </c>
      <c r="C29" s="20" t="s">
        <v>31</v>
      </c>
      <c r="D29" s="46">
        <v>98665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7">SUM(D29:N29)</f>
        <v>98665</v>
      </c>
      <c r="P29" s="47">
        <f t="shared" si="1"/>
        <v>1.7776836870743398</v>
      </c>
      <c r="Q29" s="9"/>
    </row>
    <row r="30" spans="1:17">
      <c r="A30" s="12"/>
      <c r="B30" s="25">
        <v>337.2</v>
      </c>
      <c r="C30" s="20" t="s">
        <v>98</v>
      </c>
      <c r="D30" s="46">
        <v>0</v>
      </c>
      <c r="E30" s="46">
        <v>10816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10816</v>
      </c>
      <c r="P30" s="47">
        <f t="shared" si="1"/>
        <v>0.1948758603293575</v>
      </c>
      <c r="Q30" s="9"/>
    </row>
    <row r="31" spans="1:17">
      <c r="A31" s="12"/>
      <c r="B31" s="25">
        <v>337.5</v>
      </c>
      <c r="C31" s="20" t="s">
        <v>99</v>
      </c>
      <c r="D31" s="46">
        <v>0</v>
      </c>
      <c r="E31" s="46">
        <v>1370475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1370475</v>
      </c>
      <c r="P31" s="47">
        <f t="shared" si="1"/>
        <v>24.692353428705271</v>
      </c>
      <c r="Q31" s="9"/>
    </row>
    <row r="32" spans="1:17" ht="15.75">
      <c r="A32" s="29" t="s">
        <v>40</v>
      </c>
      <c r="B32" s="30"/>
      <c r="C32" s="31"/>
      <c r="D32" s="32">
        <f t="shared" ref="D32:N32" si="8">SUM(D33:D36)</f>
        <v>918464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918464</v>
      </c>
      <c r="P32" s="45">
        <f t="shared" si="1"/>
        <v>16.548304565601239</v>
      </c>
      <c r="Q32" s="10"/>
    </row>
    <row r="33" spans="1:120">
      <c r="A33" s="12"/>
      <c r="B33" s="25">
        <v>341.9</v>
      </c>
      <c r="C33" s="20" t="s">
        <v>93</v>
      </c>
      <c r="D33" s="46">
        <v>656907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9">SUM(D33:N33)</f>
        <v>656907</v>
      </c>
      <c r="P33" s="47">
        <f t="shared" si="1"/>
        <v>11.835735649165796</v>
      </c>
      <c r="Q33" s="9"/>
    </row>
    <row r="34" spans="1:120">
      <c r="A34" s="12"/>
      <c r="B34" s="25">
        <v>343.7</v>
      </c>
      <c r="C34" s="20" t="s">
        <v>44</v>
      </c>
      <c r="D34" s="46">
        <v>121500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121500</v>
      </c>
      <c r="P34" s="47">
        <f t="shared" si="1"/>
        <v>2.1891103023314473</v>
      </c>
      <c r="Q34" s="9"/>
    </row>
    <row r="35" spans="1:120">
      <c r="A35" s="12"/>
      <c r="B35" s="25">
        <v>347.2</v>
      </c>
      <c r="C35" s="20" t="s">
        <v>45</v>
      </c>
      <c r="D35" s="46">
        <v>93449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93449</v>
      </c>
      <c r="P35" s="47">
        <f t="shared" si="1"/>
        <v>1.6837050917084069</v>
      </c>
      <c r="Q35" s="9"/>
    </row>
    <row r="36" spans="1:120">
      <c r="A36" s="12"/>
      <c r="B36" s="25">
        <v>349</v>
      </c>
      <c r="C36" s="20" t="s">
        <v>134</v>
      </c>
      <c r="D36" s="46">
        <v>46608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46608</v>
      </c>
      <c r="P36" s="47">
        <f t="shared" si="1"/>
        <v>0.83975352239558931</v>
      </c>
      <c r="Q36" s="9"/>
    </row>
    <row r="37" spans="1:120" ht="15.75">
      <c r="A37" s="29" t="s">
        <v>41</v>
      </c>
      <c r="B37" s="30"/>
      <c r="C37" s="31"/>
      <c r="D37" s="32">
        <f t="shared" ref="D37:N37" si="10">SUM(D38:D39)</f>
        <v>168238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168238</v>
      </c>
      <c r="P37" s="45">
        <f t="shared" si="1"/>
        <v>3.031206082663688</v>
      </c>
      <c r="Q37" s="10"/>
    </row>
    <row r="38" spans="1:120">
      <c r="A38" s="13"/>
      <c r="B38" s="39">
        <v>351.5</v>
      </c>
      <c r="C38" s="21" t="s">
        <v>101</v>
      </c>
      <c r="D38" s="46">
        <v>21126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11">SUM(D38:N38)</f>
        <v>21126</v>
      </c>
      <c r="P38" s="47">
        <f t="shared" si="1"/>
        <v>0.38063493207451982</v>
      </c>
      <c r="Q38" s="9"/>
    </row>
    <row r="39" spans="1:120">
      <c r="A39" s="13"/>
      <c r="B39" s="39">
        <v>354</v>
      </c>
      <c r="C39" s="21" t="s">
        <v>49</v>
      </c>
      <c r="D39" s="46">
        <v>147112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147112</v>
      </c>
      <c r="P39" s="47">
        <f t="shared" si="1"/>
        <v>2.650571150589168</v>
      </c>
      <c r="Q39" s="9"/>
    </row>
    <row r="40" spans="1:120" ht="15.75">
      <c r="A40" s="29" t="s">
        <v>4</v>
      </c>
      <c r="B40" s="30"/>
      <c r="C40" s="31"/>
      <c r="D40" s="32">
        <f t="shared" ref="D40:N40" si="12">SUM(D41:D44)</f>
        <v>282158</v>
      </c>
      <c r="E40" s="32">
        <f t="shared" si="12"/>
        <v>227452</v>
      </c>
      <c r="F40" s="32">
        <f t="shared" si="12"/>
        <v>0</v>
      </c>
      <c r="G40" s="32">
        <f t="shared" si="12"/>
        <v>655055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>SUM(D40:N40)</f>
        <v>1164665</v>
      </c>
      <c r="P40" s="45">
        <f t="shared" si="1"/>
        <v>20.984198767611979</v>
      </c>
      <c r="Q40" s="10"/>
    </row>
    <row r="41" spans="1:120">
      <c r="A41" s="12"/>
      <c r="B41" s="25">
        <v>361.1</v>
      </c>
      <c r="C41" s="20" t="s">
        <v>51</v>
      </c>
      <c r="D41" s="46">
        <v>203536</v>
      </c>
      <c r="E41" s="46">
        <v>227452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430988</v>
      </c>
      <c r="P41" s="47">
        <f t="shared" si="1"/>
        <v>7.7652697200100897</v>
      </c>
      <c r="Q41" s="9"/>
    </row>
    <row r="42" spans="1:120">
      <c r="A42" s="12"/>
      <c r="B42" s="25">
        <v>362</v>
      </c>
      <c r="C42" s="20" t="s">
        <v>66</v>
      </c>
      <c r="D42" s="46">
        <v>63811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13">SUM(D42:N42)</f>
        <v>63811</v>
      </c>
      <c r="P42" s="47">
        <f t="shared" si="1"/>
        <v>1.1497063168894814</v>
      </c>
      <c r="Q42" s="9"/>
    </row>
    <row r="43" spans="1:120">
      <c r="A43" s="12"/>
      <c r="B43" s="25">
        <v>366</v>
      </c>
      <c r="C43" s="20" t="s">
        <v>52</v>
      </c>
      <c r="D43" s="46">
        <v>790</v>
      </c>
      <c r="E43" s="46">
        <v>0</v>
      </c>
      <c r="F43" s="46">
        <v>0</v>
      </c>
      <c r="G43" s="46">
        <v>655055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655845</v>
      </c>
      <c r="P43" s="47">
        <f t="shared" si="1"/>
        <v>11.816601203560232</v>
      </c>
      <c r="Q43" s="9"/>
    </row>
    <row r="44" spans="1:120">
      <c r="A44" s="12"/>
      <c r="B44" s="25">
        <v>369.9</v>
      </c>
      <c r="C44" s="20" t="s">
        <v>53</v>
      </c>
      <c r="D44" s="46">
        <v>14021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14021</v>
      </c>
      <c r="P44" s="47">
        <f t="shared" si="1"/>
        <v>0.25262152715217467</v>
      </c>
      <c r="Q44" s="9"/>
    </row>
    <row r="45" spans="1:120" ht="15.75">
      <c r="A45" s="29" t="s">
        <v>42</v>
      </c>
      <c r="B45" s="30"/>
      <c r="C45" s="31"/>
      <c r="D45" s="32">
        <f t="shared" ref="D45:N45" si="14">SUM(D46:D47)</f>
        <v>570453</v>
      </c>
      <c r="E45" s="32">
        <f t="shared" si="14"/>
        <v>114057</v>
      </c>
      <c r="F45" s="32">
        <f t="shared" si="14"/>
        <v>3688727</v>
      </c>
      <c r="G45" s="32">
        <f t="shared" si="14"/>
        <v>10122549</v>
      </c>
      <c r="H45" s="32">
        <f t="shared" si="14"/>
        <v>0</v>
      </c>
      <c r="I45" s="32">
        <f t="shared" si="14"/>
        <v>0</v>
      </c>
      <c r="J45" s="32">
        <f t="shared" si="14"/>
        <v>0</v>
      </c>
      <c r="K45" s="32">
        <f t="shared" si="14"/>
        <v>0</v>
      </c>
      <c r="L45" s="32">
        <f t="shared" si="14"/>
        <v>0</v>
      </c>
      <c r="M45" s="32">
        <f t="shared" si="14"/>
        <v>0</v>
      </c>
      <c r="N45" s="32">
        <f t="shared" si="14"/>
        <v>0</v>
      </c>
      <c r="O45" s="32">
        <f t="shared" si="13"/>
        <v>14495786</v>
      </c>
      <c r="P45" s="45">
        <f t="shared" si="1"/>
        <v>261.17592158841126</v>
      </c>
      <c r="Q45" s="9"/>
    </row>
    <row r="46" spans="1:120">
      <c r="A46" s="12"/>
      <c r="B46" s="25">
        <v>381</v>
      </c>
      <c r="C46" s="20" t="s">
        <v>54</v>
      </c>
      <c r="D46" s="46">
        <v>149415</v>
      </c>
      <c r="E46" s="46">
        <v>114057</v>
      </c>
      <c r="F46" s="46">
        <v>3688727</v>
      </c>
      <c r="G46" s="46">
        <v>10122549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14074748</v>
      </c>
      <c r="P46" s="47">
        <f t="shared" si="1"/>
        <v>253.58992468739865</v>
      </c>
      <c r="Q46" s="9"/>
    </row>
    <row r="47" spans="1:120" ht="15.75" thickBot="1">
      <c r="A47" s="12"/>
      <c r="B47" s="25">
        <v>388.1</v>
      </c>
      <c r="C47" s="20" t="s">
        <v>139</v>
      </c>
      <c r="D47" s="46">
        <v>421038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421038</v>
      </c>
      <c r="P47" s="47">
        <f t="shared" si="1"/>
        <v>7.5859969010125763</v>
      </c>
      <c r="Q47" s="9"/>
    </row>
    <row r="48" spans="1:120" ht="16.5" thickBot="1">
      <c r="A48" s="14" t="s">
        <v>47</v>
      </c>
      <c r="B48" s="23"/>
      <c r="C48" s="22"/>
      <c r="D48" s="15">
        <f t="shared" ref="D48:N48" si="15">SUM(D5,D11,D21,D32,D37,D40,D45)</f>
        <v>32811714</v>
      </c>
      <c r="E48" s="15">
        <f t="shared" si="15"/>
        <v>8424185</v>
      </c>
      <c r="F48" s="15">
        <f t="shared" si="15"/>
        <v>3688727</v>
      </c>
      <c r="G48" s="15">
        <f t="shared" si="15"/>
        <v>10777604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5"/>
        <v>0</v>
      </c>
      <c r="O48" s="15">
        <f>SUM(D48:N48)</f>
        <v>55702230</v>
      </c>
      <c r="P48" s="38">
        <f t="shared" si="1"/>
        <v>1003.6076177435048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18" t="s">
        <v>140</v>
      </c>
      <c r="N50" s="118"/>
      <c r="O50" s="118"/>
      <c r="P50" s="43">
        <v>55502</v>
      </c>
    </row>
    <row r="51" spans="1:16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120" t="s">
        <v>68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122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123</v>
      </c>
      <c r="N4" s="35" t="s">
        <v>10</v>
      </c>
      <c r="O4" s="35" t="s">
        <v>124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125</v>
      </c>
      <c r="B5" s="26"/>
      <c r="C5" s="26"/>
      <c r="D5" s="27">
        <f t="shared" ref="D5:N5" si="0">SUM(D6:D10)</f>
        <v>10321449</v>
      </c>
      <c r="E5" s="27">
        <f t="shared" si="0"/>
        <v>1941474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12262923</v>
      </c>
      <c r="P5" s="33">
        <f t="shared" ref="P5:P49" si="2">(O5/P$51)</f>
        <v>223.99669382237971</v>
      </c>
      <c r="Q5" s="6"/>
    </row>
    <row r="6" spans="1:134">
      <c r="A6" s="12"/>
      <c r="B6" s="25">
        <v>311</v>
      </c>
      <c r="C6" s="20" t="s">
        <v>3</v>
      </c>
      <c r="D6" s="46">
        <v>9011032</v>
      </c>
      <c r="E6" s="46">
        <v>265916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9276948</v>
      </c>
      <c r="P6" s="47">
        <f t="shared" si="2"/>
        <v>169.45435282943046</v>
      </c>
      <c r="Q6" s="9"/>
    </row>
    <row r="7" spans="1:134">
      <c r="A7" s="12"/>
      <c r="B7" s="25">
        <v>312.41000000000003</v>
      </c>
      <c r="C7" s="20" t="s">
        <v>126</v>
      </c>
      <c r="D7" s="46">
        <v>0</v>
      </c>
      <c r="E7" s="46">
        <v>969249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969249</v>
      </c>
      <c r="P7" s="47">
        <f t="shared" si="2"/>
        <v>17.704471559565995</v>
      </c>
      <c r="Q7" s="9"/>
    </row>
    <row r="8" spans="1:134">
      <c r="A8" s="12"/>
      <c r="B8" s="25">
        <v>312.43</v>
      </c>
      <c r="C8" s="20" t="s">
        <v>127</v>
      </c>
      <c r="D8" s="46">
        <v>0</v>
      </c>
      <c r="E8" s="46">
        <v>706309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706309</v>
      </c>
      <c r="P8" s="47">
        <f t="shared" si="2"/>
        <v>12.901563584554122</v>
      </c>
      <c r="Q8" s="9"/>
    </row>
    <row r="9" spans="1:134">
      <c r="A9" s="12"/>
      <c r="B9" s="25">
        <v>315.2</v>
      </c>
      <c r="C9" s="20" t="s">
        <v>136</v>
      </c>
      <c r="D9" s="46">
        <v>1273242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1273242</v>
      </c>
      <c r="P9" s="47">
        <f t="shared" si="2"/>
        <v>23.257260804442335</v>
      </c>
      <c r="Q9" s="9"/>
    </row>
    <row r="10" spans="1:134">
      <c r="A10" s="12"/>
      <c r="B10" s="25">
        <v>316</v>
      </c>
      <c r="C10" s="20" t="s">
        <v>88</v>
      </c>
      <c r="D10" s="46">
        <v>37175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37175</v>
      </c>
      <c r="P10" s="47">
        <f t="shared" si="2"/>
        <v>0.67904504438680446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SUM(D12:D20)</f>
        <v>3410908</v>
      </c>
      <c r="E11" s="32">
        <f t="shared" si="3"/>
        <v>10308645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13719553</v>
      </c>
      <c r="P11" s="45">
        <f t="shared" si="2"/>
        <v>250.60375187228291</v>
      </c>
      <c r="Q11" s="10"/>
    </row>
    <row r="12" spans="1:134">
      <c r="A12" s="12"/>
      <c r="B12" s="25">
        <v>322</v>
      </c>
      <c r="C12" s="20" t="s">
        <v>128</v>
      </c>
      <c r="D12" s="46">
        <v>0</v>
      </c>
      <c r="E12" s="46">
        <v>2202508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2202508</v>
      </c>
      <c r="P12" s="47">
        <f t="shared" si="2"/>
        <v>40.2313959010704</v>
      </c>
      <c r="Q12" s="9"/>
    </row>
    <row r="13" spans="1:134">
      <c r="A13" s="12"/>
      <c r="B13" s="25">
        <v>323.10000000000002</v>
      </c>
      <c r="C13" s="20" t="s">
        <v>17</v>
      </c>
      <c r="D13" s="46">
        <v>2956315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4">SUM(D13:N13)</f>
        <v>2956315</v>
      </c>
      <c r="P13" s="47">
        <f t="shared" si="2"/>
        <v>54.000566251415627</v>
      </c>
      <c r="Q13" s="9"/>
    </row>
    <row r="14" spans="1:134">
      <c r="A14" s="12"/>
      <c r="B14" s="25">
        <v>323.39999999999998</v>
      </c>
      <c r="C14" s="20" t="s">
        <v>18</v>
      </c>
      <c r="D14" s="46">
        <v>80318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80318</v>
      </c>
      <c r="P14" s="47">
        <f t="shared" si="2"/>
        <v>1.4671026193694516</v>
      </c>
      <c r="Q14" s="9"/>
    </row>
    <row r="15" spans="1:134">
      <c r="A15" s="12"/>
      <c r="B15" s="25">
        <v>323.7</v>
      </c>
      <c r="C15" s="20" t="s">
        <v>19</v>
      </c>
      <c r="D15" s="46">
        <v>323193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323193</v>
      </c>
      <c r="P15" s="47">
        <f t="shared" si="2"/>
        <v>5.9034997990720779</v>
      </c>
      <c r="Q15" s="9"/>
    </row>
    <row r="16" spans="1:134">
      <c r="A16" s="12"/>
      <c r="B16" s="25">
        <v>324.31</v>
      </c>
      <c r="C16" s="20" t="s">
        <v>20</v>
      </c>
      <c r="D16" s="46">
        <v>0</v>
      </c>
      <c r="E16" s="46">
        <v>5096907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5096907</v>
      </c>
      <c r="P16" s="47">
        <f t="shared" si="2"/>
        <v>93.100993679903553</v>
      </c>
      <c r="Q16" s="9"/>
    </row>
    <row r="17" spans="1:17">
      <c r="A17" s="12"/>
      <c r="B17" s="25">
        <v>324.32</v>
      </c>
      <c r="C17" s="20" t="s">
        <v>21</v>
      </c>
      <c r="D17" s="46">
        <v>0</v>
      </c>
      <c r="E17" s="46">
        <v>814326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814326</v>
      </c>
      <c r="P17" s="47">
        <f t="shared" si="2"/>
        <v>14.874620976875024</v>
      </c>
      <c r="Q17" s="9"/>
    </row>
    <row r="18" spans="1:17">
      <c r="A18" s="12"/>
      <c r="B18" s="25">
        <v>324.61</v>
      </c>
      <c r="C18" s="20" t="s">
        <v>22</v>
      </c>
      <c r="D18" s="46">
        <v>0</v>
      </c>
      <c r="E18" s="46">
        <v>552570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552570</v>
      </c>
      <c r="P18" s="47">
        <f t="shared" si="2"/>
        <v>10.09334015270522</v>
      </c>
      <c r="Q18" s="9"/>
    </row>
    <row r="19" spans="1:17">
      <c r="A19" s="12"/>
      <c r="B19" s="25">
        <v>325.2</v>
      </c>
      <c r="C19" s="20" t="s">
        <v>119</v>
      </c>
      <c r="D19" s="46">
        <v>0</v>
      </c>
      <c r="E19" s="46">
        <v>1614870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1614870</v>
      </c>
      <c r="P19" s="47">
        <f t="shared" si="2"/>
        <v>29.497497534066415</v>
      </c>
      <c r="Q19" s="9"/>
    </row>
    <row r="20" spans="1:17">
      <c r="A20" s="12"/>
      <c r="B20" s="25">
        <v>329.1</v>
      </c>
      <c r="C20" s="20" t="s">
        <v>129</v>
      </c>
      <c r="D20" s="46">
        <v>51082</v>
      </c>
      <c r="E20" s="46">
        <v>27464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78546</v>
      </c>
      <c r="P20" s="47">
        <f t="shared" si="2"/>
        <v>1.4347349578051365</v>
      </c>
      <c r="Q20" s="9"/>
    </row>
    <row r="21" spans="1:17" ht="15.75">
      <c r="A21" s="29" t="s">
        <v>130</v>
      </c>
      <c r="B21" s="30"/>
      <c r="C21" s="31"/>
      <c r="D21" s="32">
        <f t="shared" ref="D21:N21" si="5">SUM(D22:D32)</f>
        <v>6548057</v>
      </c>
      <c r="E21" s="32">
        <f t="shared" si="5"/>
        <v>4595209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11143266</v>
      </c>
      <c r="P21" s="45">
        <f t="shared" si="2"/>
        <v>203.54484345888284</v>
      </c>
      <c r="Q21" s="10"/>
    </row>
    <row r="22" spans="1:17">
      <c r="A22" s="12"/>
      <c r="B22" s="25">
        <v>331.5</v>
      </c>
      <c r="C22" s="20" t="s">
        <v>64</v>
      </c>
      <c r="D22" s="46">
        <v>0</v>
      </c>
      <c r="E22" s="46">
        <v>411055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0" si="6">SUM(D22:N22)</f>
        <v>411055</v>
      </c>
      <c r="P22" s="47">
        <f t="shared" si="2"/>
        <v>7.50840244036094</v>
      </c>
      <c r="Q22" s="9"/>
    </row>
    <row r="23" spans="1:17">
      <c r="A23" s="12"/>
      <c r="B23" s="25">
        <v>331.69</v>
      </c>
      <c r="C23" s="20" t="s">
        <v>131</v>
      </c>
      <c r="D23" s="46">
        <v>0</v>
      </c>
      <c r="E23" s="46">
        <v>1596992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1596992</v>
      </c>
      <c r="P23" s="47">
        <f t="shared" si="2"/>
        <v>29.170934862821028</v>
      </c>
      <c r="Q23" s="9"/>
    </row>
    <row r="24" spans="1:17">
      <c r="A24" s="12"/>
      <c r="B24" s="25">
        <v>334.39</v>
      </c>
      <c r="C24" s="20" t="s">
        <v>97</v>
      </c>
      <c r="D24" s="46">
        <v>0</v>
      </c>
      <c r="E24" s="46">
        <v>849102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849102</v>
      </c>
      <c r="P24" s="47">
        <f t="shared" si="2"/>
        <v>15.509845468162057</v>
      </c>
      <c r="Q24" s="9"/>
    </row>
    <row r="25" spans="1:17">
      <c r="A25" s="12"/>
      <c r="B25" s="25">
        <v>334.5</v>
      </c>
      <c r="C25" s="20" t="s">
        <v>115</v>
      </c>
      <c r="D25" s="46">
        <v>0</v>
      </c>
      <c r="E25" s="46">
        <v>77364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77364</v>
      </c>
      <c r="P25" s="47">
        <f t="shared" si="2"/>
        <v>1.4131443393124612</v>
      </c>
      <c r="Q25" s="9"/>
    </row>
    <row r="26" spans="1:17">
      <c r="A26" s="12"/>
      <c r="B26" s="25">
        <v>334.7</v>
      </c>
      <c r="C26" s="20" t="s">
        <v>26</v>
      </c>
      <c r="D26" s="46">
        <v>0</v>
      </c>
      <c r="E26" s="46">
        <v>200000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200000</v>
      </c>
      <c r="P26" s="47">
        <f t="shared" si="2"/>
        <v>3.6532349395389616</v>
      </c>
      <c r="Q26" s="9"/>
    </row>
    <row r="27" spans="1:17">
      <c r="A27" s="12"/>
      <c r="B27" s="25">
        <v>335.125</v>
      </c>
      <c r="C27" s="20" t="s">
        <v>132</v>
      </c>
      <c r="D27" s="46">
        <v>1074702</v>
      </c>
      <c r="E27" s="46">
        <v>300482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1375184</v>
      </c>
      <c r="P27" s="47">
        <f t="shared" si="2"/>
        <v>25.119351185474738</v>
      </c>
      <c r="Q27" s="9"/>
    </row>
    <row r="28" spans="1:17">
      <c r="A28" s="12"/>
      <c r="B28" s="25">
        <v>335.14</v>
      </c>
      <c r="C28" s="20" t="s">
        <v>90</v>
      </c>
      <c r="D28" s="46">
        <v>43299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43299</v>
      </c>
      <c r="P28" s="47">
        <f t="shared" si="2"/>
        <v>0.79090709823548755</v>
      </c>
      <c r="Q28" s="9"/>
    </row>
    <row r="29" spans="1:17">
      <c r="A29" s="12"/>
      <c r="B29" s="25">
        <v>335.15</v>
      </c>
      <c r="C29" s="20" t="s">
        <v>91</v>
      </c>
      <c r="D29" s="46">
        <v>51237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51237</v>
      </c>
      <c r="P29" s="47">
        <f t="shared" si="2"/>
        <v>0.93590399298578897</v>
      </c>
      <c r="Q29" s="9"/>
    </row>
    <row r="30" spans="1:17">
      <c r="A30" s="12"/>
      <c r="B30" s="25">
        <v>335.18</v>
      </c>
      <c r="C30" s="20" t="s">
        <v>133</v>
      </c>
      <c r="D30" s="46">
        <v>5378819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5378819</v>
      </c>
      <c r="P30" s="47">
        <f t="shared" si="2"/>
        <v>98.250447521280094</v>
      </c>
      <c r="Q30" s="9"/>
    </row>
    <row r="31" spans="1:17">
      <c r="A31" s="12"/>
      <c r="B31" s="25">
        <v>337.2</v>
      </c>
      <c r="C31" s="20" t="s">
        <v>98</v>
      </c>
      <c r="D31" s="46">
        <v>0</v>
      </c>
      <c r="E31" s="46">
        <v>40000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9" si="7">SUM(D31:N31)</f>
        <v>40000</v>
      </c>
      <c r="P31" s="47">
        <f t="shared" si="2"/>
        <v>0.73064698790779237</v>
      </c>
      <c r="Q31" s="9"/>
    </row>
    <row r="32" spans="1:17">
      <c r="A32" s="12"/>
      <c r="B32" s="25">
        <v>337.5</v>
      </c>
      <c r="C32" s="20" t="s">
        <v>99</v>
      </c>
      <c r="D32" s="46">
        <v>0</v>
      </c>
      <c r="E32" s="46">
        <v>1120214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1120214</v>
      </c>
      <c r="P32" s="47">
        <f t="shared" si="2"/>
        <v>20.462024622803494</v>
      </c>
      <c r="Q32" s="9"/>
    </row>
    <row r="33" spans="1:17" ht="15.75">
      <c r="A33" s="29" t="s">
        <v>40</v>
      </c>
      <c r="B33" s="30"/>
      <c r="C33" s="31"/>
      <c r="D33" s="32">
        <f t="shared" ref="D33:N33" si="8">SUM(D34:D38)</f>
        <v>751160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7"/>
        <v>751160</v>
      </c>
      <c r="P33" s="45">
        <f t="shared" si="2"/>
        <v>13.720819785920433</v>
      </c>
      <c r="Q33" s="10"/>
    </row>
    <row r="34" spans="1:17">
      <c r="A34" s="12"/>
      <c r="B34" s="25">
        <v>341.9</v>
      </c>
      <c r="C34" s="20" t="s">
        <v>93</v>
      </c>
      <c r="D34" s="46">
        <v>436312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436312</v>
      </c>
      <c r="P34" s="47">
        <f t="shared" si="2"/>
        <v>7.9697512147006178</v>
      </c>
      <c r="Q34" s="9"/>
    </row>
    <row r="35" spans="1:17">
      <c r="A35" s="12"/>
      <c r="B35" s="25">
        <v>343.7</v>
      </c>
      <c r="C35" s="20" t="s">
        <v>44</v>
      </c>
      <c r="D35" s="46">
        <v>132750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132750</v>
      </c>
      <c r="P35" s="47">
        <f t="shared" si="2"/>
        <v>2.4248346911189858</v>
      </c>
      <c r="Q35" s="9"/>
    </row>
    <row r="36" spans="1:17">
      <c r="A36" s="12"/>
      <c r="B36" s="25">
        <v>347.2</v>
      </c>
      <c r="C36" s="20" t="s">
        <v>45</v>
      </c>
      <c r="D36" s="46">
        <v>69762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69762</v>
      </c>
      <c r="P36" s="47">
        <f t="shared" si="2"/>
        <v>1.2742848792605852</v>
      </c>
      <c r="Q36" s="9"/>
    </row>
    <row r="37" spans="1:17">
      <c r="A37" s="12"/>
      <c r="B37" s="25">
        <v>347.4</v>
      </c>
      <c r="C37" s="20" t="s">
        <v>46</v>
      </c>
      <c r="D37" s="46">
        <v>531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531</v>
      </c>
      <c r="P37" s="47">
        <f t="shared" si="2"/>
        <v>9.6993387644759427E-3</v>
      </c>
      <c r="Q37" s="9"/>
    </row>
    <row r="38" spans="1:17">
      <c r="A38" s="12"/>
      <c r="B38" s="25">
        <v>349</v>
      </c>
      <c r="C38" s="20" t="s">
        <v>134</v>
      </c>
      <c r="D38" s="46">
        <v>111805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111805</v>
      </c>
      <c r="P38" s="47">
        <f t="shared" si="2"/>
        <v>2.042249662075768</v>
      </c>
      <c r="Q38" s="9"/>
    </row>
    <row r="39" spans="1:17" ht="15.75">
      <c r="A39" s="29" t="s">
        <v>41</v>
      </c>
      <c r="B39" s="30"/>
      <c r="C39" s="31"/>
      <c r="D39" s="32">
        <f t="shared" ref="D39:N39" si="9">SUM(D40:D41)</f>
        <v>562262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562262</v>
      </c>
      <c r="P39" s="45">
        <f t="shared" si="2"/>
        <v>10.270375917875279</v>
      </c>
      <c r="Q39" s="10"/>
    </row>
    <row r="40" spans="1:17">
      <c r="A40" s="13"/>
      <c r="B40" s="39">
        <v>351.5</v>
      </c>
      <c r="C40" s="21" t="s">
        <v>101</v>
      </c>
      <c r="D40" s="46">
        <v>30035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30035</v>
      </c>
      <c r="P40" s="47">
        <f t="shared" si="2"/>
        <v>0.54862455704526358</v>
      </c>
      <c r="Q40" s="9"/>
    </row>
    <row r="41" spans="1:17">
      <c r="A41" s="13"/>
      <c r="B41" s="39">
        <v>354</v>
      </c>
      <c r="C41" s="21" t="s">
        <v>49</v>
      </c>
      <c r="D41" s="46">
        <v>532227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532227</v>
      </c>
      <c r="P41" s="47">
        <f t="shared" si="2"/>
        <v>9.7217513608300141</v>
      </c>
      <c r="Q41" s="9"/>
    </row>
    <row r="42" spans="1:17" ht="15.75">
      <c r="A42" s="29" t="s">
        <v>4</v>
      </c>
      <c r="B42" s="30"/>
      <c r="C42" s="31"/>
      <c r="D42" s="32">
        <f t="shared" ref="D42:N42" si="10">SUM(D43:D46)</f>
        <v>243109</v>
      </c>
      <c r="E42" s="32">
        <f t="shared" si="10"/>
        <v>100135</v>
      </c>
      <c r="F42" s="32">
        <f t="shared" si="10"/>
        <v>171</v>
      </c>
      <c r="G42" s="32">
        <f t="shared" si="10"/>
        <v>2078340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7"/>
        <v>2421755</v>
      </c>
      <c r="P42" s="45">
        <f t="shared" si="2"/>
        <v>44.236199905015894</v>
      </c>
      <c r="Q42" s="10"/>
    </row>
    <row r="43" spans="1:17">
      <c r="A43" s="12"/>
      <c r="B43" s="25">
        <v>361.1</v>
      </c>
      <c r="C43" s="20" t="s">
        <v>51</v>
      </c>
      <c r="D43" s="46">
        <v>86227</v>
      </c>
      <c r="E43" s="46">
        <v>100135</v>
      </c>
      <c r="F43" s="46">
        <v>171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186533</v>
      </c>
      <c r="P43" s="47">
        <f t="shared" si="2"/>
        <v>3.4072443648851056</v>
      </c>
      <c r="Q43" s="9"/>
    </row>
    <row r="44" spans="1:17">
      <c r="A44" s="12"/>
      <c r="B44" s="25">
        <v>362</v>
      </c>
      <c r="C44" s="20" t="s">
        <v>66</v>
      </c>
      <c r="D44" s="46">
        <v>26160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26160</v>
      </c>
      <c r="P44" s="47">
        <f t="shared" si="2"/>
        <v>0.47784313009169621</v>
      </c>
      <c r="Q44" s="9"/>
    </row>
    <row r="45" spans="1:17">
      <c r="A45" s="12"/>
      <c r="B45" s="25">
        <v>366</v>
      </c>
      <c r="C45" s="20" t="s">
        <v>52</v>
      </c>
      <c r="D45" s="46">
        <v>10026</v>
      </c>
      <c r="E45" s="46">
        <v>0</v>
      </c>
      <c r="F45" s="46">
        <v>0</v>
      </c>
      <c r="G45" s="46">
        <v>2078340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2088366</v>
      </c>
      <c r="P45" s="47">
        <f t="shared" si="2"/>
        <v>38.146458188726115</v>
      </c>
      <c r="Q45" s="9"/>
    </row>
    <row r="46" spans="1:17">
      <c r="A46" s="12"/>
      <c r="B46" s="25">
        <v>369.9</v>
      </c>
      <c r="C46" s="20" t="s">
        <v>53</v>
      </c>
      <c r="D46" s="46">
        <v>120696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120696</v>
      </c>
      <c r="P46" s="47">
        <f t="shared" si="2"/>
        <v>2.2046542213129725</v>
      </c>
      <c r="Q46" s="9"/>
    </row>
    <row r="47" spans="1:17" ht="15.75">
      <c r="A47" s="29" t="s">
        <v>42</v>
      </c>
      <c r="B47" s="30"/>
      <c r="C47" s="31"/>
      <c r="D47" s="32">
        <f t="shared" ref="D47:N47" si="11">SUM(D48:D48)</f>
        <v>1596992</v>
      </c>
      <c r="E47" s="32">
        <f t="shared" si="11"/>
        <v>1436</v>
      </c>
      <c r="F47" s="32">
        <f t="shared" si="11"/>
        <v>3361336</v>
      </c>
      <c r="G47" s="32">
        <f t="shared" si="11"/>
        <v>10064262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 t="shared" si="7"/>
        <v>15024026</v>
      </c>
      <c r="P47" s="45">
        <f t="shared" si="2"/>
        <v>274.43148357870894</v>
      </c>
      <c r="Q47" s="9"/>
    </row>
    <row r="48" spans="1:17" ht="15.75" thickBot="1">
      <c r="A48" s="12"/>
      <c r="B48" s="25">
        <v>381</v>
      </c>
      <c r="C48" s="20" t="s">
        <v>54</v>
      </c>
      <c r="D48" s="46">
        <v>1596992</v>
      </c>
      <c r="E48" s="46">
        <v>1436</v>
      </c>
      <c r="F48" s="46">
        <v>3361336</v>
      </c>
      <c r="G48" s="46">
        <v>10064262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7"/>
        <v>15024026</v>
      </c>
      <c r="P48" s="47">
        <f t="shared" si="2"/>
        <v>274.43148357870894</v>
      </c>
      <c r="Q48" s="9"/>
    </row>
    <row r="49" spans="1:120" ht="16.5" thickBot="1">
      <c r="A49" s="14" t="s">
        <v>47</v>
      </c>
      <c r="B49" s="23"/>
      <c r="C49" s="22"/>
      <c r="D49" s="15">
        <f t="shared" ref="D49:N49" si="12">SUM(D5,D11,D21,D33,D39,D42,D47)</f>
        <v>23433937</v>
      </c>
      <c r="E49" s="15">
        <f t="shared" si="12"/>
        <v>16946899</v>
      </c>
      <c r="F49" s="15">
        <f t="shared" si="12"/>
        <v>3361507</v>
      </c>
      <c r="G49" s="15">
        <f t="shared" si="12"/>
        <v>12142602</v>
      </c>
      <c r="H49" s="15">
        <f t="shared" si="12"/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7"/>
        <v>55884945</v>
      </c>
      <c r="P49" s="38">
        <f t="shared" si="2"/>
        <v>1020.804168341066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118" t="s">
        <v>135</v>
      </c>
      <c r="N51" s="118"/>
      <c r="O51" s="118"/>
      <c r="P51" s="43">
        <v>54746</v>
      </c>
    </row>
    <row r="52" spans="1:120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</row>
    <row r="53" spans="1:120" ht="15.75" customHeight="1" thickBot="1">
      <c r="A53" s="120" t="s">
        <v>68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10039635</v>
      </c>
      <c r="E5" s="27">
        <f t="shared" si="0"/>
        <v>1765366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11805001</v>
      </c>
      <c r="O5" s="33">
        <f t="shared" ref="O5:O51" si="2">(N5/O$53)</f>
        <v>212.14845898104053</v>
      </c>
      <c r="P5" s="6"/>
    </row>
    <row r="6" spans="1:133">
      <c r="A6" s="12"/>
      <c r="B6" s="25">
        <v>311</v>
      </c>
      <c r="C6" s="20" t="s">
        <v>3</v>
      </c>
      <c r="D6" s="46">
        <v>8672925</v>
      </c>
      <c r="E6" s="46">
        <v>226788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8899713</v>
      </c>
      <c r="O6" s="47">
        <f t="shared" si="2"/>
        <v>159.93733489082578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890081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890081</v>
      </c>
      <c r="O7" s="47">
        <f t="shared" si="2"/>
        <v>15.99570491508671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648497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648497</v>
      </c>
      <c r="O8" s="47">
        <f t="shared" si="2"/>
        <v>11.654182765747148</v>
      </c>
      <c r="P8" s="9"/>
    </row>
    <row r="9" spans="1:133">
      <c r="A9" s="12"/>
      <c r="B9" s="25">
        <v>315</v>
      </c>
      <c r="C9" s="20" t="s">
        <v>87</v>
      </c>
      <c r="D9" s="46">
        <v>1325271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1325271</v>
      </c>
      <c r="O9" s="47">
        <f t="shared" si="2"/>
        <v>23.816533381256178</v>
      </c>
      <c r="P9" s="9"/>
    </row>
    <row r="10" spans="1:133">
      <c r="A10" s="12"/>
      <c r="B10" s="25">
        <v>316</v>
      </c>
      <c r="C10" s="20" t="s">
        <v>88</v>
      </c>
      <c r="D10" s="46">
        <v>34839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34839</v>
      </c>
      <c r="O10" s="47">
        <f t="shared" si="2"/>
        <v>0.62609398867822807</v>
      </c>
      <c r="P10" s="9"/>
    </row>
    <row r="11" spans="1:133">
      <c r="A11" s="12"/>
      <c r="B11" s="25">
        <v>319</v>
      </c>
      <c r="C11" s="20" t="s">
        <v>15</v>
      </c>
      <c r="D11" s="46">
        <v>6600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6600</v>
      </c>
      <c r="O11" s="47">
        <f t="shared" si="2"/>
        <v>0.11860903944649115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3246612</v>
      </c>
      <c r="E12" s="32">
        <f t="shared" si="3"/>
        <v>9016296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12262908</v>
      </c>
      <c r="O12" s="45">
        <f t="shared" si="2"/>
        <v>220.37753616677151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2780045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2780045</v>
      </c>
      <c r="O13" s="47">
        <f t="shared" si="2"/>
        <v>49.960373798184925</v>
      </c>
      <c r="P13" s="9"/>
    </row>
    <row r="14" spans="1:133">
      <c r="A14" s="12"/>
      <c r="B14" s="25">
        <v>323.10000000000002</v>
      </c>
      <c r="C14" s="20" t="s">
        <v>17</v>
      </c>
      <c r="D14" s="46">
        <v>2824814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2824814</v>
      </c>
      <c r="O14" s="47">
        <f t="shared" si="2"/>
        <v>50.764920478030369</v>
      </c>
      <c r="P14" s="9"/>
    </row>
    <row r="15" spans="1:133">
      <c r="A15" s="12"/>
      <c r="B15" s="25">
        <v>323.39999999999998</v>
      </c>
      <c r="C15" s="20" t="s">
        <v>18</v>
      </c>
      <c r="D15" s="46">
        <v>62516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62516</v>
      </c>
      <c r="O15" s="47">
        <f t="shared" si="2"/>
        <v>1.1234791984904304</v>
      </c>
      <c r="P15" s="9"/>
    </row>
    <row r="16" spans="1:133">
      <c r="A16" s="12"/>
      <c r="B16" s="25">
        <v>323.7</v>
      </c>
      <c r="C16" s="20" t="s">
        <v>19</v>
      </c>
      <c r="D16" s="46">
        <v>298906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298906</v>
      </c>
      <c r="O16" s="47">
        <f t="shared" si="2"/>
        <v>5.3716596279989215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3564033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3564033</v>
      </c>
      <c r="O17" s="47">
        <f t="shared" si="2"/>
        <v>64.049474346302446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583453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583453</v>
      </c>
      <c r="O18" s="47">
        <f t="shared" si="2"/>
        <v>10.485272710935394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424188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424188</v>
      </c>
      <c r="O19" s="47">
        <f t="shared" si="2"/>
        <v>7.623110791625483</v>
      </c>
      <c r="P19" s="9"/>
    </row>
    <row r="20" spans="1:16">
      <c r="A20" s="12"/>
      <c r="B20" s="25">
        <v>325.2</v>
      </c>
      <c r="C20" s="20" t="s">
        <v>119</v>
      </c>
      <c r="D20" s="46">
        <v>0</v>
      </c>
      <c r="E20" s="46">
        <v>1620548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1620548</v>
      </c>
      <c r="O20" s="47">
        <f t="shared" si="2"/>
        <v>29.122976008626111</v>
      </c>
      <c r="P20" s="9"/>
    </row>
    <row r="21" spans="1:16">
      <c r="A21" s="12"/>
      <c r="B21" s="25">
        <v>329</v>
      </c>
      <c r="C21" s="20" t="s">
        <v>23</v>
      </c>
      <c r="D21" s="46">
        <v>60376</v>
      </c>
      <c r="E21" s="46">
        <v>44029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104405</v>
      </c>
      <c r="O21" s="47">
        <f t="shared" si="2"/>
        <v>1.8762692065774105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SUM(D23:D32)</f>
        <v>5473867</v>
      </c>
      <c r="E22" s="32">
        <f t="shared" si="5"/>
        <v>2843885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8317752</v>
      </c>
      <c r="O22" s="45">
        <f t="shared" si="2"/>
        <v>149.47887501123191</v>
      </c>
      <c r="P22" s="10"/>
    </row>
    <row r="23" spans="1:16">
      <c r="A23" s="12"/>
      <c r="B23" s="25">
        <v>331.5</v>
      </c>
      <c r="C23" s="20" t="s">
        <v>64</v>
      </c>
      <c r="D23" s="46">
        <v>0</v>
      </c>
      <c r="E23" s="46">
        <v>1450359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1450359</v>
      </c>
      <c r="O23" s="47">
        <f t="shared" si="2"/>
        <v>26.064498157965676</v>
      </c>
      <c r="P23" s="9"/>
    </row>
    <row r="24" spans="1:16">
      <c r="A24" s="12"/>
      <c r="B24" s="25">
        <v>334.5</v>
      </c>
      <c r="C24" s="20" t="s">
        <v>115</v>
      </c>
      <c r="D24" s="46">
        <v>0</v>
      </c>
      <c r="E24" s="46">
        <v>2835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2835</v>
      </c>
      <c r="O24" s="47">
        <f t="shared" si="2"/>
        <v>5.094797376224279E-2</v>
      </c>
      <c r="P24" s="9"/>
    </row>
    <row r="25" spans="1:16">
      <c r="A25" s="12"/>
      <c r="B25" s="25">
        <v>335.12</v>
      </c>
      <c r="C25" s="20" t="s">
        <v>89</v>
      </c>
      <c r="D25" s="46">
        <v>964841</v>
      </c>
      <c r="E25" s="46">
        <v>280940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1245781</v>
      </c>
      <c r="O25" s="47">
        <f t="shared" si="2"/>
        <v>22.388013298589271</v>
      </c>
      <c r="P25" s="9"/>
    </row>
    <row r="26" spans="1:16">
      <c r="A26" s="12"/>
      <c r="B26" s="25">
        <v>335.14</v>
      </c>
      <c r="C26" s="20" t="s">
        <v>90</v>
      </c>
      <c r="D26" s="46">
        <v>37416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37416</v>
      </c>
      <c r="O26" s="47">
        <f t="shared" si="2"/>
        <v>0.67240542726210806</v>
      </c>
      <c r="P26" s="9"/>
    </row>
    <row r="27" spans="1:16">
      <c r="A27" s="12"/>
      <c r="B27" s="25">
        <v>335.15</v>
      </c>
      <c r="C27" s="20" t="s">
        <v>91</v>
      </c>
      <c r="D27" s="46">
        <v>61334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61334</v>
      </c>
      <c r="O27" s="47">
        <f t="shared" si="2"/>
        <v>1.1022373977895588</v>
      </c>
      <c r="P27" s="9"/>
    </row>
    <row r="28" spans="1:16">
      <c r="A28" s="12"/>
      <c r="B28" s="25">
        <v>335.18</v>
      </c>
      <c r="C28" s="20" t="s">
        <v>92</v>
      </c>
      <c r="D28" s="46">
        <v>4318235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4318235</v>
      </c>
      <c r="O28" s="47">
        <f t="shared" si="2"/>
        <v>77.603288705184653</v>
      </c>
      <c r="P28" s="9"/>
    </row>
    <row r="29" spans="1:16">
      <c r="A29" s="12"/>
      <c r="B29" s="25">
        <v>335.49</v>
      </c>
      <c r="C29" s="20" t="s">
        <v>31</v>
      </c>
      <c r="D29" s="46">
        <v>92041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92041</v>
      </c>
      <c r="O29" s="47">
        <f t="shared" si="2"/>
        <v>1.6540749393476504</v>
      </c>
      <c r="P29" s="9"/>
    </row>
    <row r="30" spans="1:16">
      <c r="A30" s="12"/>
      <c r="B30" s="25">
        <v>337.2</v>
      </c>
      <c r="C30" s="20" t="s">
        <v>98</v>
      </c>
      <c r="D30" s="46">
        <v>0</v>
      </c>
      <c r="E30" s="46">
        <v>32608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32608</v>
      </c>
      <c r="O30" s="47">
        <f t="shared" si="2"/>
        <v>0.58600053913199746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955380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955380</v>
      </c>
      <c r="O31" s="47">
        <f t="shared" si="2"/>
        <v>17.169197591877079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121763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121763</v>
      </c>
      <c r="O32" s="47">
        <f t="shared" si="2"/>
        <v>2.1882109803216823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732901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732901</v>
      </c>
      <c r="O33" s="45">
        <f t="shared" si="2"/>
        <v>13.171012669601941</v>
      </c>
      <c r="P33" s="10"/>
    </row>
    <row r="34" spans="1:16">
      <c r="A34" s="12"/>
      <c r="B34" s="25">
        <v>341.3</v>
      </c>
      <c r="C34" s="20" t="s">
        <v>100</v>
      </c>
      <c r="D34" s="46">
        <v>45414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45414</v>
      </c>
      <c r="O34" s="47">
        <f t="shared" si="2"/>
        <v>0.81613801779135586</v>
      </c>
      <c r="P34" s="9"/>
    </row>
    <row r="35" spans="1:16">
      <c r="A35" s="12"/>
      <c r="B35" s="25">
        <v>341.9</v>
      </c>
      <c r="C35" s="20" t="s">
        <v>93</v>
      </c>
      <c r="D35" s="46">
        <v>401846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401846</v>
      </c>
      <c r="O35" s="47">
        <f t="shared" si="2"/>
        <v>7.2216012220325272</v>
      </c>
      <c r="P35" s="9"/>
    </row>
    <row r="36" spans="1:16">
      <c r="A36" s="12"/>
      <c r="B36" s="25">
        <v>343.7</v>
      </c>
      <c r="C36" s="20" t="s">
        <v>44</v>
      </c>
      <c r="D36" s="46">
        <v>117800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117800</v>
      </c>
      <c r="O36" s="47">
        <f t="shared" si="2"/>
        <v>2.116991643454039</v>
      </c>
      <c r="P36" s="9"/>
    </row>
    <row r="37" spans="1:16">
      <c r="A37" s="12"/>
      <c r="B37" s="25">
        <v>347.2</v>
      </c>
      <c r="C37" s="20" t="s">
        <v>45</v>
      </c>
      <c r="D37" s="46">
        <v>88826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88826</v>
      </c>
      <c r="O37" s="47">
        <f t="shared" si="2"/>
        <v>1.5962979602839429</v>
      </c>
      <c r="P37" s="9"/>
    </row>
    <row r="38" spans="1:16">
      <c r="A38" s="12"/>
      <c r="B38" s="25">
        <v>347.4</v>
      </c>
      <c r="C38" s="20" t="s">
        <v>46</v>
      </c>
      <c r="D38" s="46">
        <v>177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177</v>
      </c>
      <c r="O38" s="47">
        <f t="shared" si="2"/>
        <v>3.1808787851558989E-3</v>
      </c>
      <c r="P38" s="9"/>
    </row>
    <row r="39" spans="1:16">
      <c r="A39" s="12"/>
      <c r="B39" s="25">
        <v>349</v>
      </c>
      <c r="C39" s="20" t="s">
        <v>1</v>
      </c>
      <c r="D39" s="46">
        <v>78838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78838</v>
      </c>
      <c r="O39" s="47">
        <f t="shared" si="2"/>
        <v>1.4168029472549195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152792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152792</v>
      </c>
      <c r="O40" s="45">
        <f t="shared" si="2"/>
        <v>2.7458352053194357</v>
      </c>
      <c r="P40" s="10"/>
    </row>
    <row r="41" spans="1:16">
      <c r="A41" s="13"/>
      <c r="B41" s="39">
        <v>351.5</v>
      </c>
      <c r="C41" s="21" t="s">
        <v>101</v>
      </c>
      <c r="D41" s="46">
        <v>24315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24315</v>
      </c>
      <c r="O41" s="47">
        <f t="shared" si="2"/>
        <v>0.43696648396082305</v>
      </c>
      <c r="P41" s="9"/>
    </row>
    <row r="42" spans="1:16">
      <c r="A42" s="13"/>
      <c r="B42" s="39">
        <v>354</v>
      </c>
      <c r="C42" s="21" t="s">
        <v>49</v>
      </c>
      <c r="D42" s="46">
        <v>128477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128477</v>
      </c>
      <c r="O42" s="47">
        <f t="shared" si="2"/>
        <v>2.3088687213586128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269017</v>
      </c>
      <c r="E43" s="32">
        <f t="shared" si="11"/>
        <v>331659</v>
      </c>
      <c r="F43" s="32">
        <f t="shared" si="11"/>
        <v>5293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605969</v>
      </c>
      <c r="O43" s="45">
        <f t="shared" si="2"/>
        <v>10.889909246113756</v>
      </c>
      <c r="P43" s="10"/>
    </row>
    <row r="44" spans="1:16">
      <c r="A44" s="12"/>
      <c r="B44" s="25">
        <v>361.1</v>
      </c>
      <c r="C44" s="20" t="s">
        <v>51</v>
      </c>
      <c r="D44" s="46">
        <v>196055</v>
      </c>
      <c r="E44" s="46">
        <v>331659</v>
      </c>
      <c r="F44" s="46">
        <v>5293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533007</v>
      </c>
      <c r="O44" s="47">
        <f t="shared" si="2"/>
        <v>9.5787042860993807</v>
      </c>
      <c r="P44" s="9"/>
    </row>
    <row r="45" spans="1:16">
      <c r="A45" s="12"/>
      <c r="B45" s="25">
        <v>362</v>
      </c>
      <c r="C45" s="20" t="s">
        <v>66</v>
      </c>
      <c r="D45" s="46">
        <v>22831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22831</v>
      </c>
      <c r="O45" s="47">
        <f t="shared" si="2"/>
        <v>0.41029742115194534</v>
      </c>
      <c r="P45" s="9"/>
    </row>
    <row r="46" spans="1:16">
      <c r="A46" s="12"/>
      <c r="B46" s="25">
        <v>366</v>
      </c>
      <c r="C46" s="20" t="s">
        <v>52</v>
      </c>
      <c r="D46" s="46">
        <v>4640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4640</v>
      </c>
      <c r="O46" s="47">
        <f t="shared" si="2"/>
        <v>8.3385748944199839E-2</v>
      </c>
      <c r="P46" s="9"/>
    </row>
    <row r="47" spans="1:16">
      <c r="A47" s="12"/>
      <c r="B47" s="25">
        <v>369.9</v>
      </c>
      <c r="C47" s="20" t="s">
        <v>53</v>
      </c>
      <c r="D47" s="46">
        <v>45491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45491</v>
      </c>
      <c r="O47" s="47">
        <f t="shared" si="2"/>
        <v>0.81752178991823166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SUM(D49:D50)</f>
        <v>2485758</v>
      </c>
      <c r="E48" s="32">
        <f t="shared" si="12"/>
        <v>32608</v>
      </c>
      <c r="F48" s="32">
        <f t="shared" si="12"/>
        <v>3179066</v>
      </c>
      <c r="G48" s="32">
        <f t="shared" si="12"/>
        <v>12576882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18274314</v>
      </c>
      <c r="O48" s="45">
        <f t="shared" si="2"/>
        <v>328.40891364902507</v>
      </c>
      <c r="P48" s="9"/>
    </row>
    <row r="49" spans="1:119">
      <c r="A49" s="12"/>
      <c r="B49" s="25">
        <v>381</v>
      </c>
      <c r="C49" s="20" t="s">
        <v>54</v>
      </c>
      <c r="D49" s="46">
        <v>2485758</v>
      </c>
      <c r="E49" s="46">
        <v>32608</v>
      </c>
      <c r="F49" s="46">
        <v>3179066</v>
      </c>
      <c r="G49" s="46">
        <v>7516882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13214314</v>
      </c>
      <c r="O49" s="47">
        <f t="shared" si="2"/>
        <v>237.47531674004853</v>
      </c>
      <c r="P49" s="9"/>
    </row>
    <row r="50" spans="1:119" ht="15.75" thickBot="1">
      <c r="A50" s="12"/>
      <c r="B50" s="25">
        <v>384</v>
      </c>
      <c r="C50" s="20" t="s">
        <v>102</v>
      </c>
      <c r="D50" s="46">
        <v>0</v>
      </c>
      <c r="E50" s="46">
        <v>0</v>
      </c>
      <c r="F50" s="46">
        <v>0</v>
      </c>
      <c r="G50" s="46">
        <v>5060000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5060000</v>
      </c>
      <c r="O50" s="47">
        <f t="shared" si="2"/>
        <v>90.933596908976554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3">SUM(D5,D12,D22,D33,D40,D43,D48)</f>
        <v>22400582</v>
      </c>
      <c r="E51" s="15">
        <f t="shared" si="13"/>
        <v>13989814</v>
      </c>
      <c r="F51" s="15">
        <f t="shared" si="13"/>
        <v>3184359</v>
      </c>
      <c r="G51" s="15">
        <f t="shared" si="13"/>
        <v>12576882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52151637</v>
      </c>
      <c r="O51" s="38">
        <f t="shared" si="2"/>
        <v>937.22054092910412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120</v>
      </c>
      <c r="M53" s="118"/>
      <c r="N53" s="118"/>
      <c r="O53" s="43">
        <v>55645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8798376</v>
      </c>
      <c r="E5" s="27">
        <f t="shared" si="0"/>
        <v>1672386</v>
      </c>
      <c r="F5" s="27">
        <f t="shared" si="0"/>
        <v>836588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11307350</v>
      </c>
      <c r="O5" s="33">
        <f t="shared" ref="O5:O50" si="2">(N5/O$52)</f>
        <v>207.71442217609348</v>
      </c>
      <c r="P5" s="6"/>
    </row>
    <row r="6" spans="1:133">
      <c r="A6" s="12"/>
      <c r="B6" s="25">
        <v>311</v>
      </c>
      <c r="C6" s="20" t="s">
        <v>3</v>
      </c>
      <c r="D6" s="46">
        <v>8098550</v>
      </c>
      <c r="E6" s="46">
        <v>0</v>
      </c>
      <c r="F6" s="46">
        <v>190408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8288958</v>
      </c>
      <c r="O6" s="47">
        <f t="shared" si="2"/>
        <v>152.26698752686593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966390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966390</v>
      </c>
      <c r="O7" s="47">
        <f t="shared" si="2"/>
        <v>17.752447783676544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705996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705996</v>
      </c>
      <c r="O8" s="47">
        <f t="shared" si="2"/>
        <v>12.9690467880302</v>
      </c>
      <c r="P8" s="9"/>
    </row>
    <row r="9" spans="1:133">
      <c r="A9" s="12"/>
      <c r="B9" s="25">
        <v>315</v>
      </c>
      <c r="C9" s="20" t="s">
        <v>87</v>
      </c>
      <c r="D9" s="46">
        <v>657011</v>
      </c>
      <c r="E9" s="46">
        <v>0</v>
      </c>
      <c r="F9" s="46">
        <v>646180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1303191</v>
      </c>
      <c r="O9" s="47">
        <f t="shared" si="2"/>
        <v>23.939434575748113</v>
      </c>
      <c r="P9" s="9"/>
    </row>
    <row r="10" spans="1:133">
      <c r="A10" s="12"/>
      <c r="B10" s="25">
        <v>316</v>
      </c>
      <c r="C10" s="20" t="s">
        <v>88</v>
      </c>
      <c r="D10" s="46">
        <v>36315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36315</v>
      </c>
      <c r="O10" s="47">
        <f t="shared" si="2"/>
        <v>0.66710141999008032</v>
      </c>
      <c r="P10" s="9"/>
    </row>
    <row r="11" spans="1:133">
      <c r="A11" s="12"/>
      <c r="B11" s="25">
        <v>319</v>
      </c>
      <c r="C11" s="20" t="s">
        <v>15</v>
      </c>
      <c r="D11" s="46">
        <v>6500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6500</v>
      </c>
      <c r="O11" s="47">
        <f t="shared" si="2"/>
        <v>0.1194040817826111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2594617</v>
      </c>
      <c r="E12" s="32">
        <f t="shared" si="3"/>
        <v>11017777</v>
      </c>
      <c r="F12" s="32">
        <f t="shared" si="3"/>
        <v>723291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14335685</v>
      </c>
      <c r="O12" s="45">
        <f t="shared" si="2"/>
        <v>263.34450833073095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3462796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3462796</v>
      </c>
      <c r="O13" s="47">
        <f t="shared" si="2"/>
        <v>63.611073350845935</v>
      </c>
      <c r="P13" s="9"/>
    </row>
    <row r="14" spans="1:133">
      <c r="A14" s="12"/>
      <c r="B14" s="25">
        <v>323.10000000000002</v>
      </c>
      <c r="C14" s="20" t="s">
        <v>17</v>
      </c>
      <c r="D14" s="46">
        <v>2169872</v>
      </c>
      <c r="E14" s="46">
        <v>0</v>
      </c>
      <c r="F14" s="46">
        <v>723291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2893163</v>
      </c>
      <c r="O14" s="47">
        <f t="shared" si="2"/>
        <v>53.146995609603763</v>
      </c>
      <c r="P14" s="9"/>
    </row>
    <row r="15" spans="1:133">
      <c r="A15" s="12"/>
      <c r="B15" s="25">
        <v>323.39999999999998</v>
      </c>
      <c r="C15" s="20" t="s">
        <v>18</v>
      </c>
      <c r="D15" s="46">
        <v>57579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57579</v>
      </c>
      <c r="O15" s="47">
        <f t="shared" si="2"/>
        <v>1.0577180961478405</v>
      </c>
      <c r="P15" s="9"/>
    </row>
    <row r="16" spans="1:133">
      <c r="A16" s="12"/>
      <c r="B16" s="25">
        <v>323.7</v>
      </c>
      <c r="C16" s="20" t="s">
        <v>19</v>
      </c>
      <c r="D16" s="46">
        <v>300821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300821</v>
      </c>
      <c r="O16" s="47">
        <f t="shared" si="2"/>
        <v>5.5260392747579772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6399669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6399669</v>
      </c>
      <c r="O17" s="47">
        <f t="shared" si="2"/>
        <v>117.56101548579092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397692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397692</v>
      </c>
      <c r="O18" s="47">
        <f t="shared" si="2"/>
        <v>7.3055458603523338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757620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757620</v>
      </c>
      <c r="O19" s="47">
        <f t="shared" si="2"/>
        <v>13.917372375406433</v>
      </c>
      <c r="P19" s="9"/>
    </row>
    <row r="20" spans="1:16">
      <c r="A20" s="12"/>
      <c r="B20" s="25">
        <v>329</v>
      </c>
      <c r="C20" s="20" t="s">
        <v>23</v>
      </c>
      <c r="D20" s="46">
        <v>66345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66345</v>
      </c>
      <c r="O20" s="47">
        <f t="shared" si="2"/>
        <v>1.2187482778257435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5576969</v>
      </c>
      <c r="E21" s="32">
        <f t="shared" si="5"/>
        <v>8156892</v>
      </c>
      <c r="F21" s="32">
        <f t="shared" si="5"/>
        <v>802127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14535988</v>
      </c>
      <c r="O21" s="45">
        <f t="shared" si="2"/>
        <v>267.02404614508515</v>
      </c>
      <c r="P21" s="10"/>
    </row>
    <row r="22" spans="1:16">
      <c r="A22" s="12"/>
      <c r="B22" s="25">
        <v>331.5</v>
      </c>
      <c r="C22" s="20" t="s">
        <v>64</v>
      </c>
      <c r="D22" s="46">
        <v>0</v>
      </c>
      <c r="E22" s="46">
        <v>7457558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7457558</v>
      </c>
      <c r="O22" s="47">
        <f t="shared" si="2"/>
        <v>136.99428697393316</v>
      </c>
      <c r="P22" s="9"/>
    </row>
    <row r="23" spans="1:16">
      <c r="A23" s="12"/>
      <c r="B23" s="25">
        <v>334.5</v>
      </c>
      <c r="C23" s="20" t="s">
        <v>115</v>
      </c>
      <c r="D23" s="46">
        <v>0</v>
      </c>
      <c r="E23" s="46">
        <v>401576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401576</v>
      </c>
      <c r="O23" s="47">
        <f t="shared" si="2"/>
        <v>7.3768943916821277</v>
      </c>
      <c r="P23" s="9"/>
    </row>
    <row r="24" spans="1:16">
      <c r="A24" s="12"/>
      <c r="B24" s="25">
        <v>334.7</v>
      </c>
      <c r="C24" s="20" t="s">
        <v>26</v>
      </c>
      <c r="D24" s="46">
        <v>0</v>
      </c>
      <c r="E24" s="46">
        <v>-38491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-38491</v>
      </c>
      <c r="O24" s="47">
        <f t="shared" si="2"/>
        <v>-0.70707423259915136</v>
      </c>
      <c r="P24" s="9"/>
    </row>
    <row r="25" spans="1:16">
      <c r="A25" s="12"/>
      <c r="B25" s="25">
        <v>335.12</v>
      </c>
      <c r="C25" s="20" t="s">
        <v>89</v>
      </c>
      <c r="D25" s="46">
        <v>966059</v>
      </c>
      <c r="E25" s="46">
        <v>288015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1254074</v>
      </c>
      <c r="O25" s="47">
        <f t="shared" si="2"/>
        <v>23.037162224222495</v>
      </c>
      <c r="P25" s="9"/>
    </row>
    <row r="26" spans="1:16">
      <c r="A26" s="12"/>
      <c r="B26" s="25">
        <v>335.14</v>
      </c>
      <c r="C26" s="20" t="s">
        <v>90</v>
      </c>
      <c r="D26" s="46">
        <v>46033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46033</v>
      </c>
      <c r="O26" s="47">
        <f t="shared" si="2"/>
        <v>0.84561970718445179</v>
      </c>
      <c r="P26" s="9"/>
    </row>
    <row r="27" spans="1:16">
      <c r="A27" s="12"/>
      <c r="B27" s="25">
        <v>335.15</v>
      </c>
      <c r="C27" s="20" t="s">
        <v>91</v>
      </c>
      <c r="D27" s="46">
        <v>34627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34627</v>
      </c>
      <c r="O27" s="47">
        <f t="shared" si="2"/>
        <v>0.63609309844407291</v>
      </c>
      <c r="P27" s="9"/>
    </row>
    <row r="28" spans="1:16">
      <c r="A28" s="12"/>
      <c r="B28" s="25">
        <v>335.18</v>
      </c>
      <c r="C28" s="20" t="s">
        <v>92</v>
      </c>
      <c r="D28" s="46">
        <v>4440891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4440891</v>
      </c>
      <c r="O28" s="47">
        <f t="shared" si="2"/>
        <v>81.578540331024854</v>
      </c>
      <c r="P28" s="9"/>
    </row>
    <row r="29" spans="1:16">
      <c r="A29" s="12"/>
      <c r="B29" s="25">
        <v>335.49</v>
      </c>
      <c r="C29" s="20" t="s">
        <v>31</v>
      </c>
      <c r="D29" s="46">
        <v>89359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89359</v>
      </c>
      <c r="O29" s="47">
        <f t="shared" si="2"/>
        <v>1.6415122067711299</v>
      </c>
      <c r="P29" s="9"/>
    </row>
    <row r="30" spans="1:16">
      <c r="A30" s="12"/>
      <c r="B30" s="25">
        <v>337.2</v>
      </c>
      <c r="C30" s="20" t="s">
        <v>98</v>
      </c>
      <c r="D30" s="46">
        <v>0</v>
      </c>
      <c r="E30" s="46">
        <v>12574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12574</v>
      </c>
      <c r="O30" s="47">
        <f t="shared" si="2"/>
        <v>0.23098260374377722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0</v>
      </c>
      <c r="F31" s="46">
        <v>802127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802127</v>
      </c>
      <c r="O31" s="47">
        <f t="shared" si="2"/>
        <v>14.734959678160076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35660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35660</v>
      </c>
      <c r="O32" s="47">
        <f t="shared" si="2"/>
        <v>0.65506916251814018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1092110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1092110</v>
      </c>
      <c r="O33" s="45">
        <f t="shared" si="2"/>
        <v>20.0619064239396</v>
      </c>
      <c r="P33" s="10"/>
    </row>
    <row r="34" spans="1:16">
      <c r="A34" s="12"/>
      <c r="B34" s="25">
        <v>341.3</v>
      </c>
      <c r="C34" s="20" t="s">
        <v>100</v>
      </c>
      <c r="D34" s="46">
        <v>289968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289968</v>
      </c>
      <c r="O34" s="47">
        <f t="shared" si="2"/>
        <v>5.326671197898488</v>
      </c>
      <c r="P34" s="9"/>
    </row>
    <row r="35" spans="1:16">
      <c r="A35" s="12"/>
      <c r="B35" s="25">
        <v>341.9</v>
      </c>
      <c r="C35" s="20" t="s">
        <v>93</v>
      </c>
      <c r="D35" s="46">
        <v>450647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450647</v>
      </c>
      <c r="O35" s="47">
        <f t="shared" si="2"/>
        <v>8.2783217297058993</v>
      </c>
      <c r="P35" s="9"/>
    </row>
    <row r="36" spans="1:16">
      <c r="A36" s="12"/>
      <c r="B36" s="25">
        <v>343.7</v>
      </c>
      <c r="C36" s="20" t="s">
        <v>44</v>
      </c>
      <c r="D36" s="46">
        <v>127700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127700</v>
      </c>
      <c r="O36" s="47">
        <f t="shared" si="2"/>
        <v>2.3458309605599132</v>
      </c>
      <c r="P36" s="9"/>
    </row>
    <row r="37" spans="1:16">
      <c r="A37" s="12"/>
      <c r="B37" s="25">
        <v>347.2</v>
      </c>
      <c r="C37" s="20" t="s">
        <v>45</v>
      </c>
      <c r="D37" s="46">
        <v>140606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140606</v>
      </c>
      <c r="O37" s="47">
        <f t="shared" si="2"/>
        <v>2.5829123574039716</v>
      </c>
      <c r="P37" s="9"/>
    </row>
    <row r="38" spans="1:16">
      <c r="A38" s="12"/>
      <c r="B38" s="25">
        <v>347.4</v>
      </c>
      <c r="C38" s="20" t="s">
        <v>46</v>
      </c>
      <c r="D38" s="46">
        <v>584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584</v>
      </c>
      <c r="O38" s="47">
        <f t="shared" si="2"/>
        <v>1.0727997501699211E-2</v>
      </c>
      <c r="P38" s="9"/>
    </row>
    <row r="39" spans="1:16">
      <c r="A39" s="12"/>
      <c r="B39" s="25">
        <v>349</v>
      </c>
      <c r="C39" s="20" t="s">
        <v>1</v>
      </c>
      <c r="D39" s="46">
        <v>82605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82605</v>
      </c>
      <c r="O39" s="47">
        <f t="shared" si="2"/>
        <v>1.517442180869629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78907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78907</v>
      </c>
      <c r="O40" s="45">
        <f t="shared" si="2"/>
        <v>1.4495104432646913</v>
      </c>
      <c r="P40" s="10"/>
    </row>
    <row r="41" spans="1:16">
      <c r="A41" s="13"/>
      <c r="B41" s="39">
        <v>351.9</v>
      </c>
      <c r="C41" s="21" t="s">
        <v>116</v>
      </c>
      <c r="D41" s="46">
        <v>34161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34161</v>
      </c>
      <c r="O41" s="47">
        <f t="shared" si="2"/>
        <v>0.6275327442731965</v>
      </c>
      <c r="P41" s="9"/>
    </row>
    <row r="42" spans="1:16">
      <c r="A42" s="13"/>
      <c r="B42" s="39">
        <v>354</v>
      </c>
      <c r="C42" s="21" t="s">
        <v>49</v>
      </c>
      <c r="D42" s="46">
        <v>44746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44746</v>
      </c>
      <c r="O42" s="47">
        <f t="shared" si="2"/>
        <v>0.82197769899149475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539907</v>
      </c>
      <c r="E43" s="32">
        <f t="shared" si="11"/>
        <v>620249</v>
      </c>
      <c r="F43" s="32">
        <f t="shared" si="11"/>
        <v>9153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1169309</v>
      </c>
      <c r="O43" s="45">
        <f t="shared" si="2"/>
        <v>21.480041148483568</v>
      </c>
      <c r="P43" s="10"/>
    </row>
    <row r="44" spans="1:16">
      <c r="A44" s="12"/>
      <c r="B44" s="25">
        <v>361.1</v>
      </c>
      <c r="C44" s="20" t="s">
        <v>51</v>
      </c>
      <c r="D44" s="46">
        <v>272740</v>
      </c>
      <c r="E44" s="46">
        <v>605249</v>
      </c>
      <c r="F44" s="46">
        <v>9153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887142</v>
      </c>
      <c r="O44" s="47">
        <f t="shared" si="2"/>
        <v>16.296673218582949</v>
      </c>
      <c r="P44" s="9"/>
    </row>
    <row r="45" spans="1:16">
      <c r="A45" s="12"/>
      <c r="B45" s="25">
        <v>362</v>
      </c>
      <c r="C45" s="20" t="s">
        <v>66</v>
      </c>
      <c r="D45" s="46">
        <v>31325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31325</v>
      </c>
      <c r="O45" s="47">
        <f t="shared" si="2"/>
        <v>0.57543582489850653</v>
      </c>
      <c r="P45" s="9"/>
    </row>
    <row r="46" spans="1:16">
      <c r="A46" s="12"/>
      <c r="B46" s="25">
        <v>366</v>
      </c>
      <c r="C46" s="20" t="s">
        <v>52</v>
      </c>
      <c r="D46" s="46">
        <v>4520</v>
      </c>
      <c r="E46" s="46">
        <v>15000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19520</v>
      </c>
      <c r="O46" s="47">
        <f t="shared" si="2"/>
        <v>0.35857964252254898</v>
      </c>
      <c r="P46" s="9"/>
    </row>
    <row r="47" spans="1:16">
      <c r="A47" s="12"/>
      <c r="B47" s="25">
        <v>369.9</v>
      </c>
      <c r="C47" s="20" t="s">
        <v>53</v>
      </c>
      <c r="D47" s="46">
        <v>231322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231322</v>
      </c>
      <c r="O47" s="47">
        <f t="shared" si="2"/>
        <v>4.2493524624795631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SUM(D49:D49)</f>
        <v>7522167</v>
      </c>
      <c r="E48" s="32">
        <f t="shared" si="12"/>
        <v>15838</v>
      </c>
      <c r="F48" s="32">
        <f t="shared" si="12"/>
        <v>2260353</v>
      </c>
      <c r="G48" s="32">
        <f t="shared" si="12"/>
        <v>3870247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13668605</v>
      </c>
      <c r="O48" s="45">
        <f t="shared" si="2"/>
        <v>251.09034296526261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7522167</v>
      </c>
      <c r="E49" s="46">
        <v>15838</v>
      </c>
      <c r="F49" s="46">
        <v>2260353</v>
      </c>
      <c r="G49" s="46">
        <v>3870247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13668605</v>
      </c>
      <c r="O49" s="47">
        <f t="shared" si="2"/>
        <v>251.09034296526261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SUM(D5,D12,D21,D33,D40,D43,D48)</f>
        <v>26203053</v>
      </c>
      <c r="E50" s="15">
        <f t="shared" si="13"/>
        <v>21483142</v>
      </c>
      <c r="F50" s="15">
        <f t="shared" si="13"/>
        <v>4631512</v>
      </c>
      <c r="G50" s="15">
        <f t="shared" si="13"/>
        <v>3870247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56187954</v>
      </c>
      <c r="O50" s="38">
        <f t="shared" si="2"/>
        <v>1032.16477763286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117</v>
      </c>
      <c r="M52" s="118"/>
      <c r="N52" s="118"/>
      <c r="O52" s="43">
        <v>54437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8396014</v>
      </c>
      <c r="E5" s="27">
        <f t="shared" si="0"/>
        <v>1657364</v>
      </c>
      <c r="F5" s="27">
        <f t="shared" si="0"/>
        <v>813700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10867078</v>
      </c>
      <c r="O5" s="33">
        <f t="shared" ref="O5:O52" si="2">(N5/O$54)</f>
        <v>212.32641019128192</v>
      </c>
      <c r="P5" s="6"/>
    </row>
    <row r="6" spans="1:133">
      <c r="A6" s="12"/>
      <c r="B6" s="25">
        <v>311</v>
      </c>
      <c r="C6" s="20" t="s">
        <v>3</v>
      </c>
      <c r="D6" s="46">
        <v>7696043</v>
      </c>
      <c r="E6" s="46">
        <v>0</v>
      </c>
      <c r="F6" s="46">
        <v>168337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7864380</v>
      </c>
      <c r="O6" s="47">
        <f t="shared" si="2"/>
        <v>153.6581934702331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957564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957564</v>
      </c>
      <c r="O7" s="47">
        <f t="shared" si="2"/>
        <v>18.709364803344993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699800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699800</v>
      </c>
      <c r="O8" s="47">
        <f t="shared" si="2"/>
        <v>13.673042730700846</v>
      </c>
      <c r="P8" s="9"/>
    </row>
    <row r="9" spans="1:133">
      <c r="A9" s="12"/>
      <c r="B9" s="25">
        <v>315</v>
      </c>
      <c r="C9" s="20" t="s">
        <v>87</v>
      </c>
      <c r="D9" s="46">
        <v>656181</v>
      </c>
      <c r="E9" s="46">
        <v>0</v>
      </c>
      <c r="F9" s="46">
        <v>645363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1301544</v>
      </c>
      <c r="O9" s="47">
        <f t="shared" si="2"/>
        <v>25.430218245051876</v>
      </c>
      <c r="P9" s="9"/>
    </row>
    <row r="10" spans="1:133">
      <c r="A10" s="12"/>
      <c r="B10" s="25">
        <v>316</v>
      </c>
      <c r="C10" s="20" t="s">
        <v>88</v>
      </c>
      <c r="D10" s="46">
        <v>35690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35690</v>
      </c>
      <c r="O10" s="47">
        <f t="shared" si="2"/>
        <v>0.69732908696586626</v>
      </c>
      <c r="P10" s="9"/>
    </row>
    <row r="11" spans="1:133">
      <c r="A11" s="12"/>
      <c r="B11" s="25">
        <v>319</v>
      </c>
      <c r="C11" s="20" t="s">
        <v>15</v>
      </c>
      <c r="D11" s="46">
        <v>8100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8100</v>
      </c>
      <c r="O11" s="47">
        <f t="shared" si="2"/>
        <v>0.15826185498524845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2493625</v>
      </c>
      <c r="E12" s="32">
        <f t="shared" si="3"/>
        <v>12831086</v>
      </c>
      <c r="F12" s="32">
        <f t="shared" si="3"/>
        <v>689001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16013712</v>
      </c>
      <c r="O12" s="45">
        <f t="shared" si="2"/>
        <v>312.88392176784356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3877845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3877845</v>
      </c>
      <c r="O13" s="47">
        <f t="shared" si="2"/>
        <v>75.76727691916922</v>
      </c>
      <c r="P13" s="9"/>
    </row>
    <row r="14" spans="1:133">
      <c r="A14" s="12"/>
      <c r="B14" s="25">
        <v>323.10000000000002</v>
      </c>
      <c r="C14" s="20" t="s">
        <v>17</v>
      </c>
      <c r="D14" s="46">
        <v>2066990</v>
      </c>
      <c r="E14" s="46">
        <v>0</v>
      </c>
      <c r="F14" s="46">
        <v>689001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2755991</v>
      </c>
      <c r="O14" s="47">
        <f t="shared" si="2"/>
        <v>53.847931849709852</v>
      </c>
      <c r="P14" s="9"/>
    </row>
    <row r="15" spans="1:133">
      <c r="A15" s="12"/>
      <c r="B15" s="25">
        <v>323.39999999999998</v>
      </c>
      <c r="C15" s="20" t="s">
        <v>18</v>
      </c>
      <c r="D15" s="46">
        <v>55014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55014</v>
      </c>
      <c r="O15" s="47">
        <f t="shared" si="2"/>
        <v>1.0748910728590688</v>
      </c>
      <c r="P15" s="9"/>
    </row>
    <row r="16" spans="1:133">
      <c r="A16" s="12"/>
      <c r="B16" s="25">
        <v>323.7</v>
      </c>
      <c r="C16" s="20" t="s">
        <v>19</v>
      </c>
      <c r="D16" s="46">
        <v>290866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290866</v>
      </c>
      <c r="O16" s="47">
        <f t="shared" si="2"/>
        <v>5.6830855200171939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6485961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6485961</v>
      </c>
      <c r="O17" s="47">
        <f t="shared" si="2"/>
        <v>126.72595299036752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1657751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1657751</v>
      </c>
      <c r="O18" s="47">
        <f t="shared" si="2"/>
        <v>32.389968933784019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695005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695005</v>
      </c>
      <c r="O19" s="47">
        <f t="shared" si="2"/>
        <v>13.579355620249702</v>
      </c>
      <c r="P19" s="9"/>
    </row>
    <row r="20" spans="1:16">
      <c r="A20" s="12"/>
      <c r="B20" s="25">
        <v>324.62</v>
      </c>
      <c r="C20" s="20" t="s">
        <v>96</v>
      </c>
      <c r="D20" s="46">
        <v>0</v>
      </c>
      <c r="E20" s="46">
        <v>67348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67348</v>
      </c>
      <c r="O20" s="47">
        <f t="shared" si="2"/>
        <v>1.3158789394501866</v>
      </c>
      <c r="P20" s="9"/>
    </row>
    <row r="21" spans="1:16">
      <c r="A21" s="12"/>
      <c r="B21" s="25">
        <v>329</v>
      </c>
      <c r="C21" s="20" t="s">
        <v>23</v>
      </c>
      <c r="D21" s="46">
        <v>80755</v>
      </c>
      <c r="E21" s="46">
        <v>47176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127931</v>
      </c>
      <c r="O21" s="47">
        <f t="shared" si="2"/>
        <v>2.4995799222367676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SUM(D23:D34)</f>
        <v>5404038</v>
      </c>
      <c r="E22" s="32">
        <f t="shared" si="5"/>
        <v>589595</v>
      </c>
      <c r="F22" s="32">
        <f t="shared" si="5"/>
        <v>709147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6702780</v>
      </c>
      <c r="O22" s="45">
        <f t="shared" si="2"/>
        <v>130.96227115531156</v>
      </c>
      <c r="P22" s="10"/>
    </row>
    <row r="23" spans="1:16">
      <c r="A23" s="12"/>
      <c r="B23" s="25">
        <v>331.39</v>
      </c>
      <c r="C23" s="20" t="s">
        <v>111</v>
      </c>
      <c r="D23" s="46">
        <v>0</v>
      </c>
      <c r="E23" s="46">
        <v>109897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109897</v>
      </c>
      <c r="O23" s="47">
        <f t="shared" si="2"/>
        <v>2.147222602137512</v>
      </c>
      <c r="P23" s="9"/>
    </row>
    <row r="24" spans="1:16">
      <c r="A24" s="12"/>
      <c r="B24" s="25">
        <v>331.5</v>
      </c>
      <c r="C24" s="20" t="s">
        <v>64</v>
      </c>
      <c r="D24" s="46">
        <v>0</v>
      </c>
      <c r="E24" s="46">
        <v>50993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50993</v>
      </c>
      <c r="O24" s="47">
        <f t="shared" si="2"/>
        <v>0.99632676188429303</v>
      </c>
      <c r="P24" s="9"/>
    </row>
    <row r="25" spans="1:16">
      <c r="A25" s="12"/>
      <c r="B25" s="25">
        <v>334.69</v>
      </c>
      <c r="C25" s="20" t="s">
        <v>112</v>
      </c>
      <c r="D25" s="46">
        <v>0</v>
      </c>
      <c r="E25" s="46">
        <v>76444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76444</v>
      </c>
      <c r="O25" s="47">
        <f t="shared" si="2"/>
        <v>1.493601141048436</v>
      </c>
      <c r="P25" s="9"/>
    </row>
    <row r="26" spans="1:16">
      <c r="A26" s="12"/>
      <c r="B26" s="25">
        <v>334.7</v>
      </c>
      <c r="C26" s="20" t="s">
        <v>26</v>
      </c>
      <c r="D26" s="46">
        <v>0</v>
      </c>
      <c r="E26" s="46">
        <v>38491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38491</v>
      </c>
      <c r="O26" s="47">
        <f t="shared" si="2"/>
        <v>0.7520564271897775</v>
      </c>
      <c r="P26" s="9"/>
    </row>
    <row r="27" spans="1:16">
      <c r="A27" s="12"/>
      <c r="B27" s="25">
        <v>335.12</v>
      </c>
      <c r="C27" s="20" t="s">
        <v>89</v>
      </c>
      <c r="D27" s="46">
        <v>917628</v>
      </c>
      <c r="E27" s="46">
        <v>283830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1201458</v>
      </c>
      <c r="O27" s="47">
        <f t="shared" si="2"/>
        <v>23.47468787245267</v>
      </c>
      <c r="P27" s="9"/>
    </row>
    <row r="28" spans="1:16">
      <c r="A28" s="12"/>
      <c r="B28" s="25">
        <v>335.14</v>
      </c>
      <c r="C28" s="20" t="s">
        <v>90</v>
      </c>
      <c r="D28" s="46">
        <v>35338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35338</v>
      </c>
      <c r="O28" s="47">
        <f t="shared" si="2"/>
        <v>0.69045153474922338</v>
      </c>
      <c r="P28" s="9"/>
    </row>
    <row r="29" spans="1:16">
      <c r="A29" s="12"/>
      <c r="B29" s="25">
        <v>335.15</v>
      </c>
      <c r="C29" s="20" t="s">
        <v>91</v>
      </c>
      <c r="D29" s="46">
        <v>35195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35195</v>
      </c>
      <c r="O29" s="47">
        <f t="shared" si="2"/>
        <v>0.68765752916121214</v>
      </c>
      <c r="P29" s="9"/>
    </row>
    <row r="30" spans="1:16">
      <c r="A30" s="12"/>
      <c r="B30" s="25">
        <v>335.18</v>
      </c>
      <c r="C30" s="20" t="s">
        <v>92</v>
      </c>
      <c r="D30" s="46">
        <v>4329121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4329121</v>
      </c>
      <c r="O30" s="47">
        <f t="shared" si="2"/>
        <v>84.584533322912804</v>
      </c>
      <c r="P30" s="9"/>
    </row>
    <row r="31" spans="1:16">
      <c r="A31" s="12"/>
      <c r="B31" s="25">
        <v>335.49</v>
      </c>
      <c r="C31" s="20" t="s">
        <v>31</v>
      </c>
      <c r="D31" s="46">
        <v>86756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86756</v>
      </c>
      <c r="O31" s="47">
        <f t="shared" si="2"/>
        <v>1.695082159395088</v>
      </c>
      <c r="P31" s="9"/>
    </row>
    <row r="32" spans="1:16">
      <c r="A32" s="12"/>
      <c r="B32" s="25">
        <v>337.2</v>
      </c>
      <c r="C32" s="20" t="s">
        <v>98</v>
      </c>
      <c r="D32" s="46">
        <v>0</v>
      </c>
      <c r="E32" s="46">
        <v>26440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26440</v>
      </c>
      <c r="O32" s="47">
        <f t="shared" si="2"/>
        <v>0.51659795627283567</v>
      </c>
      <c r="P32" s="9"/>
    </row>
    <row r="33" spans="1:16">
      <c r="A33" s="12"/>
      <c r="B33" s="25">
        <v>337.5</v>
      </c>
      <c r="C33" s="20" t="s">
        <v>99</v>
      </c>
      <c r="D33" s="46">
        <v>0</v>
      </c>
      <c r="E33" s="46">
        <v>0</v>
      </c>
      <c r="F33" s="46">
        <v>709147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709147</v>
      </c>
      <c r="O33" s="47">
        <f t="shared" si="2"/>
        <v>13.855669095953576</v>
      </c>
      <c r="P33" s="9"/>
    </row>
    <row r="34" spans="1:16">
      <c r="A34" s="12"/>
      <c r="B34" s="25">
        <v>337.7</v>
      </c>
      <c r="C34" s="20" t="s">
        <v>34</v>
      </c>
      <c r="D34" s="46">
        <v>0</v>
      </c>
      <c r="E34" s="46">
        <v>3500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3500</v>
      </c>
      <c r="O34" s="47">
        <f t="shared" si="2"/>
        <v>6.8384752154119696E-2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SUM(D36:D41)</f>
        <v>1115373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1115373</v>
      </c>
      <c r="O35" s="45">
        <f t="shared" si="2"/>
        <v>21.792716046970554</v>
      </c>
      <c r="P35" s="10"/>
    </row>
    <row r="36" spans="1:16">
      <c r="A36" s="12"/>
      <c r="B36" s="25">
        <v>341.3</v>
      </c>
      <c r="C36" s="20" t="s">
        <v>100</v>
      </c>
      <c r="D36" s="46">
        <v>344212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344212</v>
      </c>
      <c r="O36" s="47">
        <f t="shared" si="2"/>
        <v>6.7253863738496706</v>
      </c>
      <c r="P36" s="9"/>
    </row>
    <row r="37" spans="1:16">
      <c r="A37" s="12"/>
      <c r="B37" s="25">
        <v>341.9</v>
      </c>
      <c r="C37" s="20" t="s">
        <v>93</v>
      </c>
      <c r="D37" s="46">
        <v>487123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487123</v>
      </c>
      <c r="O37" s="47">
        <f t="shared" si="2"/>
        <v>9.5176530353060702</v>
      </c>
      <c r="P37" s="9"/>
    </row>
    <row r="38" spans="1:16">
      <c r="A38" s="12"/>
      <c r="B38" s="25">
        <v>343.7</v>
      </c>
      <c r="C38" s="20" t="s">
        <v>44</v>
      </c>
      <c r="D38" s="46">
        <v>96300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96300</v>
      </c>
      <c r="O38" s="47">
        <f t="shared" si="2"/>
        <v>1.8815576092690647</v>
      </c>
      <c r="P38" s="9"/>
    </row>
    <row r="39" spans="1:16">
      <c r="A39" s="12"/>
      <c r="B39" s="25">
        <v>347.2</v>
      </c>
      <c r="C39" s="20" t="s">
        <v>45</v>
      </c>
      <c r="D39" s="46">
        <v>128463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128463</v>
      </c>
      <c r="O39" s="47">
        <f t="shared" si="2"/>
        <v>2.5099744045641939</v>
      </c>
      <c r="P39" s="9"/>
    </row>
    <row r="40" spans="1:16">
      <c r="A40" s="12"/>
      <c r="B40" s="25">
        <v>347.4</v>
      </c>
      <c r="C40" s="20" t="s">
        <v>46</v>
      </c>
      <c r="D40" s="46">
        <v>2386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2386</v>
      </c>
      <c r="O40" s="47">
        <f t="shared" si="2"/>
        <v>4.6618862468494171E-2</v>
      </c>
      <c r="P40" s="9"/>
    </row>
    <row r="41" spans="1:16">
      <c r="A41" s="12"/>
      <c r="B41" s="25">
        <v>349</v>
      </c>
      <c r="C41" s="20" t="s">
        <v>1</v>
      </c>
      <c r="D41" s="46">
        <v>56889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56889</v>
      </c>
      <c r="O41" s="47">
        <f t="shared" si="2"/>
        <v>1.1115257615130616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SUM(D43:D44)</f>
        <v>92115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2" si="10">SUM(D42:M42)</f>
        <v>92115</v>
      </c>
      <c r="O42" s="45">
        <f t="shared" si="2"/>
        <v>1.799788984193353</v>
      </c>
      <c r="P42" s="10"/>
    </row>
    <row r="43" spans="1:16">
      <c r="A43" s="13"/>
      <c r="B43" s="39">
        <v>351.5</v>
      </c>
      <c r="C43" s="21" t="s">
        <v>101</v>
      </c>
      <c r="D43" s="46">
        <v>26677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26677</v>
      </c>
      <c r="O43" s="47">
        <f t="shared" si="2"/>
        <v>0.52122858091870028</v>
      </c>
      <c r="P43" s="9"/>
    </row>
    <row r="44" spans="1:16">
      <c r="A44" s="13"/>
      <c r="B44" s="39">
        <v>354</v>
      </c>
      <c r="C44" s="21" t="s">
        <v>49</v>
      </c>
      <c r="D44" s="46">
        <v>65438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65438</v>
      </c>
      <c r="O44" s="47">
        <f t="shared" si="2"/>
        <v>1.2785604032746527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SUM(D46:D49)</f>
        <v>575467</v>
      </c>
      <c r="E45" s="32">
        <f t="shared" si="11"/>
        <v>307199</v>
      </c>
      <c r="F45" s="32">
        <f t="shared" si="11"/>
        <v>5644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888310</v>
      </c>
      <c r="O45" s="45">
        <f t="shared" si="2"/>
        <v>17.356245481721732</v>
      </c>
      <c r="P45" s="10"/>
    </row>
    <row r="46" spans="1:16">
      <c r="A46" s="12"/>
      <c r="B46" s="25">
        <v>361.1</v>
      </c>
      <c r="C46" s="20" t="s">
        <v>51</v>
      </c>
      <c r="D46" s="46">
        <v>172621</v>
      </c>
      <c r="E46" s="46">
        <v>307199</v>
      </c>
      <c r="F46" s="46">
        <v>5644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485464</v>
      </c>
      <c r="O46" s="47">
        <f t="shared" si="2"/>
        <v>9.4852386627850187</v>
      </c>
      <c r="P46" s="9"/>
    </row>
    <row r="47" spans="1:16">
      <c r="A47" s="12"/>
      <c r="B47" s="25">
        <v>362</v>
      </c>
      <c r="C47" s="20" t="s">
        <v>66</v>
      </c>
      <c r="D47" s="46">
        <v>27572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27572</v>
      </c>
      <c r="O47" s="47">
        <f t="shared" si="2"/>
        <v>0.5387155389695395</v>
      </c>
      <c r="P47" s="9"/>
    </row>
    <row r="48" spans="1:16">
      <c r="A48" s="12"/>
      <c r="B48" s="25">
        <v>366</v>
      </c>
      <c r="C48" s="20" t="s">
        <v>52</v>
      </c>
      <c r="D48" s="46">
        <v>7240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7240</v>
      </c>
      <c r="O48" s="47">
        <f t="shared" si="2"/>
        <v>0.14145874445595044</v>
      </c>
      <c r="P48" s="9"/>
    </row>
    <row r="49" spans="1:119">
      <c r="A49" s="12"/>
      <c r="B49" s="25">
        <v>369.9</v>
      </c>
      <c r="C49" s="20" t="s">
        <v>53</v>
      </c>
      <c r="D49" s="46">
        <v>368034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368034</v>
      </c>
      <c r="O49" s="47">
        <f t="shared" si="2"/>
        <v>7.190832535511225</v>
      </c>
      <c r="P49" s="9"/>
    </row>
    <row r="50" spans="1:119" ht="15.75">
      <c r="A50" s="29" t="s">
        <v>42</v>
      </c>
      <c r="B50" s="30"/>
      <c r="C50" s="31"/>
      <c r="D50" s="32">
        <f t="shared" ref="D50:M50" si="12">SUM(D51:D51)</f>
        <v>92475</v>
      </c>
      <c r="E50" s="32">
        <f t="shared" si="12"/>
        <v>26440</v>
      </c>
      <c r="F50" s="32">
        <f t="shared" si="12"/>
        <v>2389864</v>
      </c>
      <c r="G50" s="32">
        <f t="shared" si="12"/>
        <v>2826565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5335344</v>
      </c>
      <c r="O50" s="45">
        <f t="shared" si="2"/>
        <v>104.24462202770559</v>
      </c>
      <c r="P50" s="9"/>
    </row>
    <row r="51" spans="1:119" ht="15.75" thickBot="1">
      <c r="A51" s="12"/>
      <c r="B51" s="25">
        <v>381</v>
      </c>
      <c r="C51" s="20" t="s">
        <v>54</v>
      </c>
      <c r="D51" s="46">
        <v>92475</v>
      </c>
      <c r="E51" s="46">
        <v>26440</v>
      </c>
      <c r="F51" s="46">
        <v>2389864</v>
      </c>
      <c r="G51" s="46">
        <v>2826565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5335344</v>
      </c>
      <c r="O51" s="47">
        <f t="shared" si="2"/>
        <v>104.24462202770559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3">SUM(D5,D12,D22,D35,D42,D45,D50)</f>
        <v>18169107</v>
      </c>
      <c r="E52" s="15">
        <f t="shared" si="13"/>
        <v>15411684</v>
      </c>
      <c r="F52" s="15">
        <f t="shared" si="13"/>
        <v>4607356</v>
      </c>
      <c r="G52" s="15">
        <f t="shared" si="13"/>
        <v>2826565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41014712</v>
      </c>
      <c r="O52" s="38">
        <f t="shared" si="2"/>
        <v>801.36597565502825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113</v>
      </c>
      <c r="M54" s="118"/>
      <c r="N54" s="118"/>
      <c r="O54" s="43">
        <v>51181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68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7903425</v>
      </c>
      <c r="E5" s="27">
        <f t="shared" si="0"/>
        <v>1628495</v>
      </c>
      <c r="F5" s="27">
        <f t="shared" si="0"/>
        <v>618198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10150118</v>
      </c>
      <c r="O5" s="33">
        <f t="shared" ref="O5:O50" si="2">(N5/O$52)</f>
        <v>202.44765342960289</v>
      </c>
      <c r="P5" s="6"/>
    </row>
    <row r="6" spans="1:133">
      <c r="A6" s="12"/>
      <c r="B6" s="25">
        <v>311</v>
      </c>
      <c r="C6" s="20" t="s">
        <v>3</v>
      </c>
      <c r="D6" s="46">
        <v>7099589</v>
      </c>
      <c r="E6" s="46">
        <v>0</v>
      </c>
      <c r="F6" s="46">
        <v>133117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7232706</v>
      </c>
      <c r="O6" s="47">
        <f t="shared" si="2"/>
        <v>144.25885074894788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937557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937557</v>
      </c>
      <c r="O7" s="47">
        <f t="shared" si="2"/>
        <v>18.699902267786264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690938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690938</v>
      </c>
      <c r="O8" s="47">
        <f t="shared" si="2"/>
        <v>13.78100005983605</v>
      </c>
      <c r="P8" s="9"/>
    </row>
    <row r="9" spans="1:133">
      <c r="A9" s="12"/>
      <c r="B9" s="25">
        <v>315</v>
      </c>
      <c r="C9" s="20" t="s">
        <v>87</v>
      </c>
      <c r="D9" s="46">
        <v>760257</v>
      </c>
      <c r="E9" s="46">
        <v>0</v>
      </c>
      <c r="F9" s="46">
        <v>485081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1245338</v>
      </c>
      <c r="O9" s="47">
        <f t="shared" si="2"/>
        <v>24.838701956638811</v>
      </c>
      <c r="P9" s="9"/>
    </row>
    <row r="10" spans="1:133">
      <c r="A10" s="12"/>
      <c r="B10" s="25">
        <v>316</v>
      </c>
      <c r="C10" s="20" t="s">
        <v>88</v>
      </c>
      <c r="D10" s="46">
        <v>33979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33979</v>
      </c>
      <c r="O10" s="47">
        <f t="shared" si="2"/>
        <v>0.67772303887348662</v>
      </c>
      <c r="P10" s="9"/>
    </row>
    <row r="11" spans="1:133">
      <c r="A11" s="12"/>
      <c r="B11" s="25">
        <v>319</v>
      </c>
      <c r="C11" s="20" t="s">
        <v>15</v>
      </c>
      <c r="D11" s="46">
        <v>9600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9600</v>
      </c>
      <c r="O11" s="47">
        <f t="shared" si="2"/>
        <v>0.19147535752039413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2369341</v>
      </c>
      <c r="E12" s="32">
        <f t="shared" si="3"/>
        <v>8296595</v>
      </c>
      <c r="F12" s="32">
        <f t="shared" si="3"/>
        <v>564350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11230286</v>
      </c>
      <c r="O12" s="45">
        <f t="shared" si="2"/>
        <v>223.99198196940384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2697739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2697739</v>
      </c>
      <c r="O13" s="47">
        <f t="shared" si="2"/>
        <v>53.807347866844843</v>
      </c>
      <c r="P13" s="9"/>
    </row>
    <row r="14" spans="1:133">
      <c r="A14" s="12"/>
      <c r="B14" s="25">
        <v>323.10000000000002</v>
      </c>
      <c r="C14" s="20" t="s">
        <v>17</v>
      </c>
      <c r="D14" s="46">
        <v>1990512</v>
      </c>
      <c r="E14" s="46">
        <v>0</v>
      </c>
      <c r="F14" s="46">
        <v>564350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2554862</v>
      </c>
      <c r="O14" s="47">
        <f t="shared" si="2"/>
        <v>50.957616131798872</v>
      </c>
      <c r="P14" s="9"/>
    </row>
    <row r="15" spans="1:133">
      <c r="A15" s="12"/>
      <c r="B15" s="25">
        <v>323.39999999999998</v>
      </c>
      <c r="C15" s="20" t="s">
        <v>18</v>
      </c>
      <c r="D15" s="46">
        <v>45179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45179</v>
      </c>
      <c r="O15" s="47">
        <f t="shared" si="2"/>
        <v>0.90111095598061308</v>
      </c>
      <c r="P15" s="9"/>
    </row>
    <row r="16" spans="1:133">
      <c r="A16" s="12"/>
      <c r="B16" s="25">
        <v>323.7</v>
      </c>
      <c r="C16" s="20" t="s">
        <v>19</v>
      </c>
      <c r="D16" s="46">
        <v>279005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279005</v>
      </c>
      <c r="O16" s="47">
        <f t="shared" si="2"/>
        <v>5.5648523046851626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4832377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4832377</v>
      </c>
      <c r="O17" s="47">
        <f t="shared" si="2"/>
        <v>96.383449348784325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268793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268793</v>
      </c>
      <c r="O18" s="47">
        <f t="shared" si="2"/>
        <v>5.3611703931228432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466454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466454</v>
      </c>
      <c r="O19" s="47">
        <f t="shared" si="2"/>
        <v>9.3035881684185338</v>
      </c>
      <c r="P19" s="9"/>
    </row>
    <row r="20" spans="1:16">
      <c r="A20" s="12"/>
      <c r="B20" s="25">
        <v>329</v>
      </c>
      <c r="C20" s="20" t="s">
        <v>23</v>
      </c>
      <c r="D20" s="46">
        <v>54645</v>
      </c>
      <c r="E20" s="46">
        <v>31232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85877</v>
      </c>
      <c r="O20" s="47">
        <f t="shared" si="2"/>
        <v>1.7128467997686339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5063113</v>
      </c>
      <c r="E21" s="32">
        <f t="shared" si="5"/>
        <v>1245278</v>
      </c>
      <c r="F21" s="32">
        <f t="shared" si="5"/>
        <v>560777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6869168</v>
      </c>
      <c r="O21" s="45">
        <f t="shared" si="2"/>
        <v>137.00795819454694</v>
      </c>
      <c r="P21" s="10"/>
    </row>
    <row r="22" spans="1:16">
      <c r="A22" s="12"/>
      <c r="B22" s="25">
        <v>331.5</v>
      </c>
      <c r="C22" s="20" t="s">
        <v>64</v>
      </c>
      <c r="D22" s="46">
        <v>0</v>
      </c>
      <c r="E22" s="46">
        <v>576762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576762</v>
      </c>
      <c r="O22" s="47">
        <f t="shared" si="2"/>
        <v>11.503719807726828</v>
      </c>
      <c r="P22" s="9"/>
    </row>
    <row r="23" spans="1:16">
      <c r="A23" s="12"/>
      <c r="B23" s="25">
        <v>334.39</v>
      </c>
      <c r="C23" s="20" t="s">
        <v>97</v>
      </c>
      <c r="D23" s="46">
        <v>0</v>
      </c>
      <c r="E23" s="46">
        <v>250000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250000</v>
      </c>
      <c r="O23" s="47">
        <f t="shared" si="2"/>
        <v>4.9863374354269299</v>
      </c>
      <c r="P23" s="9"/>
    </row>
    <row r="24" spans="1:16">
      <c r="A24" s="12"/>
      <c r="B24" s="25">
        <v>335.12</v>
      </c>
      <c r="C24" s="20" t="s">
        <v>89</v>
      </c>
      <c r="D24" s="46">
        <v>885559</v>
      </c>
      <c r="E24" s="46">
        <v>277076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1162635</v>
      </c>
      <c r="O24" s="47">
        <f t="shared" si="2"/>
        <v>23.189161696950357</v>
      </c>
      <c r="P24" s="9"/>
    </row>
    <row r="25" spans="1:16">
      <c r="A25" s="12"/>
      <c r="B25" s="25">
        <v>335.14</v>
      </c>
      <c r="C25" s="20" t="s">
        <v>90</v>
      </c>
      <c r="D25" s="46">
        <v>47028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47028</v>
      </c>
      <c r="O25" s="47">
        <f t="shared" si="2"/>
        <v>0.9379899076530307</v>
      </c>
      <c r="P25" s="9"/>
    </row>
    <row r="26" spans="1:16">
      <c r="A26" s="12"/>
      <c r="B26" s="25">
        <v>335.15</v>
      </c>
      <c r="C26" s="20" t="s">
        <v>91</v>
      </c>
      <c r="D26" s="46">
        <v>37478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37478</v>
      </c>
      <c r="O26" s="47">
        <f t="shared" si="2"/>
        <v>0.74751181761972196</v>
      </c>
      <c r="P26" s="9"/>
    </row>
    <row r="27" spans="1:16">
      <c r="A27" s="12"/>
      <c r="B27" s="25">
        <v>335.18</v>
      </c>
      <c r="C27" s="20" t="s">
        <v>92</v>
      </c>
      <c r="D27" s="46">
        <v>3976720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3976720</v>
      </c>
      <c r="O27" s="47">
        <f t="shared" si="2"/>
        <v>79.317071224843929</v>
      </c>
      <c r="P27" s="9"/>
    </row>
    <row r="28" spans="1:16">
      <c r="A28" s="12"/>
      <c r="B28" s="25">
        <v>335.49</v>
      </c>
      <c r="C28" s="20" t="s">
        <v>31</v>
      </c>
      <c r="D28" s="46">
        <v>116328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116328</v>
      </c>
      <c r="O28" s="47">
        <f t="shared" si="2"/>
        <v>2.3202026447533757</v>
      </c>
      <c r="P28" s="9"/>
    </row>
    <row r="29" spans="1:16">
      <c r="A29" s="12"/>
      <c r="B29" s="25">
        <v>337.2</v>
      </c>
      <c r="C29" s="20" t="s">
        <v>98</v>
      </c>
      <c r="D29" s="46">
        <v>0</v>
      </c>
      <c r="E29" s="46">
        <v>40000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40000</v>
      </c>
      <c r="O29" s="47">
        <f t="shared" si="2"/>
        <v>0.79781398966830885</v>
      </c>
      <c r="P29" s="9"/>
    </row>
    <row r="30" spans="1:16">
      <c r="A30" s="12"/>
      <c r="B30" s="25">
        <v>337.3</v>
      </c>
      <c r="C30" s="20" t="s">
        <v>32</v>
      </c>
      <c r="D30" s="46">
        <v>0</v>
      </c>
      <c r="E30" s="46">
        <v>100000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100000</v>
      </c>
      <c r="O30" s="47">
        <f t="shared" si="2"/>
        <v>1.9945349741707721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0</v>
      </c>
      <c r="F31" s="46">
        <v>560777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560777</v>
      </c>
      <c r="O31" s="47">
        <f t="shared" si="2"/>
        <v>11.18489339210563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1440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1440</v>
      </c>
      <c r="O32" s="47">
        <f t="shared" si="2"/>
        <v>2.8721303628059119E-2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863145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863145</v>
      </c>
      <c r="O33" s="45">
        <f t="shared" si="2"/>
        <v>17.215728902806312</v>
      </c>
      <c r="P33" s="10"/>
    </row>
    <row r="34" spans="1:16">
      <c r="A34" s="12"/>
      <c r="B34" s="25">
        <v>341.3</v>
      </c>
      <c r="C34" s="20" t="s">
        <v>100</v>
      </c>
      <c r="D34" s="46">
        <v>203599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203599</v>
      </c>
      <c r="O34" s="47">
        <f t="shared" si="2"/>
        <v>4.0608532620619506</v>
      </c>
      <c r="P34" s="9"/>
    </row>
    <row r="35" spans="1:16">
      <c r="A35" s="12"/>
      <c r="B35" s="25">
        <v>341.9</v>
      </c>
      <c r="C35" s="20" t="s">
        <v>93</v>
      </c>
      <c r="D35" s="46">
        <v>445305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445305</v>
      </c>
      <c r="O35" s="47">
        <f t="shared" si="2"/>
        <v>8.8817639667311568</v>
      </c>
      <c r="P35" s="9"/>
    </row>
    <row r="36" spans="1:16">
      <c r="A36" s="12"/>
      <c r="B36" s="25">
        <v>343.7</v>
      </c>
      <c r="C36" s="20" t="s">
        <v>44</v>
      </c>
      <c r="D36" s="46">
        <v>56800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56800</v>
      </c>
      <c r="O36" s="47">
        <f t="shared" si="2"/>
        <v>1.1328958653289984</v>
      </c>
      <c r="P36" s="9"/>
    </row>
    <row r="37" spans="1:16">
      <c r="A37" s="12"/>
      <c r="B37" s="25">
        <v>347.2</v>
      </c>
      <c r="C37" s="20" t="s">
        <v>45</v>
      </c>
      <c r="D37" s="46">
        <v>119505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119505</v>
      </c>
      <c r="O37" s="47">
        <f t="shared" si="2"/>
        <v>2.3835690208827813</v>
      </c>
      <c r="P37" s="9"/>
    </row>
    <row r="38" spans="1:16">
      <c r="A38" s="12"/>
      <c r="B38" s="25">
        <v>347.4</v>
      </c>
      <c r="C38" s="20" t="s">
        <v>46</v>
      </c>
      <c r="D38" s="46">
        <v>3666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3666</v>
      </c>
      <c r="O38" s="47">
        <f t="shared" si="2"/>
        <v>7.3119652153100498E-2</v>
      </c>
      <c r="P38" s="9"/>
    </row>
    <row r="39" spans="1:16">
      <c r="A39" s="12"/>
      <c r="B39" s="25">
        <v>349</v>
      </c>
      <c r="C39" s="20" t="s">
        <v>1</v>
      </c>
      <c r="D39" s="46">
        <v>34270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34270</v>
      </c>
      <c r="O39" s="47">
        <f t="shared" si="2"/>
        <v>0.68352713564832357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82880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82880</v>
      </c>
      <c r="O40" s="45">
        <f t="shared" si="2"/>
        <v>1.653070586592736</v>
      </c>
      <c r="P40" s="10"/>
    </row>
    <row r="41" spans="1:16">
      <c r="A41" s="13"/>
      <c r="B41" s="39">
        <v>351.5</v>
      </c>
      <c r="C41" s="21" t="s">
        <v>101</v>
      </c>
      <c r="D41" s="46">
        <v>20153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20153</v>
      </c>
      <c r="O41" s="47">
        <f t="shared" si="2"/>
        <v>0.40195863334463572</v>
      </c>
      <c r="P41" s="9"/>
    </row>
    <row r="42" spans="1:16">
      <c r="A42" s="13"/>
      <c r="B42" s="39">
        <v>354</v>
      </c>
      <c r="C42" s="21" t="s">
        <v>49</v>
      </c>
      <c r="D42" s="46">
        <v>62727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62727</v>
      </c>
      <c r="O42" s="47">
        <f t="shared" si="2"/>
        <v>1.2511119532481001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172735</v>
      </c>
      <c r="E43" s="32">
        <f t="shared" si="11"/>
        <v>149355</v>
      </c>
      <c r="F43" s="32">
        <f t="shared" si="11"/>
        <v>1053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323143</v>
      </c>
      <c r="O43" s="45">
        <f t="shared" si="2"/>
        <v>6.4452001515846584</v>
      </c>
      <c r="P43" s="10"/>
    </row>
    <row r="44" spans="1:16">
      <c r="A44" s="12"/>
      <c r="B44" s="25">
        <v>361.1</v>
      </c>
      <c r="C44" s="20" t="s">
        <v>51</v>
      </c>
      <c r="D44" s="46">
        <v>120418</v>
      </c>
      <c r="E44" s="46">
        <v>149355</v>
      </c>
      <c r="F44" s="46">
        <v>1053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270826</v>
      </c>
      <c r="O44" s="47">
        <f t="shared" si="2"/>
        <v>5.401719289147735</v>
      </c>
      <c r="P44" s="9"/>
    </row>
    <row r="45" spans="1:16">
      <c r="A45" s="12"/>
      <c r="B45" s="25">
        <v>362</v>
      </c>
      <c r="C45" s="20" t="s">
        <v>66</v>
      </c>
      <c r="D45" s="46">
        <v>20682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20682</v>
      </c>
      <c r="O45" s="47">
        <f t="shared" si="2"/>
        <v>0.41250972335799907</v>
      </c>
      <c r="P45" s="9"/>
    </row>
    <row r="46" spans="1:16">
      <c r="A46" s="12"/>
      <c r="B46" s="25">
        <v>366</v>
      </c>
      <c r="C46" s="20" t="s">
        <v>52</v>
      </c>
      <c r="D46" s="46">
        <v>8770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8770</v>
      </c>
      <c r="O46" s="47">
        <f t="shared" si="2"/>
        <v>0.1749207172347767</v>
      </c>
      <c r="P46" s="9"/>
    </row>
    <row r="47" spans="1:16">
      <c r="A47" s="12"/>
      <c r="B47" s="25">
        <v>369.9</v>
      </c>
      <c r="C47" s="20" t="s">
        <v>53</v>
      </c>
      <c r="D47" s="46">
        <v>22865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22865</v>
      </c>
      <c r="O47" s="47">
        <f t="shared" si="2"/>
        <v>0.45605042184414701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SUM(D49:D49)</f>
        <v>37515</v>
      </c>
      <c r="E48" s="32">
        <f t="shared" si="12"/>
        <v>29480</v>
      </c>
      <c r="F48" s="32">
        <f t="shared" si="12"/>
        <v>2975679</v>
      </c>
      <c r="G48" s="32">
        <f t="shared" si="12"/>
        <v>9769822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12812496</v>
      </c>
      <c r="O48" s="45">
        <f t="shared" si="2"/>
        <v>255.54971378423122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37515</v>
      </c>
      <c r="E49" s="46">
        <v>29480</v>
      </c>
      <c r="F49" s="46">
        <v>2975679</v>
      </c>
      <c r="G49" s="46">
        <v>9769822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12812496</v>
      </c>
      <c r="O49" s="47">
        <f t="shared" si="2"/>
        <v>255.54971378423122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SUM(D5,D12,D21,D33,D40,D43,D48)</f>
        <v>16492154</v>
      </c>
      <c r="E50" s="15">
        <f t="shared" si="13"/>
        <v>11349203</v>
      </c>
      <c r="F50" s="15">
        <f t="shared" si="13"/>
        <v>4720057</v>
      </c>
      <c r="G50" s="15">
        <f t="shared" si="13"/>
        <v>9769822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42331236</v>
      </c>
      <c r="O50" s="38">
        <f t="shared" si="2"/>
        <v>844.31130701876862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109</v>
      </c>
      <c r="M52" s="118"/>
      <c r="N52" s="118"/>
      <c r="O52" s="43">
        <v>50137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7241295</v>
      </c>
      <c r="E5" s="27">
        <f t="shared" si="0"/>
        <v>1592922</v>
      </c>
      <c r="F5" s="27">
        <f t="shared" si="0"/>
        <v>80329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8914546</v>
      </c>
      <c r="O5" s="33">
        <f t="shared" ref="O5:O50" si="2">(N5/O$52)</f>
        <v>184.23051169711499</v>
      </c>
      <c r="P5" s="6"/>
    </row>
    <row r="6" spans="1:133">
      <c r="A6" s="12"/>
      <c r="B6" s="25">
        <v>311</v>
      </c>
      <c r="C6" s="20" t="s">
        <v>3</v>
      </c>
      <c r="D6" s="46">
        <v>6487489</v>
      </c>
      <c r="E6" s="46">
        <v>0</v>
      </c>
      <c r="F6" s="46">
        <v>80329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6567818</v>
      </c>
      <c r="O6" s="47">
        <f t="shared" si="2"/>
        <v>135.73237166239562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917011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917011</v>
      </c>
      <c r="O7" s="47">
        <f t="shared" si="2"/>
        <v>18.951206910804331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675911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675911</v>
      </c>
      <c r="O8" s="47">
        <f t="shared" si="2"/>
        <v>13.968566586757047</v>
      </c>
      <c r="P8" s="9"/>
    </row>
    <row r="9" spans="1:133">
      <c r="A9" s="12"/>
      <c r="B9" s="25">
        <v>315</v>
      </c>
      <c r="C9" s="20" t="s">
        <v>87</v>
      </c>
      <c r="D9" s="46">
        <v>710767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710767</v>
      </c>
      <c r="O9" s="47">
        <f t="shared" si="2"/>
        <v>14.688910473671157</v>
      </c>
      <c r="P9" s="9"/>
    </row>
    <row r="10" spans="1:133">
      <c r="A10" s="12"/>
      <c r="B10" s="25">
        <v>316</v>
      </c>
      <c r="C10" s="20" t="s">
        <v>88</v>
      </c>
      <c r="D10" s="46">
        <v>34139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34139</v>
      </c>
      <c r="O10" s="47">
        <f t="shared" si="2"/>
        <v>0.70552616351161446</v>
      </c>
      <c r="P10" s="9"/>
    </row>
    <row r="11" spans="1:133">
      <c r="A11" s="12"/>
      <c r="B11" s="25">
        <v>319</v>
      </c>
      <c r="C11" s="20" t="s">
        <v>15</v>
      </c>
      <c r="D11" s="46">
        <v>8900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8900</v>
      </c>
      <c r="O11" s="47">
        <f t="shared" si="2"/>
        <v>0.18392989997520046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2324830</v>
      </c>
      <c r="E12" s="32">
        <f t="shared" si="3"/>
        <v>9319701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11644531</v>
      </c>
      <c r="O12" s="45">
        <f t="shared" si="2"/>
        <v>240.64914854922708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3150682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3150682</v>
      </c>
      <c r="O13" s="47">
        <f t="shared" si="2"/>
        <v>65.112879226254449</v>
      </c>
      <c r="P13" s="9"/>
    </row>
    <row r="14" spans="1:133">
      <c r="A14" s="12"/>
      <c r="B14" s="25">
        <v>323.10000000000002</v>
      </c>
      <c r="C14" s="20" t="s">
        <v>17</v>
      </c>
      <c r="D14" s="46">
        <v>1940148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1940148</v>
      </c>
      <c r="O14" s="47">
        <f t="shared" si="2"/>
        <v>40.095643547987102</v>
      </c>
      <c r="P14" s="9"/>
    </row>
    <row r="15" spans="1:133">
      <c r="A15" s="12"/>
      <c r="B15" s="25">
        <v>323.39999999999998</v>
      </c>
      <c r="C15" s="20" t="s">
        <v>18</v>
      </c>
      <c r="D15" s="46">
        <v>51960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51960</v>
      </c>
      <c r="O15" s="47">
        <f t="shared" si="2"/>
        <v>1.0738199553608332</v>
      </c>
      <c r="P15" s="9"/>
    </row>
    <row r="16" spans="1:133">
      <c r="A16" s="12"/>
      <c r="B16" s="25">
        <v>323.7</v>
      </c>
      <c r="C16" s="20" t="s">
        <v>19</v>
      </c>
      <c r="D16" s="46">
        <v>280127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280127</v>
      </c>
      <c r="O16" s="47">
        <f t="shared" si="2"/>
        <v>5.7891832685789861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2825145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2825145</v>
      </c>
      <c r="O17" s="47">
        <f t="shared" si="2"/>
        <v>58.38524014218401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2641038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2641038</v>
      </c>
      <c r="O18" s="47">
        <f t="shared" si="2"/>
        <v>54.580433165247584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313048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313048</v>
      </c>
      <c r="O19" s="47">
        <f t="shared" si="2"/>
        <v>6.4695379019591632</v>
      </c>
      <c r="P19" s="9"/>
    </row>
    <row r="20" spans="1:16">
      <c r="A20" s="12"/>
      <c r="B20" s="25">
        <v>324.62</v>
      </c>
      <c r="C20" s="20" t="s">
        <v>96</v>
      </c>
      <c r="D20" s="46">
        <v>0</v>
      </c>
      <c r="E20" s="46">
        <v>323400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323400</v>
      </c>
      <c r="O20" s="47">
        <f t="shared" si="2"/>
        <v>6.6834752417954864</v>
      </c>
      <c r="P20" s="9"/>
    </row>
    <row r="21" spans="1:16">
      <c r="A21" s="12"/>
      <c r="B21" s="25">
        <v>329</v>
      </c>
      <c r="C21" s="20" t="s">
        <v>23</v>
      </c>
      <c r="D21" s="46">
        <v>52595</v>
      </c>
      <c r="E21" s="46">
        <v>66388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118983</v>
      </c>
      <c r="O21" s="47">
        <f t="shared" si="2"/>
        <v>2.4589360998594691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SUM(D23:D32)</f>
        <v>4930331</v>
      </c>
      <c r="E22" s="32">
        <f t="shared" si="5"/>
        <v>700435</v>
      </c>
      <c r="F22" s="32">
        <f t="shared" si="5"/>
        <v>346752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5977518</v>
      </c>
      <c r="O22" s="45">
        <f t="shared" si="2"/>
        <v>123.53306604943374</v>
      </c>
      <c r="P22" s="10"/>
    </row>
    <row r="23" spans="1:16">
      <c r="A23" s="12"/>
      <c r="B23" s="25">
        <v>331.5</v>
      </c>
      <c r="C23" s="20" t="s">
        <v>64</v>
      </c>
      <c r="D23" s="46">
        <v>0</v>
      </c>
      <c r="E23" s="46">
        <v>59506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59506</v>
      </c>
      <c r="O23" s="47">
        <f t="shared" si="2"/>
        <v>1.2297677110027279</v>
      </c>
      <c r="P23" s="9"/>
    </row>
    <row r="24" spans="1:16">
      <c r="A24" s="12"/>
      <c r="B24" s="25">
        <v>334.39</v>
      </c>
      <c r="C24" s="20" t="s">
        <v>97</v>
      </c>
      <c r="D24" s="46">
        <v>0</v>
      </c>
      <c r="E24" s="46">
        <v>328308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328308</v>
      </c>
      <c r="O24" s="47">
        <f t="shared" si="2"/>
        <v>6.7849053484334956</v>
      </c>
      <c r="P24" s="9"/>
    </row>
    <row r="25" spans="1:16">
      <c r="A25" s="12"/>
      <c r="B25" s="25">
        <v>335.12</v>
      </c>
      <c r="C25" s="20" t="s">
        <v>89</v>
      </c>
      <c r="D25" s="46">
        <v>857218</v>
      </c>
      <c r="E25" s="46">
        <v>265203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1122421</v>
      </c>
      <c r="O25" s="47">
        <f t="shared" si="2"/>
        <v>23.196267669670167</v>
      </c>
      <c r="P25" s="9"/>
    </row>
    <row r="26" spans="1:16">
      <c r="A26" s="12"/>
      <c r="B26" s="25">
        <v>335.14</v>
      </c>
      <c r="C26" s="20" t="s">
        <v>90</v>
      </c>
      <c r="D26" s="46">
        <v>40554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40554</v>
      </c>
      <c r="O26" s="47">
        <f t="shared" si="2"/>
        <v>0.83810035546003137</v>
      </c>
      <c r="P26" s="9"/>
    </row>
    <row r="27" spans="1:16">
      <c r="A27" s="12"/>
      <c r="B27" s="25">
        <v>335.15</v>
      </c>
      <c r="C27" s="20" t="s">
        <v>91</v>
      </c>
      <c r="D27" s="46">
        <v>34120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34120</v>
      </c>
      <c r="O27" s="47">
        <f t="shared" si="2"/>
        <v>0.70513350417458875</v>
      </c>
      <c r="P27" s="9"/>
    </row>
    <row r="28" spans="1:16">
      <c r="A28" s="12"/>
      <c r="B28" s="25">
        <v>335.18</v>
      </c>
      <c r="C28" s="20" t="s">
        <v>92</v>
      </c>
      <c r="D28" s="46">
        <v>3895385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3895385</v>
      </c>
      <c r="O28" s="47">
        <f t="shared" si="2"/>
        <v>80.503120608415315</v>
      </c>
      <c r="P28" s="9"/>
    </row>
    <row r="29" spans="1:16">
      <c r="A29" s="12"/>
      <c r="B29" s="25">
        <v>335.49</v>
      </c>
      <c r="C29" s="20" t="s">
        <v>31</v>
      </c>
      <c r="D29" s="46">
        <v>103054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103054</v>
      </c>
      <c r="O29" s="47">
        <f t="shared" si="2"/>
        <v>2.1297429114656525</v>
      </c>
      <c r="P29" s="9"/>
    </row>
    <row r="30" spans="1:16">
      <c r="A30" s="12"/>
      <c r="B30" s="25">
        <v>337.2</v>
      </c>
      <c r="C30" s="20" t="s">
        <v>98</v>
      </c>
      <c r="D30" s="46">
        <v>0</v>
      </c>
      <c r="E30" s="46">
        <v>35000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35000</v>
      </c>
      <c r="O30" s="47">
        <f t="shared" si="2"/>
        <v>0.72331983136314792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0</v>
      </c>
      <c r="F31" s="46">
        <v>346752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346752</v>
      </c>
      <c r="O31" s="47">
        <f t="shared" si="2"/>
        <v>7.1660742332809786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12418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12418</v>
      </c>
      <c r="O32" s="47">
        <f t="shared" si="2"/>
        <v>0.25663387616764488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876627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876627</v>
      </c>
      <c r="O33" s="45">
        <f t="shared" si="2"/>
        <v>18.116619823096634</v>
      </c>
      <c r="P33" s="10"/>
    </row>
    <row r="34" spans="1:16">
      <c r="A34" s="12"/>
      <c r="B34" s="25">
        <v>341.3</v>
      </c>
      <c r="C34" s="20" t="s">
        <v>100</v>
      </c>
      <c r="D34" s="46">
        <v>269686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269686</v>
      </c>
      <c r="O34" s="47">
        <f t="shared" si="2"/>
        <v>5.5734066297429115</v>
      </c>
      <c r="P34" s="9"/>
    </row>
    <row r="35" spans="1:16">
      <c r="A35" s="12"/>
      <c r="B35" s="25">
        <v>341.9</v>
      </c>
      <c r="C35" s="20" t="s">
        <v>93</v>
      </c>
      <c r="D35" s="46">
        <v>364871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364871</v>
      </c>
      <c r="O35" s="47">
        <f t="shared" si="2"/>
        <v>7.540526576837232</v>
      </c>
      <c r="P35" s="9"/>
    </row>
    <row r="36" spans="1:16">
      <c r="A36" s="12"/>
      <c r="B36" s="25">
        <v>343.7</v>
      </c>
      <c r="C36" s="20" t="s">
        <v>44</v>
      </c>
      <c r="D36" s="46">
        <v>61700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61700</v>
      </c>
      <c r="O36" s="47">
        <f t="shared" si="2"/>
        <v>1.2751095312887493</v>
      </c>
      <c r="P36" s="9"/>
    </row>
    <row r="37" spans="1:16">
      <c r="A37" s="12"/>
      <c r="B37" s="25">
        <v>347.2</v>
      </c>
      <c r="C37" s="20" t="s">
        <v>45</v>
      </c>
      <c r="D37" s="46">
        <v>145427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145427</v>
      </c>
      <c r="O37" s="47">
        <f t="shared" si="2"/>
        <v>3.0054352318756719</v>
      </c>
      <c r="P37" s="9"/>
    </row>
    <row r="38" spans="1:16">
      <c r="A38" s="12"/>
      <c r="B38" s="25">
        <v>347.4</v>
      </c>
      <c r="C38" s="20" t="s">
        <v>46</v>
      </c>
      <c r="D38" s="46">
        <v>3391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3391</v>
      </c>
      <c r="O38" s="47">
        <f t="shared" si="2"/>
        <v>7.0079358518640986E-2</v>
      </c>
      <c r="P38" s="9"/>
    </row>
    <row r="39" spans="1:16">
      <c r="A39" s="12"/>
      <c r="B39" s="25">
        <v>349</v>
      </c>
      <c r="C39" s="20" t="s">
        <v>1</v>
      </c>
      <c r="D39" s="46">
        <v>31552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31552</v>
      </c>
      <c r="O39" s="47">
        <f t="shared" si="2"/>
        <v>0.65206249483342982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104997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104997</v>
      </c>
      <c r="O40" s="45">
        <f t="shared" si="2"/>
        <v>2.1698974952467553</v>
      </c>
      <c r="P40" s="10"/>
    </row>
    <row r="41" spans="1:16">
      <c r="A41" s="13"/>
      <c r="B41" s="39">
        <v>351.5</v>
      </c>
      <c r="C41" s="21" t="s">
        <v>101</v>
      </c>
      <c r="D41" s="46">
        <v>23416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23416</v>
      </c>
      <c r="O41" s="47">
        <f t="shared" si="2"/>
        <v>0.483921633462842</v>
      </c>
      <c r="P41" s="9"/>
    </row>
    <row r="42" spans="1:16">
      <c r="A42" s="13"/>
      <c r="B42" s="39">
        <v>354</v>
      </c>
      <c r="C42" s="21" t="s">
        <v>49</v>
      </c>
      <c r="D42" s="46">
        <v>81581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81581</v>
      </c>
      <c r="O42" s="47">
        <f t="shared" si="2"/>
        <v>1.6859758617839133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200554</v>
      </c>
      <c r="E43" s="32">
        <f t="shared" si="11"/>
        <v>81165</v>
      </c>
      <c r="F43" s="32">
        <f t="shared" si="11"/>
        <v>36196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317915</v>
      </c>
      <c r="O43" s="45">
        <f t="shared" si="2"/>
        <v>6.5701206910804331</v>
      </c>
      <c r="P43" s="10"/>
    </row>
    <row r="44" spans="1:16">
      <c r="A44" s="12"/>
      <c r="B44" s="25">
        <v>361.1</v>
      </c>
      <c r="C44" s="20" t="s">
        <v>51</v>
      </c>
      <c r="D44" s="46">
        <v>153108</v>
      </c>
      <c r="E44" s="46">
        <v>81165</v>
      </c>
      <c r="F44" s="46">
        <v>36196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270469</v>
      </c>
      <c r="O44" s="47">
        <f t="shared" si="2"/>
        <v>5.5895883276845497</v>
      </c>
      <c r="P44" s="9"/>
    </row>
    <row r="45" spans="1:16">
      <c r="A45" s="12"/>
      <c r="B45" s="25">
        <v>362</v>
      </c>
      <c r="C45" s="20" t="s">
        <v>66</v>
      </c>
      <c r="D45" s="46">
        <v>18969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18969</v>
      </c>
      <c r="O45" s="47">
        <f t="shared" si="2"/>
        <v>0.39201868231793008</v>
      </c>
      <c r="P45" s="9"/>
    </row>
    <row r="46" spans="1:16">
      <c r="A46" s="12"/>
      <c r="B46" s="25">
        <v>366</v>
      </c>
      <c r="C46" s="20" t="s">
        <v>52</v>
      </c>
      <c r="D46" s="46">
        <v>12657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12657</v>
      </c>
      <c r="O46" s="47">
        <f t="shared" si="2"/>
        <v>0.26157311730181038</v>
      </c>
      <c r="P46" s="9"/>
    </row>
    <row r="47" spans="1:16">
      <c r="A47" s="12"/>
      <c r="B47" s="25">
        <v>369.9</v>
      </c>
      <c r="C47" s="20" t="s">
        <v>53</v>
      </c>
      <c r="D47" s="46">
        <v>15820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15820</v>
      </c>
      <c r="O47" s="47">
        <f t="shared" si="2"/>
        <v>0.32694056377614283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SUM(D49:D49)</f>
        <v>239661</v>
      </c>
      <c r="E48" s="32">
        <f t="shared" si="12"/>
        <v>41800</v>
      </c>
      <c r="F48" s="32">
        <f t="shared" si="12"/>
        <v>3196539</v>
      </c>
      <c r="G48" s="32">
        <f t="shared" si="12"/>
        <v>12084130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15562130</v>
      </c>
      <c r="O48" s="45">
        <f t="shared" si="2"/>
        <v>321.6113499214681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239661</v>
      </c>
      <c r="E49" s="46">
        <v>41800</v>
      </c>
      <c r="F49" s="46">
        <v>3196539</v>
      </c>
      <c r="G49" s="46">
        <v>12084130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15562130</v>
      </c>
      <c r="O49" s="47">
        <f t="shared" si="2"/>
        <v>321.6113499214681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SUM(D5,D12,D22,D33,D40,D43,D48)</f>
        <v>15918295</v>
      </c>
      <c r="E50" s="15">
        <f t="shared" si="13"/>
        <v>11736023</v>
      </c>
      <c r="F50" s="15">
        <f t="shared" si="13"/>
        <v>3659816</v>
      </c>
      <c r="G50" s="15">
        <f t="shared" si="13"/>
        <v>12084130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43398264</v>
      </c>
      <c r="O50" s="38">
        <f t="shared" si="2"/>
        <v>896.88071422666781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107</v>
      </c>
      <c r="M52" s="118"/>
      <c r="N52" s="118"/>
      <c r="O52" s="43">
        <v>48388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6763650</v>
      </c>
      <c r="E5" s="27">
        <f t="shared" si="0"/>
        <v>1507760</v>
      </c>
      <c r="F5" s="27">
        <f t="shared" si="0"/>
        <v>38099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8309509</v>
      </c>
      <c r="O5" s="33">
        <f t="shared" ref="O5:O50" si="2">(N5/O$52)</f>
        <v>178.43817643016664</v>
      </c>
      <c r="P5" s="6"/>
    </row>
    <row r="6" spans="1:133">
      <c r="A6" s="12"/>
      <c r="B6" s="25">
        <v>311</v>
      </c>
      <c r="C6" s="20" t="s">
        <v>3</v>
      </c>
      <c r="D6" s="46">
        <v>5977612</v>
      </c>
      <c r="E6" s="46">
        <v>0</v>
      </c>
      <c r="F6" s="46">
        <v>38099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6015711</v>
      </c>
      <c r="O6" s="47">
        <f t="shared" si="2"/>
        <v>129.18121886273835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867757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867757</v>
      </c>
      <c r="O7" s="47">
        <f t="shared" si="2"/>
        <v>18.63419086067686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640003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640003</v>
      </c>
      <c r="O8" s="47">
        <f t="shared" si="2"/>
        <v>13.743407490121973</v>
      </c>
      <c r="P8" s="9"/>
    </row>
    <row r="9" spans="1:133">
      <c r="A9" s="12"/>
      <c r="B9" s="25">
        <v>315</v>
      </c>
      <c r="C9" s="20" t="s">
        <v>87</v>
      </c>
      <c r="D9" s="46">
        <v>741089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741089</v>
      </c>
      <c r="O9" s="47">
        <f t="shared" si="2"/>
        <v>15.914125579797286</v>
      </c>
      <c r="P9" s="9"/>
    </row>
    <row r="10" spans="1:133">
      <c r="A10" s="12"/>
      <c r="B10" s="25">
        <v>316</v>
      </c>
      <c r="C10" s="20" t="s">
        <v>88</v>
      </c>
      <c r="D10" s="46">
        <v>35399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35399</v>
      </c>
      <c r="O10" s="47">
        <f t="shared" si="2"/>
        <v>0.76015718948634259</v>
      </c>
      <c r="P10" s="9"/>
    </row>
    <row r="11" spans="1:133">
      <c r="A11" s="12"/>
      <c r="B11" s="25">
        <v>319</v>
      </c>
      <c r="C11" s="20" t="s">
        <v>15</v>
      </c>
      <c r="D11" s="46">
        <v>9550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9550</v>
      </c>
      <c r="O11" s="47">
        <f t="shared" si="2"/>
        <v>0.20507644734581687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2374064</v>
      </c>
      <c r="E12" s="32">
        <f t="shared" si="3"/>
        <v>9305767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11679831</v>
      </c>
      <c r="O12" s="45">
        <f t="shared" si="2"/>
        <v>250.8123818931455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3598652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3598652</v>
      </c>
      <c r="O13" s="47">
        <f t="shared" si="2"/>
        <v>77.277357842295132</v>
      </c>
      <c r="P13" s="9"/>
    </row>
    <row r="14" spans="1:133">
      <c r="A14" s="12"/>
      <c r="B14" s="25">
        <v>323.10000000000002</v>
      </c>
      <c r="C14" s="20" t="s">
        <v>17</v>
      </c>
      <c r="D14" s="46">
        <v>1918396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1918396</v>
      </c>
      <c r="O14" s="47">
        <f t="shared" si="2"/>
        <v>41.195584951039343</v>
      </c>
      <c r="P14" s="9"/>
    </row>
    <row r="15" spans="1:133">
      <c r="A15" s="12"/>
      <c r="B15" s="25">
        <v>323.39999999999998</v>
      </c>
      <c r="C15" s="20" t="s">
        <v>18</v>
      </c>
      <c r="D15" s="46">
        <v>40071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40071</v>
      </c>
      <c r="O15" s="47">
        <f t="shared" si="2"/>
        <v>0.86048359388421236</v>
      </c>
      <c r="P15" s="9"/>
    </row>
    <row r="16" spans="1:133">
      <c r="A16" s="12"/>
      <c r="B16" s="25">
        <v>323.7</v>
      </c>
      <c r="C16" s="20" t="s">
        <v>19</v>
      </c>
      <c r="D16" s="46">
        <v>338087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338087</v>
      </c>
      <c r="O16" s="47">
        <f t="shared" si="2"/>
        <v>7.2600712935921665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4264907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4264907</v>
      </c>
      <c r="O17" s="47">
        <f t="shared" si="2"/>
        <v>91.584500085895897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704200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704200</v>
      </c>
      <c r="O18" s="47">
        <f t="shared" si="2"/>
        <v>15.121972169730286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497282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497282</v>
      </c>
      <c r="O19" s="47">
        <f t="shared" si="2"/>
        <v>10.678620511939529</v>
      </c>
      <c r="P19" s="9"/>
    </row>
    <row r="20" spans="1:16">
      <c r="A20" s="12"/>
      <c r="B20" s="25">
        <v>324.62</v>
      </c>
      <c r="C20" s="20" t="s">
        <v>96</v>
      </c>
      <c r="D20" s="46">
        <v>0</v>
      </c>
      <c r="E20" s="46">
        <v>213407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213407</v>
      </c>
      <c r="O20" s="47">
        <f t="shared" si="2"/>
        <v>4.5826962721181932</v>
      </c>
      <c r="P20" s="9"/>
    </row>
    <row r="21" spans="1:16">
      <c r="A21" s="12"/>
      <c r="B21" s="25">
        <v>329</v>
      </c>
      <c r="C21" s="20" t="s">
        <v>23</v>
      </c>
      <c r="D21" s="46">
        <v>77510</v>
      </c>
      <c r="E21" s="46">
        <v>27319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104829</v>
      </c>
      <c r="O21" s="47">
        <f t="shared" si="2"/>
        <v>2.2510951726507473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SUM(D23:D32)</f>
        <v>4830133</v>
      </c>
      <c r="E22" s="32">
        <f t="shared" si="5"/>
        <v>798152</v>
      </c>
      <c r="F22" s="32">
        <f t="shared" si="5"/>
        <v>164463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5792748</v>
      </c>
      <c r="O22" s="45">
        <f t="shared" si="2"/>
        <v>124.39331729943309</v>
      </c>
      <c r="P22" s="10"/>
    </row>
    <row r="23" spans="1:16">
      <c r="A23" s="12"/>
      <c r="B23" s="25">
        <v>331.5</v>
      </c>
      <c r="C23" s="20" t="s">
        <v>64</v>
      </c>
      <c r="D23" s="46">
        <v>0</v>
      </c>
      <c r="E23" s="46">
        <v>204047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204047</v>
      </c>
      <c r="O23" s="47">
        <f t="shared" si="2"/>
        <v>4.3816998797457485</v>
      </c>
      <c r="P23" s="9"/>
    </row>
    <row r="24" spans="1:16">
      <c r="A24" s="12"/>
      <c r="B24" s="25">
        <v>334.39</v>
      </c>
      <c r="C24" s="20" t="s">
        <v>97</v>
      </c>
      <c r="D24" s="46">
        <v>0</v>
      </c>
      <c r="E24" s="46">
        <v>243060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243060</v>
      </c>
      <c r="O24" s="47">
        <f t="shared" si="2"/>
        <v>5.2194640096203404</v>
      </c>
      <c r="P24" s="9"/>
    </row>
    <row r="25" spans="1:16">
      <c r="A25" s="12"/>
      <c r="B25" s="25">
        <v>335.12</v>
      </c>
      <c r="C25" s="20" t="s">
        <v>89</v>
      </c>
      <c r="D25" s="46">
        <v>903670</v>
      </c>
      <c r="E25" s="46">
        <v>298929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1202599</v>
      </c>
      <c r="O25" s="47">
        <f t="shared" si="2"/>
        <v>25.824579110118535</v>
      </c>
      <c r="P25" s="9"/>
    </row>
    <row r="26" spans="1:16">
      <c r="A26" s="12"/>
      <c r="B26" s="25">
        <v>335.14</v>
      </c>
      <c r="C26" s="20" t="s">
        <v>90</v>
      </c>
      <c r="D26" s="46">
        <v>43138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43138</v>
      </c>
      <c r="O26" s="47">
        <f t="shared" si="2"/>
        <v>0.92634427074385839</v>
      </c>
      <c r="P26" s="9"/>
    </row>
    <row r="27" spans="1:16">
      <c r="A27" s="12"/>
      <c r="B27" s="25">
        <v>335.15</v>
      </c>
      <c r="C27" s="20" t="s">
        <v>91</v>
      </c>
      <c r="D27" s="46">
        <v>39170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39170</v>
      </c>
      <c r="O27" s="47">
        <f t="shared" si="2"/>
        <v>0.84113554372101018</v>
      </c>
      <c r="P27" s="9"/>
    </row>
    <row r="28" spans="1:16">
      <c r="A28" s="12"/>
      <c r="B28" s="25">
        <v>335.18</v>
      </c>
      <c r="C28" s="20" t="s">
        <v>92</v>
      </c>
      <c r="D28" s="46">
        <v>3753943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3753943</v>
      </c>
      <c r="O28" s="47">
        <f t="shared" si="2"/>
        <v>80.612072667926469</v>
      </c>
      <c r="P28" s="9"/>
    </row>
    <row r="29" spans="1:16">
      <c r="A29" s="12"/>
      <c r="B29" s="25">
        <v>335.49</v>
      </c>
      <c r="C29" s="20" t="s">
        <v>31</v>
      </c>
      <c r="D29" s="46">
        <v>90212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90212</v>
      </c>
      <c r="O29" s="47">
        <f t="shared" si="2"/>
        <v>1.9372101013571552</v>
      </c>
      <c r="P29" s="9"/>
    </row>
    <row r="30" spans="1:16">
      <c r="A30" s="12"/>
      <c r="B30" s="25">
        <v>337.2</v>
      </c>
      <c r="C30" s="20" t="s">
        <v>98</v>
      </c>
      <c r="D30" s="46">
        <v>0</v>
      </c>
      <c r="E30" s="46">
        <v>32000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32000</v>
      </c>
      <c r="O30" s="47">
        <f t="shared" si="2"/>
        <v>0.68716715341006696</v>
      </c>
      <c r="P30" s="9"/>
    </row>
    <row r="31" spans="1:16">
      <c r="A31" s="12"/>
      <c r="B31" s="25">
        <v>337.5</v>
      </c>
      <c r="C31" s="20" t="s">
        <v>99</v>
      </c>
      <c r="D31" s="46">
        <v>0</v>
      </c>
      <c r="E31" s="46">
        <v>0</v>
      </c>
      <c r="F31" s="46">
        <v>164463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164463</v>
      </c>
      <c r="O31" s="47">
        <f t="shared" si="2"/>
        <v>3.5316741109774954</v>
      </c>
      <c r="P31" s="9"/>
    </row>
    <row r="32" spans="1:16">
      <c r="A32" s="12"/>
      <c r="B32" s="25">
        <v>337.7</v>
      </c>
      <c r="C32" s="20" t="s">
        <v>34</v>
      </c>
      <c r="D32" s="46">
        <v>0</v>
      </c>
      <c r="E32" s="46">
        <v>20116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20116</v>
      </c>
      <c r="O32" s="47">
        <f t="shared" si="2"/>
        <v>0.43197045181240334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SUM(D34:D39)</f>
        <v>823135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823135</v>
      </c>
      <c r="O33" s="45">
        <f t="shared" si="2"/>
        <v>17.67597921319361</v>
      </c>
      <c r="P33" s="10"/>
    </row>
    <row r="34" spans="1:16">
      <c r="A34" s="12"/>
      <c r="B34" s="25">
        <v>341.3</v>
      </c>
      <c r="C34" s="20" t="s">
        <v>100</v>
      </c>
      <c r="D34" s="46">
        <v>290989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290989</v>
      </c>
      <c r="O34" s="47">
        <f t="shared" si="2"/>
        <v>6.2486900876138121</v>
      </c>
      <c r="P34" s="9"/>
    </row>
    <row r="35" spans="1:16">
      <c r="A35" s="12"/>
      <c r="B35" s="25">
        <v>341.9</v>
      </c>
      <c r="C35" s="20" t="s">
        <v>93</v>
      </c>
      <c r="D35" s="46">
        <v>295077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295077</v>
      </c>
      <c r="O35" s="47">
        <f t="shared" si="2"/>
        <v>6.3364756914619482</v>
      </c>
      <c r="P35" s="9"/>
    </row>
    <row r="36" spans="1:16">
      <c r="A36" s="12"/>
      <c r="B36" s="25">
        <v>343.7</v>
      </c>
      <c r="C36" s="20" t="s">
        <v>44</v>
      </c>
      <c r="D36" s="46">
        <v>54750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54750</v>
      </c>
      <c r="O36" s="47">
        <f t="shared" si="2"/>
        <v>1.1757000515375364</v>
      </c>
      <c r="P36" s="9"/>
    </row>
    <row r="37" spans="1:16">
      <c r="A37" s="12"/>
      <c r="B37" s="25">
        <v>347.2</v>
      </c>
      <c r="C37" s="20" t="s">
        <v>45</v>
      </c>
      <c r="D37" s="46">
        <v>150366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150366</v>
      </c>
      <c r="O37" s="47">
        <f t="shared" si="2"/>
        <v>3.2289555059268169</v>
      </c>
      <c r="P37" s="9"/>
    </row>
    <row r="38" spans="1:16">
      <c r="A38" s="12"/>
      <c r="B38" s="25">
        <v>347.4</v>
      </c>
      <c r="C38" s="20" t="s">
        <v>46</v>
      </c>
      <c r="D38" s="46">
        <v>2700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2700</v>
      </c>
      <c r="O38" s="47">
        <f t="shared" si="2"/>
        <v>5.7979728568974404E-2</v>
      </c>
      <c r="P38" s="9"/>
    </row>
    <row r="39" spans="1:16">
      <c r="A39" s="12"/>
      <c r="B39" s="25">
        <v>349</v>
      </c>
      <c r="C39" s="20" t="s">
        <v>1</v>
      </c>
      <c r="D39" s="46">
        <v>29253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29253</v>
      </c>
      <c r="O39" s="47">
        <f t="shared" si="2"/>
        <v>0.62817814808452155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296657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296657</v>
      </c>
      <c r="O40" s="45">
        <f t="shared" si="2"/>
        <v>6.3704045696615701</v>
      </c>
      <c r="P40" s="10"/>
    </row>
    <row r="41" spans="1:16">
      <c r="A41" s="13"/>
      <c r="B41" s="39">
        <v>351.5</v>
      </c>
      <c r="C41" s="21" t="s">
        <v>101</v>
      </c>
      <c r="D41" s="46">
        <v>25313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25313</v>
      </c>
      <c r="O41" s="47">
        <f t="shared" si="2"/>
        <v>0.54357069232090705</v>
      </c>
      <c r="P41" s="9"/>
    </row>
    <row r="42" spans="1:16">
      <c r="A42" s="13"/>
      <c r="B42" s="39">
        <v>354</v>
      </c>
      <c r="C42" s="21" t="s">
        <v>49</v>
      </c>
      <c r="D42" s="46">
        <v>271344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271344</v>
      </c>
      <c r="O42" s="47">
        <f t="shared" si="2"/>
        <v>5.8268338773406629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SUM(D44:D47)</f>
        <v>165251</v>
      </c>
      <c r="E43" s="32">
        <f t="shared" si="11"/>
        <v>50601</v>
      </c>
      <c r="F43" s="32">
        <f t="shared" si="11"/>
        <v>41183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257035</v>
      </c>
      <c r="O43" s="45">
        <f t="shared" si="2"/>
        <v>5.519562789898643</v>
      </c>
      <c r="P43" s="10"/>
    </row>
    <row r="44" spans="1:16">
      <c r="A44" s="12"/>
      <c r="B44" s="25">
        <v>361.1</v>
      </c>
      <c r="C44" s="20" t="s">
        <v>51</v>
      </c>
      <c r="D44" s="46">
        <v>67114</v>
      </c>
      <c r="E44" s="46">
        <v>50601</v>
      </c>
      <c r="F44" s="46">
        <v>41183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158898</v>
      </c>
      <c r="O44" s="47">
        <f t="shared" si="2"/>
        <v>3.4121714482047758</v>
      </c>
      <c r="P44" s="9"/>
    </row>
    <row r="45" spans="1:16">
      <c r="A45" s="12"/>
      <c r="B45" s="25">
        <v>362</v>
      </c>
      <c r="C45" s="20" t="s">
        <v>66</v>
      </c>
      <c r="D45" s="46">
        <v>22325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22325</v>
      </c>
      <c r="O45" s="47">
        <f t="shared" si="2"/>
        <v>0.47940645937124204</v>
      </c>
      <c r="P45" s="9"/>
    </row>
    <row r="46" spans="1:16">
      <c r="A46" s="12"/>
      <c r="B46" s="25">
        <v>366</v>
      </c>
      <c r="C46" s="20" t="s">
        <v>52</v>
      </c>
      <c r="D46" s="46">
        <v>22080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22080</v>
      </c>
      <c r="O46" s="47">
        <f t="shared" si="2"/>
        <v>0.47414533585294621</v>
      </c>
      <c r="P46" s="9"/>
    </row>
    <row r="47" spans="1:16">
      <c r="A47" s="12"/>
      <c r="B47" s="25">
        <v>369.9</v>
      </c>
      <c r="C47" s="20" t="s">
        <v>53</v>
      </c>
      <c r="D47" s="46">
        <v>53732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53732</v>
      </c>
      <c r="O47" s="47">
        <f t="shared" si="2"/>
        <v>1.1538395464696787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SUM(D49:D49)</f>
        <v>13657</v>
      </c>
      <c r="E48" s="32">
        <f t="shared" si="12"/>
        <v>42680</v>
      </c>
      <c r="F48" s="32">
        <f t="shared" si="12"/>
        <v>3411636</v>
      </c>
      <c r="G48" s="32">
        <f t="shared" si="12"/>
        <v>6673106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10141079</v>
      </c>
      <c r="O48" s="45">
        <f t="shared" si="2"/>
        <v>217.76926215426903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13657</v>
      </c>
      <c r="E49" s="46">
        <v>42680</v>
      </c>
      <c r="F49" s="46">
        <v>3411636</v>
      </c>
      <c r="G49" s="46">
        <v>6673106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10141079</v>
      </c>
      <c r="O49" s="47">
        <f t="shared" si="2"/>
        <v>217.76926215426903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SUM(D5,D12,D22,D33,D40,D43,D48)</f>
        <v>15266547</v>
      </c>
      <c r="E50" s="15">
        <f t="shared" si="13"/>
        <v>11704960</v>
      </c>
      <c r="F50" s="15">
        <f t="shared" si="13"/>
        <v>3655381</v>
      </c>
      <c r="G50" s="15">
        <f t="shared" si="13"/>
        <v>6673106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37299994</v>
      </c>
      <c r="O50" s="38">
        <f t="shared" si="2"/>
        <v>800.97908434976807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105</v>
      </c>
      <c r="M52" s="118"/>
      <c r="N52" s="118"/>
      <c r="O52" s="43">
        <v>46568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2024-10-17T16:47:29Z</cp:lastPrinted>
  <dcterms:created xsi:type="dcterms:W3CDTF">2000-08-31T21:26:31Z</dcterms:created>
  <dcterms:modified xsi:type="dcterms:W3CDTF">2024-10-17T16:47:35Z</dcterms:modified>
</cp:coreProperties>
</file>