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'2007'!$A$1:$O$42</definedName>
    <definedName name="_xlnm.Print_Area" localSheetId="15">'2008'!$A$1:$O$42</definedName>
    <definedName name="_xlnm.Print_Area" localSheetId="14">'2009'!$A$1:$O$39</definedName>
    <definedName name="_xlnm.Print_Area" localSheetId="13">'2010'!$A$1:$O$41</definedName>
    <definedName name="_xlnm.Print_Area" localSheetId="12">'2011'!$A$1:$O$41</definedName>
    <definedName name="_xlnm.Print_Area" localSheetId="11">'2012'!$A$1:$O$43</definedName>
    <definedName name="_xlnm.Print_Area" localSheetId="10">'2013'!$A$1:$O$40</definedName>
    <definedName name="_xlnm.Print_Area" localSheetId="9">'2014'!$A$1:$O$39</definedName>
    <definedName name="_xlnm.Print_Area" localSheetId="8">'2015'!$A$1:$O$42</definedName>
    <definedName name="_xlnm.Print_Area" localSheetId="7">'2016'!$A$1:$O$43</definedName>
    <definedName name="_xlnm.Print_Area" localSheetId="6">'2017'!$A$1:$O$42</definedName>
    <definedName name="_xlnm.Print_Area" localSheetId="5">'2018'!$A$1:$O$45</definedName>
    <definedName name="_xlnm.Print_Area" localSheetId="4">'2019'!$A$1:$O$45</definedName>
    <definedName name="_xlnm.Print_Area" localSheetId="3">'2020'!$A$1:$O$44</definedName>
    <definedName name="_xlnm.Print_Area" localSheetId="2">'2021'!$A$1:$P$31</definedName>
    <definedName name="_xlnm.Print_Area" localSheetId="1">'2022'!$A$1:$P$42</definedName>
    <definedName name="_xlnm.Print_Area" localSheetId="0">'2023'!$A$1:$P$42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8" i="49" l="1"/>
  <c r="F38" i="49"/>
  <c r="G38" i="49"/>
  <c r="H38" i="49"/>
  <c r="I38" i="49"/>
  <c r="J38" i="49"/>
  <c r="K38" i="49"/>
  <c r="L38" i="49"/>
  <c r="M38" i="49"/>
  <c r="N38" i="49"/>
  <c r="D38" i="49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5" i="49" l="1"/>
  <c r="P35" i="49" s="1"/>
  <c r="O31" i="49"/>
  <c r="P31" i="49" s="1"/>
  <c r="O28" i="49"/>
  <c r="P28" i="49" s="1"/>
  <c r="O26" i="49"/>
  <c r="P26" i="49" s="1"/>
  <c r="O18" i="49"/>
  <c r="P18" i="49" s="1"/>
  <c r="O13" i="49"/>
  <c r="P13" i="49" s="1"/>
  <c r="O5" i="49"/>
  <c r="P5" i="49" s="1"/>
  <c r="E38" i="48"/>
  <c r="F38" i="48"/>
  <c r="G38" i="48"/>
  <c r="H38" i="48"/>
  <c r="I38" i="48"/>
  <c r="J38" i="48"/>
  <c r="K38" i="48"/>
  <c r="L38" i="48"/>
  <c r="M38" i="48"/>
  <c r="N38" i="48"/>
  <c r="D38" i="48"/>
  <c r="O38" i="49" l="1"/>
  <c r="P38" i="49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5" i="48" l="1"/>
  <c r="P35" i="48" s="1"/>
  <c r="O31" i="48"/>
  <c r="P31" i="48" s="1"/>
  <c r="O28" i="48"/>
  <c r="P28" i="48" s="1"/>
  <c r="O26" i="48"/>
  <c r="P26" i="48" s="1"/>
  <c r="O18" i="48"/>
  <c r="P18" i="48" s="1"/>
  <c r="O13" i="48"/>
  <c r="P13" i="48" s="1"/>
  <c r="O5" i="48"/>
  <c r="P5" i="48" s="1"/>
  <c r="O26" i="47"/>
  <c r="P26" i="47"/>
  <c r="N25" i="47"/>
  <c r="M25" i="47"/>
  <c r="L25" i="47"/>
  <c r="K25" i="47"/>
  <c r="J25" i="47"/>
  <c r="I25" i="47"/>
  <c r="H25" i="47"/>
  <c r="G25" i="47"/>
  <c r="O25" i="47" s="1"/>
  <c r="F25" i="47"/>
  <c r="E25" i="47"/>
  <c r="D25" i="47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F27" i="47" s="1"/>
  <c r="E22" i="47"/>
  <c r="D22" i="47"/>
  <c r="O21" i="47"/>
  <c r="P21" i="47"/>
  <c r="O20" i="47"/>
  <c r="P20" i="47" s="1"/>
  <c r="N19" i="47"/>
  <c r="M19" i="47"/>
  <c r="M27" i="47" s="1"/>
  <c r="L19" i="47"/>
  <c r="K19" i="47"/>
  <c r="J19" i="47"/>
  <c r="I19" i="47"/>
  <c r="H19" i="47"/>
  <c r="G19" i="47"/>
  <c r="F19" i="47"/>
  <c r="E19" i="47"/>
  <c r="D19" i="47"/>
  <c r="O18" i="47"/>
  <c r="P18" i="47" s="1"/>
  <c r="N17" i="47"/>
  <c r="O17" i="47" s="1"/>
  <c r="P17" i="47" s="1"/>
  <c r="M17" i="47"/>
  <c r="L17" i="47"/>
  <c r="K17" i="47"/>
  <c r="J17" i="47"/>
  <c r="I17" i="47"/>
  <c r="H17" i="47"/>
  <c r="G17" i="47"/>
  <c r="F17" i="47"/>
  <c r="E17" i="47"/>
  <c r="D17" i="47"/>
  <c r="O16" i="47"/>
  <c r="P16" i="47"/>
  <c r="O15" i="47"/>
  <c r="P15" i="47"/>
  <c r="O14" i="47"/>
  <c r="P14" i="47"/>
  <c r="O13" i="47"/>
  <c r="P13" i="47" s="1"/>
  <c r="N12" i="47"/>
  <c r="M12" i="47"/>
  <c r="L12" i="47"/>
  <c r="K12" i="47"/>
  <c r="J12" i="47"/>
  <c r="I12" i="47"/>
  <c r="O12" i="47" s="1"/>
  <c r="P12" i="47" s="1"/>
  <c r="H12" i="47"/>
  <c r="G12" i="47"/>
  <c r="F12" i="47"/>
  <c r="E12" i="47"/>
  <c r="D12" i="47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/>
  <c r="O6" i="47"/>
  <c r="P6" i="47"/>
  <c r="N5" i="47"/>
  <c r="M5" i="47"/>
  <c r="L5" i="47"/>
  <c r="L27" i="47" s="1"/>
  <c r="K5" i="47"/>
  <c r="K27" i="47" s="1"/>
  <c r="J5" i="47"/>
  <c r="J27" i="47" s="1"/>
  <c r="I5" i="47"/>
  <c r="I27" i="47" s="1"/>
  <c r="H5" i="47"/>
  <c r="H27" i="47" s="1"/>
  <c r="G5" i="47"/>
  <c r="F5" i="47"/>
  <c r="E5" i="47"/>
  <c r="E27" i="47" s="1"/>
  <c r="D5" i="47"/>
  <c r="D27" i="47" s="1"/>
  <c r="N39" i="46"/>
  <c r="O39" i="46" s="1"/>
  <c r="N38" i="46"/>
  <c r="O38" i="46" s="1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 s="1"/>
  <c r="N34" i="46"/>
  <c r="O34" i="46" s="1"/>
  <c r="N33" i="46"/>
  <c r="O33" i="46" s="1"/>
  <c r="N32" i="46"/>
  <c r="O32" i="46" s="1"/>
  <c r="M31" i="46"/>
  <c r="N31" i="46" s="1"/>
  <c r="O31" i="46" s="1"/>
  <c r="L31" i="46"/>
  <c r="K31" i="46"/>
  <c r="J31" i="46"/>
  <c r="I31" i="46"/>
  <c r="H31" i="46"/>
  <c r="H40" i="46" s="1"/>
  <c r="G31" i="46"/>
  <c r="F31" i="46"/>
  <c r="E31" i="46"/>
  <c r="D31" i="46"/>
  <c r="N30" i="46"/>
  <c r="O30" i="46" s="1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N25" i="46" s="1"/>
  <c r="O25" i="46" s="1"/>
  <c r="D25" i="46"/>
  <c r="N24" i="46"/>
  <c r="O24" i="46" s="1"/>
  <c r="N23" i="46"/>
  <c r="O23" i="46" s="1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 s="1"/>
  <c r="N6" i="46"/>
  <c r="O6" i="46" s="1"/>
  <c r="M5" i="46"/>
  <c r="M40" i="46" s="1"/>
  <c r="L5" i="46"/>
  <c r="L40" i="46" s="1"/>
  <c r="K5" i="46"/>
  <c r="K40" i="46" s="1"/>
  <c r="J5" i="46"/>
  <c r="J40" i="46" s="1"/>
  <c r="I5" i="46"/>
  <c r="H5" i="46"/>
  <c r="G5" i="46"/>
  <c r="F5" i="46"/>
  <c r="F40" i="46" s="1"/>
  <c r="E5" i="46"/>
  <c r="D5" i="46"/>
  <c r="D40" i="46" s="1"/>
  <c r="E36" i="45"/>
  <c r="F36" i="45"/>
  <c r="G36" i="45"/>
  <c r="H36" i="45"/>
  <c r="I36" i="45"/>
  <c r="J36" i="45"/>
  <c r="K36" i="45"/>
  <c r="L36" i="45"/>
  <c r="M36" i="45"/>
  <c r="D36" i="45"/>
  <c r="E39" i="45"/>
  <c r="F39" i="45"/>
  <c r="G39" i="45"/>
  <c r="H39" i="45"/>
  <c r="I39" i="45"/>
  <c r="J39" i="45"/>
  <c r="K39" i="45"/>
  <c r="L39" i="45"/>
  <c r="M39" i="45"/>
  <c r="D39" i="45"/>
  <c r="N40" i="45"/>
  <c r="O40" i="45" s="1"/>
  <c r="N38" i="45"/>
  <c r="O38" i="45" s="1"/>
  <c r="N37" i="45"/>
  <c r="O37" i="45" s="1"/>
  <c r="N35" i="45"/>
  <c r="O35" i="45" s="1"/>
  <c r="N34" i="45"/>
  <c r="O34" i="45" s="1"/>
  <c r="N33" i="45"/>
  <c r="O33" i="45" s="1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N28" i="45" s="1"/>
  <c r="O28" i="45" s="1"/>
  <c r="D28" i="45"/>
  <c r="N27" i="45"/>
  <c r="O27" i="45" s="1"/>
  <c r="N26" i="45"/>
  <c r="O26" i="45" s="1"/>
  <c r="M25" i="45"/>
  <c r="L25" i="45"/>
  <c r="K25" i="45"/>
  <c r="J25" i="45"/>
  <c r="I25" i="45"/>
  <c r="H25" i="45"/>
  <c r="G25" i="45"/>
  <c r="N25" i="45" s="1"/>
  <c r="O25" i="45" s="1"/>
  <c r="F25" i="45"/>
  <c r="E25" i="45"/>
  <c r="D25" i="45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N18" i="45" s="1"/>
  <c r="O18" i="45" s="1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N13" i="45" s="1"/>
  <c r="O13" i="45" s="1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M41" i="45" s="1"/>
  <c r="L5" i="45"/>
  <c r="L41" i="45" s="1"/>
  <c r="K5" i="45"/>
  <c r="N5" i="45" s="1"/>
  <c r="O5" i="45" s="1"/>
  <c r="J5" i="45"/>
  <c r="J41" i="45" s="1"/>
  <c r="I5" i="45"/>
  <c r="I41" i="45" s="1"/>
  <c r="H5" i="45"/>
  <c r="H41" i="45" s="1"/>
  <c r="G5" i="45"/>
  <c r="G41" i="45" s="1"/>
  <c r="F5" i="45"/>
  <c r="F41" i="45" s="1"/>
  <c r="E5" i="45"/>
  <c r="D5" i="45"/>
  <c r="D41" i="45" s="1"/>
  <c r="N40" i="44"/>
  <c r="O40" i="44" s="1"/>
  <c r="N39" i="44"/>
  <c r="O39" i="44" s="1"/>
  <c r="N38" i="44"/>
  <c r="O38" i="44" s="1"/>
  <c r="M37" i="44"/>
  <c r="N37" i="44" s="1"/>
  <c r="O37" i="44" s="1"/>
  <c r="L37" i="44"/>
  <c r="K37" i="44"/>
  <c r="J37" i="44"/>
  <c r="I37" i="44"/>
  <c r="H37" i="44"/>
  <c r="G37" i="44"/>
  <c r="F37" i="44"/>
  <c r="E37" i="44"/>
  <c r="D37" i="44"/>
  <c r="N36" i="44"/>
  <c r="O36" i="44" s="1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N32" i="44" s="1"/>
  <c r="O32" i="44" s="1"/>
  <c r="F32" i="44"/>
  <c r="E32" i="44"/>
  <c r="D32" i="44"/>
  <c r="N31" i="44"/>
  <c r="O31" i="44" s="1"/>
  <c r="N30" i="44"/>
  <c r="O30" i="44" s="1"/>
  <c r="M29" i="44"/>
  <c r="L29" i="44"/>
  <c r="K29" i="44"/>
  <c r="J29" i="44"/>
  <c r="I29" i="44"/>
  <c r="N29" i="44" s="1"/>
  <c r="O29" i="44" s="1"/>
  <c r="H29" i="44"/>
  <c r="G29" i="44"/>
  <c r="F29" i="44"/>
  <c r="E29" i="44"/>
  <c r="D29" i="44"/>
  <c r="D41" i="44" s="1"/>
  <c r="N28" i="44"/>
  <c r="O28" i="44" s="1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 s="1"/>
  <c r="M18" i="44"/>
  <c r="L18" i="44"/>
  <c r="K18" i="44"/>
  <c r="N18" i="44" s="1"/>
  <c r="O18" i="44" s="1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N13" i="44" s="1"/>
  <c r="O13" i="44" s="1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L41" i="44" s="1"/>
  <c r="K5" i="44"/>
  <c r="J5" i="44"/>
  <c r="J41" i="44" s="1"/>
  <c r="I5" i="44"/>
  <c r="H5" i="44"/>
  <c r="H41" i="44" s="1"/>
  <c r="G5" i="44"/>
  <c r="G41" i="44" s="1"/>
  <c r="F5" i="44"/>
  <c r="F41" i="44" s="1"/>
  <c r="E5" i="44"/>
  <c r="D5" i="44"/>
  <c r="N37" i="43"/>
  <c r="O37" i="43" s="1"/>
  <c r="N36" i="43"/>
  <c r="O36" i="43" s="1"/>
  <c r="M35" i="43"/>
  <c r="L35" i="43"/>
  <c r="K35" i="43"/>
  <c r="J35" i="43"/>
  <c r="I35" i="43"/>
  <c r="H35" i="43"/>
  <c r="G35" i="43"/>
  <c r="F35" i="43"/>
  <c r="E35" i="43"/>
  <c r="N35" i="43" s="1"/>
  <c r="O35" i="43" s="1"/>
  <c r="D35" i="43"/>
  <c r="N34" i="43"/>
  <c r="O34" i="43" s="1"/>
  <c r="N33" i="43"/>
  <c r="O33" i="43" s="1"/>
  <c r="N32" i="43"/>
  <c r="O32" i="43" s="1"/>
  <c r="N31" i="43"/>
  <c r="O31" i="43" s="1"/>
  <c r="M30" i="43"/>
  <c r="L30" i="43"/>
  <c r="K30" i="43"/>
  <c r="N30" i="43" s="1"/>
  <c r="O30" i="43" s="1"/>
  <c r="J30" i="43"/>
  <c r="I30" i="43"/>
  <c r="H30" i="43"/>
  <c r="G30" i="43"/>
  <c r="F30" i="43"/>
  <c r="E30" i="43"/>
  <c r="D30" i="43"/>
  <c r="N29" i="43"/>
  <c r="O29" i="43"/>
  <c r="N28" i="43"/>
  <c r="O28" i="43" s="1"/>
  <c r="M27" i="43"/>
  <c r="N27" i="43" s="1"/>
  <c r="O27" i="43" s="1"/>
  <c r="L27" i="43"/>
  <c r="K27" i="43"/>
  <c r="J27" i="43"/>
  <c r="I27" i="43"/>
  <c r="H27" i="43"/>
  <c r="H38" i="43" s="1"/>
  <c r="G27" i="43"/>
  <c r="F27" i="43"/>
  <c r="E27" i="43"/>
  <c r="D27" i="43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N19" i="43"/>
  <c r="O19" i="43"/>
  <c r="M18" i="43"/>
  <c r="L18" i="43"/>
  <c r="K18" i="43"/>
  <c r="N18" i="43" s="1"/>
  <c r="O18" i="43" s="1"/>
  <c r="J18" i="43"/>
  <c r="I18" i="43"/>
  <c r="H18" i="43"/>
  <c r="G18" i="43"/>
  <c r="G38" i="43" s="1"/>
  <c r="F18" i="43"/>
  <c r="E18" i="43"/>
  <c r="D18" i="43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38" i="43" s="1"/>
  <c r="L5" i="43"/>
  <c r="L38" i="43" s="1"/>
  <c r="K5" i="43"/>
  <c r="J5" i="43"/>
  <c r="J38" i="43" s="1"/>
  <c r="I5" i="43"/>
  <c r="I38" i="43" s="1"/>
  <c r="H5" i="43"/>
  <c r="G5" i="43"/>
  <c r="F5" i="43"/>
  <c r="F38" i="43" s="1"/>
  <c r="E5" i="43"/>
  <c r="D5" i="43"/>
  <c r="D38" i="43" s="1"/>
  <c r="N38" i="42"/>
  <c r="O38" i="42" s="1"/>
  <c r="N37" i="42"/>
  <c r="O37" i="42" s="1"/>
  <c r="M36" i="42"/>
  <c r="L36" i="42"/>
  <c r="K36" i="42"/>
  <c r="J36" i="42"/>
  <c r="I36" i="42"/>
  <c r="H36" i="42"/>
  <c r="G36" i="42"/>
  <c r="F36" i="42"/>
  <c r="E36" i="42"/>
  <c r="N36" i="42" s="1"/>
  <c r="O36" i="42" s="1"/>
  <c r="D36" i="42"/>
  <c r="N35" i="42"/>
  <c r="O35" i="42" s="1"/>
  <c r="N34" i="42"/>
  <c r="O34" i="42" s="1"/>
  <c r="N33" i="42"/>
  <c r="O33" i="42" s="1"/>
  <c r="N32" i="42"/>
  <c r="O32" i="42"/>
  <c r="M31" i="42"/>
  <c r="L31" i="42"/>
  <c r="K31" i="42"/>
  <c r="J31" i="42"/>
  <c r="I31" i="42"/>
  <c r="H31" i="42"/>
  <c r="G31" i="42"/>
  <c r="F31" i="42"/>
  <c r="E31" i="42"/>
  <c r="D31" i="42"/>
  <c r="N30" i="42"/>
  <c r="O30" i="42"/>
  <c r="N29" i="42"/>
  <c r="O29" i="42" s="1"/>
  <c r="M28" i="42"/>
  <c r="N28" i="42" s="1"/>
  <c r="O28" i="42" s="1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M18" i="42"/>
  <c r="N18" i="42" s="1"/>
  <c r="O18" i="42" s="1"/>
  <c r="L18" i="42"/>
  <c r="K18" i="42"/>
  <c r="J18" i="42"/>
  <c r="I18" i="42"/>
  <c r="H18" i="42"/>
  <c r="H39" i="42" s="1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N13" i="42" s="1"/>
  <c r="O13" i="42" s="1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M39" i="42" s="1"/>
  <c r="L5" i="42"/>
  <c r="L39" i="42" s="1"/>
  <c r="K5" i="42"/>
  <c r="J5" i="42"/>
  <c r="J39" i="42" s="1"/>
  <c r="I5" i="42"/>
  <c r="I39" i="42" s="1"/>
  <c r="H5" i="42"/>
  <c r="G5" i="42"/>
  <c r="F5" i="42"/>
  <c r="F39" i="42" s="1"/>
  <c r="E5" i="42"/>
  <c r="E39" i="42" s="1"/>
  <c r="D5" i="42"/>
  <c r="D39" i="42" s="1"/>
  <c r="F38" i="41"/>
  <c r="N37" i="41"/>
  <c r="O37" i="41" s="1"/>
  <c r="N36" i="41"/>
  <c r="O36" i="41" s="1"/>
  <c r="N35" i="41"/>
  <c r="O35" i="41" s="1"/>
  <c r="M34" i="41"/>
  <c r="L34" i="41"/>
  <c r="K34" i="41"/>
  <c r="J34" i="41"/>
  <c r="I34" i="41"/>
  <c r="N34" i="41" s="1"/>
  <c r="O34" i="41" s="1"/>
  <c r="H34" i="41"/>
  <c r="G34" i="41"/>
  <c r="F34" i="41"/>
  <c r="E34" i="41"/>
  <c r="D34" i="41"/>
  <c r="N33" i="41"/>
  <c r="O33" i="41" s="1"/>
  <c r="N32" i="41"/>
  <c r="O32" i="41"/>
  <c r="N31" i="41"/>
  <c r="O31" i="41" s="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N18" i="41" s="1"/>
  <c r="O18" i="41" s="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N13" i="41" s="1"/>
  <c r="O13" i="41" s="1"/>
  <c r="F13" i="41"/>
  <c r="E13" i="41"/>
  <c r="D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38" i="41" s="1"/>
  <c r="K5" i="41"/>
  <c r="K38" i="41" s="1"/>
  <c r="J5" i="41"/>
  <c r="J38" i="41" s="1"/>
  <c r="I5" i="41"/>
  <c r="I38" i="41" s="1"/>
  <c r="H5" i="41"/>
  <c r="H38" i="41" s="1"/>
  <c r="G5" i="41"/>
  <c r="F5" i="41"/>
  <c r="E5" i="41"/>
  <c r="D5" i="41"/>
  <c r="D38" i="41" s="1"/>
  <c r="E38" i="40"/>
  <c r="N37" i="40"/>
  <c r="O37" i="40" s="1"/>
  <c r="N36" i="40"/>
  <c r="O36" i="40" s="1"/>
  <c r="M35" i="40"/>
  <c r="L35" i="40"/>
  <c r="K35" i="40"/>
  <c r="J35" i="40"/>
  <c r="I35" i="40"/>
  <c r="H35" i="40"/>
  <c r="G35" i="40"/>
  <c r="N35" i="40" s="1"/>
  <c r="O35" i="40" s="1"/>
  <c r="F35" i="40"/>
  <c r="E35" i="40"/>
  <c r="D35" i="40"/>
  <c r="N34" i="40"/>
  <c r="O34" i="40" s="1"/>
  <c r="N33" i="40"/>
  <c r="O33" i="40" s="1"/>
  <c r="N32" i="40"/>
  <c r="O32" i="40" s="1"/>
  <c r="M31" i="40"/>
  <c r="L31" i="40"/>
  <c r="K31" i="40"/>
  <c r="N31" i="40" s="1"/>
  <c r="O31" i="40" s="1"/>
  <c r="J31" i="40"/>
  <c r="I31" i="40"/>
  <c r="H31" i="40"/>
  <c r="G31" i="40"/>
  <c r="F31" i="40"/>
  <c r="F38" i="40" s="1"/>
  <c r="E31" i="40"/>
  <c r="D31" i="40"/>
  <c r="N30" i="40"/>
  <c r="O30" i="40" s="1"/>
  <c r="N29" i="40"/>
  <c r="O29" i="40" s="1"/>
  <c r="M28" i="40"/>
  <c r="N28" i="40" s="1"/>
  <c r="O28" i="40" s="1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L38" i="40" s="1"/>
  <c r="K5" i="40"/>
  <c r="J5" i="40"/>
  <c r="J38" i="40" s="1"/>
  <c r="I5" i="40"/>
  <c r="I38" i="40" s="1"/>
  <c r="H5" i="40"/>
  <c r="H38" i="40" s="1"/>
  <c r="G5" i="40"/>
  <c r="F5" i="40"/>
  <c r="E5" i="40"/>
  <c r="D5" i="40"/>
  <c r="D38" i="40" s="1"/>
  <c r="N34" i="39"/>
  <c r="O34" i="39" s="1"/>
  <c r="N33" i="39"/>
  <c r="O33" i="39" s="1"/>
  <c r="M32" i="39"/>
  <c r="L32" i="39"/>
  <c r="K32" i="39"/>
  <c r="J32" i="39"/>
  <c r="I32" i="39"/>
  <c r="H32" i="39"/>
  <c r="G32" i="39"/>
  <c r="F32" i="39"/>
  <c r="E32" i="39"/>
  <c r="D32" i="39"/>
  <c r="N31" i="39"/>
  <c r="O31" i="39" s="1"/>
  <c r="N30" i="39"/>
  <c r="O30" i="39" s="1"/>
  <c r="N29" i="39"/>
  <c r="O29" i="39" s="1"/>
  <c r="M28" i="39"/>
  <c r="N28" i="39" s="1"/>
  <c r="O28" i="39" s="1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 s="1"/>
  <c r="M25" i="39"/>
  <c r="L25" i="39"/>
  <c r="K25" i="39"/>
  <c r="J25" i="39"/>
  <c r="I25" i="39"/>
  <c r="H25" i="39"/>
  <c r="G25" i="39"/>
  <c r="F25" i="39"/>
  <c r="E25" i="39"/>
  <c r="N25" i="39" s="1"/>
  <c r="O25" i="39" s="1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N23" i="39" s="1"/>
  <c r="O23" i="39" s="1"/>
  <c r="D23" i="39"/>
  <c r="N22" i="39"/>
  <c r="O22" i="39" s="1"/>
  <c r="N21" i="39"/>
  <c r="O21" i="39" s="1"/>
  <c r="N20" i="39"/>
  <c r="O20" i="39" s="1"/>
  <c r="N19" i="39"/>
  <c r="O19" i="39" s="1"/>
  <c r="N18" i="39"/>
  <c r="O18" i="39" s="1"/>
  <c r="N17" i="39"/>
  <c r="O17" i="39" s="1"/>
  <c r="M16" i="39"/>
  <c r="L16" i="39"/>
  <c r="K16" i="39"/>
  <c r="K35" i="39" s="1"/>
  <c r="J16" i="39"/>
  <c r="I16" i="39"/>
  <c r="H16" i="39"/>
  <c r="G16" i="39"/>
  <c r="F16" i="39"/>
  <c r="E16" i="39"/>
  <c r="D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L35" i="39" s="1"/>
  <c r="K5" i="39"/>
  <c r="J5" i="39"/>
  <c r="J35" i="39" s="1"/>
  <c r="I5" i="39"/>
  <c r="I35" i="39" s="1"/>
  <c r="H5" i="39"/>
  <c r="H35" i="39" s="1"/>
  <c r="G5" i="39"/>
  <c r="G35" i="39" s="1"/>
  <c r="F5" i="39"/>
  <c r="F35" i="39"/>
  <c r="E5" i="39"/>
  <c r="D5" i="39"/>
  <c r="N37" i="38"/>
  <c r="O37" i="38" s="1"/>
  <c r="N36" i="38"/>
  <c r="O36" i="38" s="1"/>
  <c r="N35" i="38"/>
  <c r="O35" i="38" s="1"/>
  <c r="M34" i="38"/>
  <c r="L34" i="38"/>
  <c r="K34" i="38"/>
  <c r="J34" i="38"/>
  <c r="I34" i="38"/>
  <c r="I38" i="38" s="1"/>
  <c r="H34" i="38"/>
  <c r="G34" i="38"/>
  <c r="F34" i="38"/>
  <c r="E34" i="38"/>
  <c r="D34" i="38"/>
  <c r="N34" i="38" s="1"/>
  <c r="O34" i="38" s="1"/>
  <c r="N33" i="38"/>
  <c r="O33" i="38"/>
  <c r="N32" i="38"/>
  <c r="O32" i="38" s="1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N27" i="38"/>
  <c r="O27" i="38" s="1"/>
  <c r="M26" i="38"/>
  <c r="L26" i="38"/>
  <c r="K26" i="38"/>
  <c r="J26" i="38"/>
  <c r="I26" i="38"/>
  <c r="H26" i="38"/>
  <c r="G26" i="38"/>
  <c r="N26" i="38" s="1"/>
  <c r="O26" i="38" s="1"/>
  <c r="F26" i="38"/>
  <c r="E26" i="38"/>
  <c r="D26" i="38"/>
  <c r="N25" i="38"/>
  <c r="O25" i="38" s="1"/>
  <c r="M24" i="38"/>
  <c r="L24" i="38"/>
  <c r="K24" i="38"/>
  <c r="J24" i="38"/>
  <c r="I24" i="38"/>
  <c r="H24" i="38"/>
  <c r="G24" i="38"/>
  <c r="N24" i="38" s="1"/>
  <c r="O24" i="38" s="1"/>
  <c r="F24" i="38"/>
  <c r="E24" i="38"/>
  <c r="D24" i="38"/>
  <c r="N23" i="38"/>
  <c r="O23" i="38" s="1"/>
  <c r="N22" i="38"/>
  <c r="O22" i="38" s="1"/>
  <c r="N21" i="38"/>
  <c r="O21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/>
  <c r="O18" i="38" s="1"/>
  <c r="N17" i="38"/>
  <c r="O17" i="38" s="1"/>
  <c r="N16" i="38"/>
  <c r="O16" i="38" s="1"/>
  <c r="N15" i="38"/>
  <c r="O15" i="38" s="1"/>
  <c r="N14" i="38"/>
  <c r="O14" i="38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M38" i="38" s="1"/>
  <c r="L5" i="38"/>
  <c r="L38" i="38" s="1"/>
  <c r="K5" i="38"/>
  <c r="K38" i="38" s="1"/>
  <c r="J5" i="38"/>
  <c r="J38" i="38" s="1"/>
  <c r="I5" i="38"/>
  <c r="H5" i="38"/>
  <c r="H38" i="38" s="1"/>
  <c r="G5" i="38"/>
  <c r="F5" i="38"/>
  <c r="F38" i="38" s="1"/>
  <c r="E5" i="38"/>
  <c r="D5" i="38"/>
  <c r="N35" i="37"/>
  <c r="O35" i="37" s="1"/>
  <c r="N34" i="37"/>
  <c r="O34" i="37" s="1"/>
  <c r="N33" i="37"/>
  <c r="O33" i="37"/>
  <c r="M32" i="37"/>
  <c r="L32" i="37"/>
  <c r="K32" i="37"/>
  <c r="J32" i="37"/>
  <c r="I32" i="37"/>
  <c r="H32" i="37"/>
  <c r="G32" i="37"/>
  <c r="F32" i="37"/>
  <c r="E32" i="37"/>
  <c r="D32" i="37"/>
  <c r="N31" i="37"/>
  <c r="O31" i="37"/>
  <c r="N30" i="37"/>
  <c r="O30" i="37" s="1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 s="1"/>
  <c r="M25" i="37"/>
  <c r="L25" i="37"/>
  <c r="K25" i="37"/>
  <c r="J25" i="37"/>
  <c r="N25" i="37" s="1"/>
  <c r="O25" i="37" s="1"/>
  <c r="I25" i="37"/>
  <c r="H25" i="37"/>
  <c r="G25" i="37"/>
  <c r="F25" i="37"/>
  <c r="E25" i="37"/>
  <c r="D25" i="37"/>
  <c r="N24" i="37"/>
  <c r="O24" i="37" s="1"/>
  <c r="M23" i="37"/>
  <c r="L23" i="37"/>
  <c r="K23" i="37"/>
  <c r="J23" i="37"/>
  <c r="N23" i="37" s="1"/>
  <c r="O23" i="37" s="1"/>
  <c r="I23" i="37"/>
  <c r="H23" i="37"/>
  <c r="G23" i="37"/>
  <c r="F23" i="37"/>
  <c r="E23" i="37"/>
  <c r="D23" i="37"/>
  <c r="N22" i="37"/>
  <c r="O22" i="37"/>
  <c r="N21" i="37"/>
  <c r="O21" i="37" s="1"/>
  <c r="N20" i="37"/>
  <c r="O20" i="37" s="1"/>
  <c r="N19" i="37"/>
  <c r="O19" i="37" s="1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L36" i="37" s="1"/>
  <c r="K5" i="37"/>
  <c r="J5" i="37"/>
  <c r="J36" i="37" s="1"/>
  <c r="I5" i="37"/>
  <c r="H5" i="37"/>
  <c r="G5" i="37"/>
  <c r="G36" i="37" s="1"/>
  <c r="F5" i="37"/>
  <c r="E5" i="37"/>
  <c r="D5" i="37"/>
  <c r="N38" i="36"/>
  <c r="O38" i="36" s="1"/>
  <c r="N37" i="36"/>
  <c r="O37" i="36" s="1"/>
  <c r="M36" i="36"/>
  <c r="L36" i="36"/>
  <c r="K36" i="36"/>
  <c r="J36" i="36"/>
  <c r="I36" i="36"/>
  <c r="H36" i="36"/>
  <c r="G36" i="36"/>
  <c r="N36" i="36" s="1"/>
  <c r="O36" i="36" s="1"/>
  <c r="F36" i="36"/>
  <c r="E36" i="36"/>
  <c r="D36" i="36"/>
  <c r="N35" i="36"/>
  <c r="O35" i="36" s="1"/>
  <c r="N34" i="36"/>
  <c r="O34" i="36" s="1"/>
  <c r="N33" i="36"/>
  <c r="O33" i="36"/>
  <c r="N32" i="36"/>
  <c r="O32" i="36" s="1"/>
  <c r="M31" i="36"/>
  <c r="N31" i="36" s="1"/>
  <c r="L31" i="36"/>
  <c r="K31" i="36"/>
  <c r="J31" i="36"/>
  <c r="I31" i="36"/>
  <c r="H31" i="36"/>
  <c r="G31" i="36"/>
  <c r="F31" i="36"/>
  <c r="E31" i="36"/>
  <c r="D31" i="36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 s="1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/>
  <c r="O18" i="36" s="1"/>
  <c r="N17" i="36"/>
  <c r="O17" i="36" s="1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L39" i="36" s="1"/>
  <c r="K5" i="36"/>
  <c r="K39" i="36" s="1"/>
  <c r="J5" i="36"/>
  <c r="I5" i="36"/>
  <c r="I39" i="36"/>
  <c r="H5" i="36"/>
  <c r="G5" i="36"/>
  <c r="G39" i="36" s="1"/>
  <c r="F5" i="36"/>
  <c r="E5" i="36"/>
  <c r="D5" i="36"/>
  <c r="N36" i="35"/>
  <c r="O36" i="35" s="1"/>
  <c r="N35" i="35"/>
  <c r="O35" i="35" s="1"/>
  <c r="M34" i="35"/>
  <c r="L34" i="35"/>
  <c r="K34" i="35"/>
  <c r="J34" i="35"/>
  <c r="I34" i="35"/>
  <c r="H34" i="35"/>
  <c r="G34" i="35"/>
  <c r="N34" i="35" s="1"/>
  <c r="O34" i="35" s="1"/>
  <c r="F34" i="35"/>
  <c r="E34" i="35"/>
  <c r="D34" i="35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N26" i="35" s="1"/>
  <c r="F26" i="35"/>
  <c r="E26" i="35"/>
  <c r="D26" i="35"/>
  <c r="N25" i="35"/>
  <c r="O25" i="35"/>
  <c r="N24" i="35"/>
  <c r="O24" i="35"/>
  <c r="M23" i="35"/>
  <c r="L23" i="35"/>
  <c r="K23" i="35"/>
  <c r="J23" i="35"/>
  <c r="I23" i="35"/>
  <c r="H23" i="35"/>
  <c r="G23" i="35"/>
  <c r="F23" i="35"/>
  <c r="E23" i="35"/>
  <c r="D23" i="35"/>
  <c r="N23" i="35" s="1"/>
  <c r="O23" i="35" s="1"/>
  <c r="N22" i="35"/>
  <c r="O22" i="35" s="1"/>
  <c r="N21" i="35"/>
  <c r="O21" i="35"/>
  <c r="N20" i="35"/>
  <c r="O20" i="35"/>
  <c r="N19" i="35"/>
  <c r="O19" i="35"/>
  <c r="N18" i="35"/>
  <c r="O18" i="35"/>
  <c r="N17" i="35"/>
  <c r="O17" i="35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N14" i="35"/>
  <c r="O14" i="35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L37" i="35"/>
  <c r="K5" i="35"/>
  <c r="K37" i="35"/>
  <c r="J5" i="35"/>
  <c r="I5" i="35"/>
  <c r="I37" i="35" s="1"/>
  <c r="H5" i="35"/>
  <c r="H37" i="35" s="1"/>
  <c r="G5" i="35"/>
  <c r="G37" i="35" s="1"/>
  <c r="F5" i="35"/>
  <c r="E5" i="35"/>
  <c r="D5" i="35"/>
  <c r="D37" i="35"/>
  <c r="N36" i="34"/>
  <c r="O36" i="34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/>
  <c r="N31" i="34"/>
  <c r="O31" i="34"/>
  <c r="N30" i="34"/>
  <c r="O30" i="34"/>
  <c r="M29" i="34"/>
  <c r="L29" i="34"/>
  <c r="K29" i="34"/>
  <c r="J29" i="34"/>
  <c r="I29" i="34"/>
  <c r="H29" i="34"/>
  <c r="G29" i="34"/>
  <c r="F29" i="34"/>
  <c r="F37" i="34" s="1"/>
  <c r="E29" i="34"/>
  <c r="D29" i="34"/>
  <c r="N29" i="34" s="1"/>
  <c r="O29" i="34" s="1"/>
  <c r="N28" i="34"/>
  <c r="O28" i="34"/>
  <c r="N27" i="34"/>
  <c r="O27" i="34"/>
  <c r="M26" i="34"/>
  <c r="L26" i="34"/>
  <c r="K26" i="34"/>
  <c r="J26" i="34"/>
  <c r="N26" i="34" s="1"/>
  <c r="O26" i="34" s="1"/>
  <c r="I26" i="34"/>
  <c r="H26" i="34"/>
  <c r="G26" i="34"/>
  <c r="F26" i="34"/>
  <c r="E26" i="34"/>
  <c r="D26" i="34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N23" i="34" s="1"/>
  <c r="O23" i="34" s="1"/>
  <c r="E23" i="34"/>
  <c r="D23" i="34"/>
  <c r="N22" i="34"/>
  <c r="O22" i="34"/>
  <c r="N21" i="34"/>
  <c r="O21" i="34"/>
  <c r="N20" i="34"/>
  <c r="O20" i="34"/>
  <c r="N19" i="34"/>
  <c r="O19" i="34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/>
  <c r="N10" i="34"/>
  <c r="O10" i="34"/>
  <c r="N9" i="34"/>
  <c r="O9" i="34" s="1"/>
  <c r="N8" i="34"/>
  <c r="O8" i="34"/>
  <c r="N7" i="34"/>
  <c r="O7" i="34"/>
  <c r="N6" i="34"/>
  <c r="O6" i="34"/>
  <c r="M5" i="34"/>
  <c r="L5" i="34"/>
  <c r="K5" i="34"/>
  <c r="K37" i="34"/>
  <c r="J5" i="34"/>
  <c r="J37" i="34" s="1"/>
  <c r="I5" i="34"/>
  <c r="I37" i="34" s="1"/>
  <c r="H5" i="34"/>
  <c r="H37" i="34" s="1"/>
  <c r="G5" i="34"/>
  <c r="G37" i="34" s="1"/>
  <c r="F5" i="34"/>
  <c r="E5" i="34"/>
  <c r="E37" i="34"/>
  <c r="D5" i="34"/>
  <c r="E32" i="33"/>
  <c r="F32" i="33"/>
  <c r="G32" i="33"/>
  <c r="H32" i="33"/>
  <c r="I32" i="33"/>
  <c r="J32" i="33"/>
  <c r="K32" i="33"/>
  <c r="L32" i="33"/>
  <c r="M32" i="33"/>
  <c r="D32" i="33"/>
  <c r="E27" i="33"/>
  <c r="F27" i="33"/>
  <c r="G27" i="33"/>
  <c r="H27" i="33"/>
  <c r="I27" i="33"/>
  <c r="J27" i="33"/>
  <c r="K27" i="33"/>
  <c r="L27" i="33"/>
  <c r="M27" i="33"/>
  <c r="E24" i="33"/>
  <c r="F24" i="33"/>
  <c r="N24" i="33"/>
  <c r="O24" i="33" s="1"/>
  <c r="G24" i="33"/>
  <c r="H24" i="33"/>
  <c r="I24" i="33"/>
  <c r="J24" i="33"/>
  <c r="K24" i="33"/>
  <c r="L24" i="33"/>
  <c r="M24" i="33"/>
  <c r="E22" i="33"/>
  <c r="F22" i="33"/>
  <c r="G22" i="33"/>
  <c r="N22" i="33"/>
  <c r="O22" i="33" s="1"/>
  <c r="H22" i="33"/>
  <c r="I22" i="33"/>
  <c r="J22" i="33"/>
  <c r="K22" i="33"/>
  <c r="L22" i="33"/>
  <c r="M22" i="33"/>
  <c r="E16" i="33"/>
  <c r="F16" i="33"/>
  <c r="G16" i="33"/>
  <c r="H16" i="33"/>
  <c r="I16" i="33"/>
  <c r="N16" i="33" s="1"/>
  <c r="O16" i="33" s="1"/>
  <c r="J16" i="33"/>
  <c r="K16" i="33"/>
  <c r="L16" i="33"/>
  <c r="M16" i="33"/>
  <c r="E13" i="33"/>
  <c r="F13" i="33"/>
  <c r="G13" i="33"/>
  <c r="H13" i="33"/>
  <c r="I13" i="33"/>
  <c r="J13" i="33"/>
  <c r="K13" i="33"/>
  <c r="L13" i="33"/>
  <c r="M13" i="33"/>
  <c r="E5" i="33"/>
  <c r="E35" i="33"/>
  <c r="F5" i="33"/>
  <c r="G5" i="33"/>
  <c r="H5" i="33"/>
  <c r="H35" i="33" s="1"/>
  <c r="I5" i="33"/>
  <c r="J5" i="33"/>
  <c r="J35" i="33" s="1"/>
  <c r="K5" i="33"/>
  <c r="K35" i="33" s="1"/>
  <c r="L5" i="33"/>
  <c r="L35" i="33" s="1"/>
  <c r="M5" i="33"/>
  <c r="M35" i="33"/>
  <c r="D27" i="33"/>
  <c r="N27" i="33"/>
  <c r="O27" i="33"/>
  <c r="D22" i="33"/>
  <c r="D16" i="33"/>
  <c r="D13" i="33"/>
  <c r="D5" i="33"/>
  <c r="N5" i="33" s="1"/>
  <c r="O5" i="33" s="1"/>
  <c r="N34" i="33"/>
  <c r="O34" i="33" s="1"/>
  <c r="N33" i="33"/>
  <c r="O33" i="33"/>
  <c r="N28" i="33"/>
  <c r="O28" i="33" s="1"/>
  <c r="N29" i="33"/>
  <c r="O29" i="33" s="1"/>
  <c r="N30" i="33"/>
  <c r="O30" i="33"/>
  <c r="N31" i="33"/>
  <c r="O31" i="33" s="1"/>
  <c r="D24" i="33"/>
  <c r="N25" i="33"/>
  <c r="O25" i="33" s="1"/>
  <c r="N26" i="33"/>
  <c r="O26" i="33"/>
  <c r="N23" i="33"/>
  <c r="O23" i="33" s="1"/>
  <c r="N15" i="33"/>
  <c r="O15" i="33"/>
  <c r="N7" i="33"/>
  <c r="O7" i="33" s="1"/>
  <c r="N8" i="33"/>
  <c r="O8" i="33"/>
  <c r="N9" i="33"/>
  <c r="O9" i="33"/>
  <c r="N10" i="33"/>
  <c r="O10" i="33" s="1"/>
  <c r="N11" i="33"/>
  <c r="O11" i="33"/>
  <c r="N12" i="33"/>
  <c r="O12" i="33"/>
  <c r="N6" i="33"/>
  <c r="O6" i="33" s="1"/>
  <c r="N17" i="33"/>
  <c r="O17" i="33"/>
  <c r="N18" i="33"/>
  <c r="O18" i="33"/>
  <c r="N19" i="33"/>
  <c r="O19" i="33" s="1"/>
  <c r="N20" i="33"/>
  <c r="O20" i="33"/>
  <c r="N21" i="33"/>
  <c r="O21" i="33"/>
  <c r="N14" i="33"/>
  <c r="O14" i="33" s="1"/>
  <c r="N28" i="36"/>
  <c r="O28" i="36" s="1"/>
  <c r="O31" i="36"/>
  <c r="N32" i="37"/>
  <c r="O32" i="37"/>
  <c r="N13" i="35"/>
  <c r="O13" i="35" s="1"/>
  <c r="O26" i="35"/>
  <c r="F35" i="33"/>
  <c r="M37" i="34"/>
  <c r="H36" i="37"/>
  <c r="N16" i="39"/>
  <c r="O16" i="39"/>
  <c r="N32" i="39"/>
  <c r="O32" i="39" s="1"/>
  <c r="D38" i="38"/>
  <c r="G35" i="33"/>
  <c r="J39" i="36"/>
  <c r="M37" i="35"/>
  <c r="D39" i="36"/>
  <c r="M36" i="37"/>
  <c r="H39" i="36"/>
  <c r="E36" i="37"/>
  <c r="N17" i="40"/>
  <c r="O17" i="40"/>
  <c r="N25" i="40"/>
  <c r="O25" i="40" s="1"/>
  <c r="N13" i="40"/>
  <c r="O13" i="40" s="1"/>
  <c r="N29" i="41"/>
  <c r="O29" i="41" s="1"/>
  <c r="N26" i="41"/>
  <c r="O26" i="41" s="1"/>
  <c r="N31" i="42"/>
  <c r="O31" i="42" s="1"/>
  <c r="N25" i="42"/>
  <c r="O25" i="42"/>
  <c r="N24" i="43"/>
  <c r="O24" i="43"/>
  <c r="N13" i="43"/>
  <c r="O13" i="43" s="1"/>
  <c r="N26" i="44"/>
  <c r="O26" i="44" s="1"/>
  <c r="N39" i="45"/>
  <c r="N31" i="45"/>
  <c r="O31" i="45"/>
  <c r="N36" i="45"/>
  <c r="O36" i="45" s="1"/>
  <c r="O39" i="45"/>
  <c r="N28" i="46"/>
  <c r="O28" i="46"/>
  <c r="N18" i="46"/>
  <c r="O18" i="46" s="1"/>
  <c r="N13" i="46"/>
  <c r="O13" i="46" s="1"/>
  <c r="P25" i="47"/>
  <c r="O22" i="47"/>
  <c r="P22" i="47" s="1"/>
  <c r="O19" i="47"/>
  <c r="P19" i="47" s="1"/>
  <c r="O9" i="47"/>
  <c r="P9" i="47" s="1"/>
  <c r="O5" i="47"/>
  <c r="P5" i="47" s="1"/>
  <c r="O38" i="48" l="1"/>
  <c r="P38" i="48" s="1"/>
  <c r="N39" i="42"/>
  <c r="O39" i="42" s="1"/>
  <c r="N5" i="37"/>
  <c r="O5" i="37" s="1"/>
  <c r="D36" i="37"/>
  <c r="N5" i="39"/>
  <c r="O5" i="39" s="1"/>
  <c r="D35" i="39"/>
  <c r="N35" i="39" s="1"/>
  <c r="O35" i="39" s="1"/>
  <c r="G38" i="40"/>
  <c r="N5" i="40"/>
  <c r="O5" i="40" s="1"/>
  <c r="M38" i="41"/>
  <c r="N5" i="44"/>
  <c r="O5" i="44" s="1"/>
  <c r="E41" i="44"/>
  <c r="N41" i="44" s="1"/>
  <c r="O41" i="44" s="1"/>
  <c r="E38" i="41"/>
  <c r="N38" i="41" s="1"/>
  <c r="O38" i="41" s="1"/>
  <c r="N24" i="41"/>
  <c r="O24" i="41" s="1"/>
  <c r="F36" i="37"/>
  <c r="N13" i="37"/>
  <c r="O13" i="37" s="1"/>
  <c r="K36" i="37"/>
  <c r="I36" i="37"/>
  <c r="N16" i="37"/>
  <c r="O16" i="37" s="1"/>
  <c r="N28" i="37"/>
  <c r="O28" i="37" s="1"/>
  <c r="I35" i="33"/>
  <c r="N13" i="33"/>
  <c r="O13" i="33" s="1"/>
  <c r="M39" i="36"/>
  <c r="G38" i="41"/>
  <c r="N5" i="41"/>
  <c r="O5" i="41" s="1"/>
  <c r="K38" i="43"/>
  <c r="I41" i="44"/>
  <c r="N34" i="34"/>
  <c r="O34" i="34" s="1"/>
  <c r="K38" i="40"/>
  <c r="E41" i="45"/>
  <c r="N27" i="47"/>
  <c r="O27" i="47" s="1"/>
  <c r="P27" i="47" s="1"/>
  <c r="G39" i="42"/>
  <c r="N5" i="42"/>
  <c r="O5" i="42" s="1"/>
  <c r="E40" i="46"/>
  <c r="N40" i="46" s="1"/>
  <c r="O40" i="46" s="1"/>
  <c r="K41" i="45"/>
  <c r="N41" i="45" s="1"/>
  <c r="O41" i="45" s="1"/>
  <c r="F39" i="36"/>
  <c r="N5" i="36"/>
  <c r="O5" i="36" s="1"/>
  <c r="N13" i="39"/>
  <c r="O13" i="39" s="1"/>
  <c r="E35" i="39"/>
  <c r="K41" i="44"/>
  <c r="N38" i="43"/>
  <c r="O38" i="43" s="1"/>
  <c r="N5" i="34"/>
  <c r="O5" i="34" s="1"/>
  <c r="N16" i="34"/>
  <c r="O16" i="34" s="1"/>
  <c r="L37" i="34"/>
  <c r="E38" i="38"/>
  <c r="N38" i="38" s="1"/>
  <c r="O38" i="38" s="1"/>
  <c r="N29" i="38"/>
  <c r="O29" i="38" s="1"/>
  <c r="E38" i="43"/>
  <c r="N5" i="43"/>
  <c r="O5" i="43" s="1"/>
  <c r="M41" i="44"/>
  <c r="G40" i="46"/>
  <c r="N36" i="46"/>
  <c r="O36" i="46" s="1"/>
  <c r="N29" i="35"/>
  <c r="O29" i="35" s="1"/>
  <c r="E37" i="35"/>
  <c r="D35" i="33"/>
  <c r="N35" i="33" s="1"/>
  <c r="O35" i="33" s="1"/>
  <c r="N32" i="33"/>
  <c r="O32" i="33" s="1"/>
  <c r="N13" i="34"/>
  <c r="O13" i="34" s="1"/>
  <c r="D37" i="34"/>
  <c r="N37" i="34" s="1"/>
  <c r="O37" i="34" s="1"/>
  <c r="F37" i="35"/>
  <c r="N5" i="35"/>
  <c r="O5" i="35" s="1"/>
  <c r="J37" i="35"/>
  <c r="N25" i="36"/>
  <c r="O25" i="36" s="1"/>
  <c r="E39" i="36"/>
  <c r="N5" i="38"/>
  <c r="O5" i="38" s="1"/>
  <c r="G38" i="38"/>
  <c r="M35" i="39"/>
  <c r="M38" i="40"/>
  <c r="N38" i="40" s="1"/>
  <c r="O38" i="40" s="1"/>
  <c r="K39" i="42"/>
  <c r="N5" i="46"/>
  <c r="O5" i="46" s="1"/>
  <c r="I40" i="46"/>
  <c r="G27" i="47"/>
  <c r="N37" i="35" l="1"/>
  <c r="O37" i="35" s="1"/>
  <c r="N39" i="36"/>
  <c r="O39" i="36" s="1"/>
  <c r="N36" i="37"/>
  <c r="O36" i="37" s="1"/>
</calcChain>
</file>

<file path=xl/sharedStrings.xml><?xml version="1.0" encoding="utf-8"?>
<sst xmlns="http://schemas.openxmlformats.org/spreadsheetml/2006/main" count="910" uniqueCount="108">
  <si>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</si>
  <si>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</si>
  <si>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</si>
  <si>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</si>
  <si>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</si>
  <si>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</si>
  <si>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</si>
  <si>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</si>
  <si>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</si>
  <si>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</si>
  <si>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</si>
  <si>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</si>
  <si>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</si>
  <si>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</si>
  <si>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</si>
  <si>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</si>
  <si>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</si>
  <si>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</si>
  <si>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</si>
  <si>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</si>
  <si>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</si>
  <si>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</si>
  <si>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</si>
  <si>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</si>
  <si>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</si>
  <si>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</si>
  <si>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</si>
  <si>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</si>
  <si>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</si>
  <si>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</si>
  <si>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</si>
  <si>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</si>
  <si>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</si>
  <si>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</si>
  <si>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</si>
  <si>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</si>
  <si>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</si>
  <si>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</si>
  <si>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Industry Development</t>
  </si>
  <si>
    <t>Housing and Urban Development</t>
  </si>
  <si>
    <t>Culture / Recreation</t>
  </si>
  <si>
    <t>Libraries</t>
  </si>
  <si>
    <t>Parks and Recreation</t>
  </si>
  <si>
    <t>Special Events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</si>
  <si>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</si>
  <si>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</si>
  <si>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</si>
  <si>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</si>
  <si>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</si>
  <si>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Boca Raton Expenditures Reported by Account Code and Fund Type</t>
  </si>
  <si>
    <t>Local Fiscal Year Ended September 30, 2010</t>
  </si>
  <si>
    <t>Conservation and Resource Management</t>
  </si>
  <si>
    <t>Mass Transit Systems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</si>
  <si>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</si>
  <si>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</si>
  <si>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</si>
  <si>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</si>
  <si>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</si>
  <si>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Protective Inspections</t>
  </si>
  <si>
    <t>Other Public Safety</t>
  </si>
  <si>
    <t>2012 Municipal Population:</t>
  </si>
  <si>
    <t>Local Fiscal Year Ended September 30, 2013</t>
  </si>
  <si>
    <t>Proprietary - Non-Operating Interest Expense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</si>
  <si>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</si>
  <si>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</si>
  <si>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</si>
  <si>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</si>
  <si>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</si>
  <si>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</si>
  <si>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</si>
  <si>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</si>
  <si>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Road / Street Facilities</t>
  </si>
  <si>
    <t>Parks / Recreation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</si>
  <si>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</si>
  <si>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</si>
  <si>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</si>
  <si>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</si>
  <si>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</si>
  <si>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Gas Utility Services</t>
  </si>
  <si>
    <t>Mass Transit</t>
  </si>
  <si>
    <t>2015 Municipal Population:</t>
  </si>
  <si>
    <t>Local Fiscal Year Ended September 30, 2007</t>
  </si>
  <si>
    <t>Capital Lease Acquisitions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</si>
  <si>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</si>
  <si>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</si>
  <si>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</si>
  <si>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</si>
  <si>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</si>
  <si>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</si>
  <si>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Non-Operating Interest Expense</t>
  </si>
  <si>
    <t>2018 Municipal Population:</t>
  </si>
  <si>
    <t>Local Fiscal Year Ended September 30, 2019</t>
  </si>
  <si>
    <t>2019 Municipal Population:</t>
  </si>
  <si>
    <t>County Court - Traffic - Other Costs</t>
  </si>
  <si>
    <t>Court-Related Expenditures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</si>
  <si>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</si>
  <si>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</si>
  <si>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</si>
  <si>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</si>
  <si>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</si>
  <si>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</si>
  <si>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</si>
  <si>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</si>
  <si>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</si>
  <si>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Flood Control / Stormwater Management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</si>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</sst>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1" fontId="2" fillId="2" borderId="20" xfId="0" applyNumberFormat="1" applyFont="1" applyFill="1" applyBorder="1" applyAlignment="1" applyProtection="1">
      <alignment horizontal="center"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98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SUM(D6:D12)</f>
        <v>29182145</v>
      </c>
      <c r="E5" s="26">
        <f>SUM(E6:E12)</f>
        <v>1354552</v>
      </c>
      <c r="F5" s="26">
        <f>SUM(F6:F12)</f>
        <v>5775516</v>
      </c>
      <c r="G5" s="26">
        <f>SUM(G6:G12)</f>
        <v>625132</v>
      </c>
      <c r="H5" s="26">
        <f>SUM(H6:H12)</f>
        <v>0</v>
      </c>
      <c r="I5" s="26">
        <f>SUM(I6:I12)</f>
        <v>4411302</v>
      </c>
      <c r="J5" s="26">
        <f>SUM(J6:J12)</f>
        <v>10375190</v>
      </c>
      <c r="K5" s="26">
        <f>SUM(K6:K12)</f>
        <v>52922469</v>
      </c>
      <c r="L5" s="26">
        <f>SUM(L6:L12)</f>
        <v>0</v>
      </c>
      <c r="M5" s="26">
        <f>SUM(M6:M12)</f>
        <v>0</v>
      </c>
      <c r="N5" s="26">
        <f>SUM(N6:N12)</f>
        <v>0</v>
      </c>
      <c r="O5" s="27">
        <f>SUM(D5:N5)</f>
        <v>104646306</v>
      </c>
      <c r="P5" s="32">
        <f>(O5/P$40)</f>
        <v>1041.3500313460906</v>
      </c>
      <c r="Q5" s="6"/>
    </row>
    <row r="6" spans="1:134">
      <c r="A6" s="12"/>
      <c r="B6" s="44">
        <v>511</v>
      </c>
      <c r="C6" s="20" t="s">
        <v>19</v>
      </c>
      <c r="D6" s="46">
        <v>402472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402472</v>
      </c>
      <c r="P6" s="47">
        <f>(O6/P$40)</f>
        <v>4.0050551790707623</v>
      </c>
      <c r="Q6" s="9"/>
    </row>
    <row r="7" spans="1:134">
      <c r="A7" s="12"/>
      <c r="B7" s="44">
        <v>512</v>
      </c>
      <c r="C7" s="20" t="s">
        <v>20</v>
      </c>
      <c r="D7" s="46">
        <v>3600045</v>
      </c>
      <c r="E7" s="46">
        <v>1334288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0">SUM(D7:N7)</f>
        <v>4934333</v>
      </c>
      <c r="P7" s="47">
        <f>(O7/P$40)</f>
        <v>49.1022380113642</v>
      </c>
      <c r="Q7" s="9"/>
    </row>
    <row r="8" spans="1:134">
      <c r="A8" s="12"/>
      <c r="B8" s="44">
        <v>513</v>
      </c>
      <c r="C8" s="20" t="s">
        <v>21</v>
      </c>
      <c r="D8" s="46">
        <v>7484716</v>
      </c>
      <c r="E8" s="46">
        <v>0</v>
      </c>
      <c r="F8" s="46">
        <v>0</v>
      </c>
      <c r="G8" s="46">
        <v>0</v>
      </c>
      <c r="H8" s="46">
        <v>0</v>
      </c>
      <c r="I8" s="46">
        <v>3554873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11039589</v>
      </c>
      <c r="P8" s="47">
        <f>(O8/P$40)</f>
        <v>109.85649461145775</v>
      </c>
      <c r="Q8" s="9"/>
    </row>
    <row r="9" spans="1:134">
      <c r="A9" s="12"/>
      <c r="B9" s="44">
        <v>514</v>
      </c>
      <c r="C9" s="20" t="s">
        <v>22</v>
      </c>
      <c r="D9" s="46">
        <v>1749938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1749938</v>
      </c>
      <c r="P9" s="47">
        <f>(O9/P$40)</f>
        <v>17.41387785970883</v>
      </c>
      <c r="Q9" s="9"/>
    </row>
    <row r="10" spans="1:134">
      <c r="A10" s="12"/>
      <c r="B10" s="44">
        <v>515</v>
      </c>
      <c r="C10" s="20" t="s">
        <v>23</v>
      </c>
      <c r="D10" s="46">
        <v>1920284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1920284</v>
      </c>
      <c r="P10" s="47">
        <f>(O10/P$40)</f>
        <v>19.109014737638198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52922469</v>
      </c>
      <c r="L11" s="46">
        <v>0</v>
      </c>
      <c r="M11" s="46">
        <v>0</v>
      </c>
      <c r="N11" s="46">
        <v>0</v>
      </c>
      <c r="O11" s="46">
        <f t="shared" si="0"/>
        <v>52922469</v>
      </c>
      <c r="P11" s="47">
        <f>(O11/P$40)</f>
        <v>526.63889303519716</v>
      </c>
      <c r="Q11" s="9"/>
    </row>
    <row r="12" spans="1:134">
      <c r="A12" s="12"/>
      <c r="B12" s="44">
        <v>519</v>
      </c>
      <c r="C12" s="20" t="s">
        <v>25</v>
      </c>
      <c r="D12" s="46">
        <v>14024690</v>
      </c>
      <c r="E12" s="46">
        <v>20264</v>
      </c>
      <c r="F12" s="46">
        <v>5775516</v>
      </c>
      <c r="G12" s="46">
        <v>625132</v>
      </c>
      <c r="H12" s="46">
        <v>0</v>
      </c>
      <c r="I12" s="46">
        <v>856429</v>
      </c>
      <c r="J12" s="46">
        <v>10375190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31677221</v>
      </c>
      <c r="P12" s="47">
        <f>(O12/P$40)</f>
        <v>315.22445791165376</v>
      </c>
      <c r="Q12" s="9"/>
    </row>
    <row r="13" spans="1:134" ht="15.75">
      <c r="A13" s="28" t="s">
        <v>26</v>
      </c>
      <c r="B13" s="29"/>
      <c r="C13" s="30"/>
      <c r="D13" s="31">
        <f>SUM(D14:D17)</f>
        <v>125119890</v>
      </c>
      <c r="E13" s="31">
        <f>SUM(E14:E17)</f>
        <v>10264245</v>
      </c>
      <c r="F13" s="31">
        <f>SUM(F14:F17)</f>
        <v>0</v>
      </c>
      <c r="G13" s="31">
        <f>SUM(G14:G17)</f>
        <v>1656000</v>
      </c>
      <c r="H13" s="31">
        <f>SUM(H14:H17)</f>
        <v>0</v>
      </c>
      <c r="I13" s="31">
        <f>SUM(I14:I17)</f>
        <v>0</v>
      </c>
      <c r="J13" s="31">
        <f>SUM(J14:J17)</f>
        <v>4937476</v>
      </c>
      <c r="K13" s="31">
        <f>SUM(K14:K17)</f>
        <v>0</v>
      </c>
      <c r="L13" s="31">
        <f>SUM(L14:L17)</f>
        <v>0</v>
      </c>
      <c r="M13" s="31">
        <f>SUM(M14:M17)</f>
        <v>0</v>
      </c>
      <c r="N13" s="31">
        <f>SUM(N14:N17)</f>
        <v>0</v>
      </c>
      <c r="O13" s="42">
        <f>SUM(D13:N13)</f>
        <v>141977611</v>
      </c>
      <c r="P13" s="43">
        <f>(O13/P$40)</f>
        <v>1412.8390701654876</v>
      </c>
      <c r="Q13" s="10"/>
    </row>
    <row r="14" spans="1:134">
      <c r="A14" s="12"/>
      <c r="B14" s="44">
        <v>521</v>
      </c>
      <c r="C14" s="20" t="s">
        <v>27</v>
      </c>
      <c r="D14" s="46">
        <v>59053216</v>
      </c>
      <c r="E14" s="46">
        <v>93938</v>
      </c>
      <c r="F14" s="46">
        <v>0</v>
      </c>
      <c r="G14" s="46">
        <v>326960</v>
      </c>
      <c r="H14" s="46">
        <v>0</v>
      </c>
      <c r="I14" s="46">
        <v>0</v>
      </c>
      <c r="J14" s="46">
        <v>4937476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64411590</v>
      </c>
      <c r="P14" s="47">
        <f>(O14/P$40)</f>
        <v>640.9687434695644</v>
      </c>
      <c r="Q14" s="9"/>
    </row>
    <row r="15" spans="1:134">
      <c r="A15" s="12"/>
      <c r="B15" s="44">
        <v>522</v>
      </c>
      <c r="C15" s="20" t="s">
        <v>28</v>
      </c>
      <c r="D15" s="46">
        <v>62193902</v>
      </c>
      <c r="E15" s="46">
        <v>1658990</v>
      </c>
      <c r="F15" s="46">
        <v>0</v>
      </c>
      <c r="G15" s="46">
        <v>1329040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1">SUM(D15:N15)</f>
        <v>65181932</v>
      </c>
      <c r="P15" s="47">
        <f>(O15/P$40)</f>
        <v>648.63452448477972</v>
      </c>
      <c r="Q15" s="9"/>
    </row>
    <row r="16" spans="1:134">
      <c r="A16" s="12"/>
      <c r="B16" s="44">
        <v>524</v>
      </c>
      <c r="C16" s="20" t="s">
        <v>58</v>
      </c>
      <c r="D16" s="46">
        <v>1151238</v>
      </c>
      <c r="E16" s="46">
        <v>89212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1240450</v>
      </c>
      <c r="P16" s="47">
        <f>(O16/P$40)</f>
        <v>12.343891492770497</v>
      </c>
      <c r="Q16" s="9"/>
    </row>
    <row r="17" spans="1:17">
      <c r="A17" s="12"/>
      <c r="B17" s="44">
        <v>529</v>
      </c>
      <c r="C17" s="20" t="s">
        <v>59</v>
      </c>
      <c r="D17" s="46">
        <v>2721534</v>
      </c>
      <c r="E17" s="46">
        <v>8422105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11143639</v>
      </c>
      <c r="P17" s="47">
        <f>(O17/P$40)</f>
        <v>110.89191071837278</v>
      </c>
      <c r="Q17" s="9"/>
    </row>
    <row r="18" spans="1:17" ht="15.75">
      <c r="A18" s="28" t="s">
        <v>29</v>
      </c>
      <c r="B18" s="29"/>
      <c r="C18" s="30"/>
      <c r="D18" s="31">
        <f>SUM(D19:D25)</f>
        <v>512203</v>
      </c>
      <c r="E18" s="31">
        <f>SUM(E19:E25)</f>
        <v>0</v>
      </c>
      <c r="F18" s="31">
        <f>SUM(F19:F25)</f>
        <v>0</v>
      </c>
      <c r="G18" s="31">
        <f>SUM(G19:G25)</f>
        <v>797845</v>
      </c>
      <c r="H18" s="31">
        <f>SUM(H19:H25)</f>
        <v>0</v>
      </c>
      <c r="I18" s="31">
        <f>SUM(I19:I25)</f>
        <v>79178992</v>
      </c>
      <c r="J18" s="31">
        <f>SUM(J19:J25)</f>
        <v>0</v>
      </c>
      <c r="K18" s="31">
        <f>SUM(K19:K25)</f>
        <v>0</v>
      </c>
      <c r="L18" s="31">
        <f>SUM(L19:L25)</f>
        <v>0</v>
      </c>
      <c r="M18" s="31">
        <f>SUM(M19:M25)</f>
        <v>0</v>
      </c>
      <c r="N18" s="31">
        <f>SUM(N19:N25)</f>
        <v>0</v>
      </c>
      <c r="O18" s="42">
        <f>SUM(D18:N18)</f>
        <v>80489040</v>
      </c>
      <c r="P18" s="43">
        <f>(O18/P$40)</f>
        <v>800.95769770427205</v>
      </c>
      <c r="Q18" s="10"/>
    </row>
    <row r="19" spans="1:17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31430431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4" si="2">SUM(D19:N19)</f>
        <v>31430431</v>
      </c>
      <c r="P19" s="47">
        <f>(O19/P$40)</f>
        <v>312.76861609497365</v>
      </c>
      <c r="Q19" s="9"/>
    </row>
    <row r="20" spans="1:17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9205324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2"/>
        <v>9205324</v>
      </c>
      <c r="P20" s="47">
        <f>(O20/P$40)</f>
        <v>91.603466977142233</v>
      </c>
      <c r="Q20" s="9"/>
    </row>
    <row r="21" spans="1:17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7401325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2"/>
        <v>7401325</v>
      </c>
      <c r="P21" s="47">
        <f>(O21/P$40)</f>
        <v>73.65162054313322</v>
      </c>
      <c r="Q21" s="9"/>
    </row>
    <row r="22" spans="1:17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8885886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2"/>
        <v>8885886</v>
      </c>
      <c r="P22" s="47">
        <f>(O22/P$40)</f>
        <v>88.42469474878348</v>
      </c>
      <c r="Q22" s="9"/>
    </row>
    <row r="23" spans="1:17">
      <c r="A23" s="12"/>
      <c r="B23" s="44">
        <v>537</v>
      </c>
      <c r="C23" s="20" t="s">
        <v>51</v>
      </c>
      <c r="D23" s="46">
        <v>466865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2"/>
        <v>466865</v>
      </c>
      <c r="P23" s="47">
        <f>(O23/P$40)</f>
        <v>4.6458389308495285</v>
      </c>
      <c r="Q23" s="9"/>
    </row>
    <row r="24" spans="1:17">
      <c r="A24" s="12"/>
      <c r="B24" s="44">
        <v>538</v>
      </c>
      <c r="C24" s="20" t="s">
        <v>104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531765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2"/>
        <v>531765</v>
      </c>
      <c r="P24" s="47">
        <f>(O24/P$40)</f>
        <v>5.2916679105591546</v>
      </c>
      <c r="Q24" s="9"/>
    </row>
    <row r="25" spans="1:17">
      <c r="A25" s="12"/>
      <c r="B25" s="44">
        <v>539</v>
      </c>
      <c r="C25" s="20" t="s">
        <v>34</v>
      </c>
      <c r="D25" s="46">
        <v>45338</v>
      </c>
      <c r="E25" s="46">
        <v>0</v>
      </c>
      <c r="F25" s="46">
        <v>0</v>
      </c>
      <c r="G25" s="46">
        <v>797845</v>
      </c>
      <c r="H25" s="46">
        <v>0</v>
      </c>
      <c r="I25" s="46">
        <v>21724261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2"/>
        <v>22567444</v>
      </c>
      <c r="P25" s="47">
        <f>(O25/P$40)</f>
        <v>224.57179249883075</v>
      </c>
      <c r="Q25" s="9"/>
    </row>
    <row r="26" spans="1:17" ht="15.75">
      <c r="A26" s="28" t="s">
        <v>35</v>
      </c>
      <c r="B26" s="29"/>
      <c r="C26" s="30"/>
      <c r="D26" s="31">
        <f>SUM(D27:D27)</f>
        <v>7662631</v>
      </c>
      <c r="E26" s="31">
        <f>SUM(E27:E27)</f>
        <v>3399372</v>
      </c>
      <c r="F26" s="31">
        <f>SUM(F27:F27)</f>
        <v>0</v>
      </c>
      <c r="G26" s="31">
        <f>SUM(G27:G27)</f>
        <v>3198959</v>
      </c>
      <c r="H26" s="31">
        <f>SUM(H27:H27)</f>
        <v>0</v>
      </c>
      <c r="I26" s="31">
        <f>SUM(I27:I27)</f>
        <v>0</v>
      </c>
      <c r="J26" s="31">
        <f>SUM(J27:J27)</f>
        <v>0</v>
      </c>
      <c r="K26" s="31">
        <f>SUM(K27:K27)</f>
        <v>0</v>
      </c>
      <c r="L26" s="31">
        <f>SUM(L27:L27)</f>
        <v>0</v>
      </c>
      <c r="M26" s="31">
        <f>SUM(M27:M27)</f>
        <v>0</v>
      </c>
      <c r="N26" s="31">
        <f>SUM(N27:N27)</f>
        <v>0</v>
      </c>
      <c r="O26" s="31">
        <f t="shared" si="2"/>
        <v>14260962</v>
      </c>
      <c r="P26" s="43">
        <f>(O26/P$40)</f>
        <v>141.91282801444905</v>
      </c>
      <c r="Q26" s="10"/>
    </row>
    <row r="27" spans="1:17">
      <c r="A27" s="12"/>
      <c r="B27" s="44">
        <v>541</v>
      </c>
      <c r="C27" s="20" t="s">
        <v>36</v>
      </c>
      <c r="D27" s="46">
        <v>7662631</v>
      </c>
      <c r="E27" s="46">
        <v>3399372</v>
      </c>
      <c r="F27" s="46">
        <v>0</v>
      </c>
      <c r="G27" s="46">
        <v>3198959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2"/>
        <v>14260962</v>
      </c>
      <c r="P27" s="47">
        <f>(O27/P$40)</f>
        <v>141.91282801444905</v>
      </c>
      <c r="Q27" s="9"/>
    </row>
    <row r="28" spans="1:17" ht="15.75">
      <c r="A28" s="28" t="s">
        <v>37</v>
      </c>
      <c r="B28" s="29"/>
      <c r="C28" s="30"/>
      <c r="D28" s="31">
        <f>SUM(D29:D30)</f>
        <v>3100</v>
      </c>
      <c r="E28" s="31">
        <f>SUM(E29:E30)</f>
        <v>15576985</v>
      </c>
      <c r="F28" s="31">
        <f>SUM(F29:F30)</f>
        <v>0</v>
      </c>
      <c r="G28" s="31">
        <f>SUM(G29:G30)</f>
        <v>0</v>
      </c>
      <c r="H28" s="31">
        <f>SUM(H29:H30)</f>
        <v>0</v>
      </c>
      <c r="I28" s="31">
        <f>SUM(I29:I30)</f>
        <v>0</v>
      </c>
      <c r="J28" s="31">
        <f>SUM(J29:J30)</f>
        <v>0</v>
      </c>
      <c r="K28" s="31">
        <f>SUM(K29:K30)</f>
        <v>0</v>
      </c>
      <c r="L28" s="31">
        <f>SUM(L29:L30)</f>
        <v>0</v>
      </c>
      <c r="M28" s="31">
        <f>SUM(M29:M30)</f>
        <v>0</v>
      </c>
      <c r="N28" s="31">
        <f>SUM(N29:N30)</f>
        <v>0</v>
      </c>
      <c r="O28" s="31">
        <f t="shared" si="2"/>
        <v>15580085</v>
      </c>
      <c r="P28" s="43">
        <f>(O28/P$40)</f>
        <v>155.03960553681424</v>
      </c>
      <c r="Q28" s="10"/>
    </row>
    <row r="29" spans="1:17">
      <c r="A29" s="13"/>
      <c r="B29" s="45">
        <v>552</v>
      </c>
      <c r="C29" s="21" t="s">
        <v>38</v>
      </c>
      <c r="D29" s="46">
        <v>3100</v>
      </c>
      <c r="E29" s="46">
        <v>15123084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15126184</v>
      </c>
      <c r="P29" s="47">
        <f>(O29/P$40)</f>
        <v>150.52277318366819</v>
      </c>
      <c r="Q29" s="9"/>
    </row>
    <row r="30" spans="1:17">
      <c r="A30" s="13"/>
      <c r="B30" s="45">
        <v>554</v>
      </c>
      <c r="C30" s="21" t="s">
        <v>39</v>
      </c>
      <c r="D30" s="46">
        <v>0</v>
      </c>
      <c r="E30" s="46">
        <v>453901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453901</v>
      </c>
      <c r="P30" s="47">
        <f>(O30/P$40)</f>
        <v>4.5168323531460528</v>
      </c>
      <c r="Q30" s="9"/>
    </row>
    <row r="31" spans="1:17" ht="15.75">
      <c r="A31" s="28" t="s">
        <v>40</v>
      </c>
      <c r="B31" s="29"/>
      <c r="C31" s="30"/>
      <c r="D31" s="31">
        <f>SUM(D32:D34)</f>
        <v>41130324</v>
      </c>
      <c r="E31" s="31">
        <f>SUM(E32:E34)</f>
        <v>22190095</v>
      </c>
      <c r="F31" s="31">
        <f>SUM(F32:F34)</f>
        <v>0</v>
      </c>
      <c r="G31" s="31">
        <f>SUM(G32:G34)</f>
        <v>19420005</v>
      </c>
      <c r="H31" s="31">
        <f>SUM(H32:H34)</f>
        <v>0</v>
      </c>
      <c r="I31" s="31">
        <f>SUM(I32:I34)</f>
        <v>0</v>
      </c>
      <c r="J31" s="31">
        <f>SUM(J32:J34)</f>
        <v>0</v>
      </c>
      <c r="K31" s="31">
        <f>SUM(K32:K34)</f>
        <v>0</v>
      </c>
      <c r="L31" s="31">
        <f>SUM(L32:L34)</f>
        <v>0</v>
      </c>
      <c r="M31" s="31">
        <f>SUM(M32:M34)</f>
        <v>0</v>
      </c>
      <c r="N31" s="31">
        <f>SUM(N32:N34)</f>
        <v>0</v>
      </c>
      <c r="O31" s="31">
        <f>SUM(D31:N31)</f>
        <v>82740424</v>
      </c>
      <c r="P31" s="43">
        <f>(O31/P$40)</f>
        <v>823.36153486381863</v>
      </c>
      <c r="Q31" s="9"/>
    </row>
    <row r="32" spans="1:17">
      <c r="A32" s="12"/>
      <c r="B32" s="44">
        <v>571</v>
      </c>
      <c r="C32" s="20" t="s">
        <v>41</v>
      </c>
      <c r="D32" s="46">
        <v>6010831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2"/>
        <v>6010831</v>
      </c>
      <c r="P32" s="47">
        <f>(O32/P$40)</f>
        <v>59.814620214745602</v>
      </c>
      <c r="Q32" s="9"/>
    </row>
    <row r="33" spans="1:120">
      <c r="A33" s="12"/>
      <c r="B33" s="44">
        <v>572</v>
      </c>
      <c r="C33" s="20" t="s">
        <v>42</v>
      </c>
      <c r="D33" s="46">
        <v>35119493</v>
      </c>
      <c r="E33" s="46">
        <v>22190095</v>
      </c>
      <c r="F33" s="46">
        <v>0</v>
      </c>
      <c r="G33" s="46">
        <v>1944433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2"/>
        <v>59254021</v>
      </c>
      <c r="P33" s="47">
        <f>(O33/P$40)</f>
        <v>589.64505279079719</v>
      </c>
      <c r="Q33" s="9"/>
    </row>
    <row r="34" spans="1:120">
      <c r="A34" s="12"/>
      <c r="B34" s="44">
        <v>579</v>
      </c>
      <c r="C34" s="20" t="s">
        <v>44</v>
      </c>
      <c r="D34" s="46">
        <v>0</v>
      </c>
      <c r="E34" s="46">
        <v>0</v>
      </c>
      <c r="F34" s="46">
        <v>0</v>
      </c>
      <c r="G34" s="46">
        <v>17475572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2"/>
        <v>17475572</v>
      </c>
      <c r="P34" s="47">
        <f>(O34/P$40)</f>
        <v>173.90186185827588</v>
      </c>
      <c r="Q34" s="9"/>
    </row>
    <row r="35" spans="1:120" ht="15.75">
      <c r="A35" s="28" t="s">
        <v>47</v>
      </c>
      <c r="B35" s="29"/>
      <c r="C35" s="30"/>
      <c r="D35" s="31">
        <f>SUM(D36:D37)</f>
        <v>2610900</v>
      </c>
      <c r="E35" s="31">
        <f>SUM(E36:E37)</f>
        <v>5745456</v>
      </c>
      <c r="F35" s="31">
        <f>SUM(F36:F37)</f>
        <v>1750000</v>
      </c>
      <c r="G35" s="31">
        <f>SUM(G36:G37)</f>
        <v>9556819</v>
      </c>
      <c r="H35" s="31">
        <f>SUM(H36:H37)</f>
        <v>0</v>
      </c>
      <c r="I35" s="31">
        <f>SUM(I36:I37)</f>
        <v>162500</v>
      </c>
      <c r="J35" s="31">
        <f>SUM(J36:J37)</f>
        <v>51218416</v>
      </c>
      <c r="K35" s="31">
        <f>SUM(K36:K37)</f>
        <v>116538</v>
      </c>
      <c r="L35" s="31">
        <f>SUM(L36:L37)</f>
        <v>0</v>
      </c>
      <c r="M35" s="31">
        <f>SUM(M36:M37)</f>
        <v>0</v>
      </c>
      <c r="N35" s="31">
        <f>SUM(N36:N37)</f>
        <v>0</v>
      </c>
      <c r="O35" s="31">
        <f>SUM(D35:N35)</f>
        <v>71160629</v>
      </c>
      <c r="P35" s="43">
        <f>(O35/P$40)</f>
        <v>708.12937476987986</v>
      </c>
      <c r="Q35" s="9"/>
    </row>
    <row r="36" spans="1:120">
      <c r="A36" s="12"/>
      <c r="B36" s="44">
        <v>581</v>
      </c>
      <c r="C36" s="20" t="s">
        <v>101</v>
      </c>
      <c r="D36" s="46">
        <v>2610900</v>
      </c>
      <c r="E36" s="46">
        <v>5745456</v>
      </c>
      <c r="F36" s="46">
        <v>1750000</v>
      </c>
      <c r="G36" s="46">
        <v>9556819</v>
      </c>
      <c r="H36" s="46">
        <v>0</v>
      </c>
      <c r="I36" s="46">
        <v>162500</v>
      </c>
      <c r="J36" s="46">
        <v>11250000</v>
      </c>
      <c r="K36" s="46">
        <v>116538</v>
      </c>
      <c r="L36" s="46">
        <v>0</v>
      </c>
      <c r="M36" s="46">
        <v>0</v>
      </c>
      <c r="N36" s="46">
        <v>0</v>
      </c>
      <c r="O36" s="46">
        <f>SUM(D36:N36)</f>
        <v>31192213</v>
      </c>
      <c r="P36" s="47">
        <f>(O36/P$40)</f>
        <v>310.39807544954277</v>
      </c>
      <c r="Q36" s="9"/>
    </row>
    <row r="37" spans="1:120" ht="15.75" thickBot="1">
      <c r="A37" s="12"/>
      <c r="B37" s="44">
        <v>590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39968416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3">SUM(D37:N37)</f>
        <v>39968416</v>
      </c>
      <c r="P37" s="47">
        <f>(O37/P$40)</f>
        <v>397.73129932033714</v>
      </c>
      <c r="Q37" s="9"/>
    </row>
    <row r="38" spans="1:120" ht="16.5" thickBot="1">
      <c r="A38" s="14" t="s">
        <v>10</v>
      </c>
      <c r="B38" s="23"/>
      <c r="C38" s="22"/>
      <c r="D38" s="15">
        <f>SUM(D5,D13,D18,D26,D28,D31,D35)</f>
        <v>206221193</v>
      </c>
      <c r="E38" s="15">
        <f t="shared" ref="E38:N38" si="4">SUM(E5,E13,E18,E26,E28,E31,E35)</f>
        <v>58530705</v>
      </c>
      <c r="F38" s="15">
        <f t="shared" si="4"/>
        <v>7525516</v>
      </c>
      <c r="G38" s="15">
        <f t="shared" si="4"/>
        <v>35254760</v>
      </c>
      <c r="H38" s="15">
        <f t="shared" si="4"/>
        <v>0</v>
      </c>
      <c r="I38" s="15">
        <f t="shared" si="4"/>
        <v>83752794</v>
      </c>
      <c r="J38" s="15">
        <f t="shared" si="4"/>
        <v>66531082</v>
      </c>
      <c r="K38" s="15">
        <f t="shared" si="4"/>
        <v>53039007</v>
      </c>
      <c r="L38" s="15">
        <f t="shared" si="4"/>
        <v>0</v>
      </c>
      <c r="M38" s="15">
        <f t="shared" si="4"/>
        <v>0</v>
      </c>
      <c r="N38" s="15">
        <f t="shared" si="4"/>
        <v>0</v>
      </c>
      <c r="O38" s="15">
        <f>SUM(D38:N38)</f>
        <v>510855057</v>
      </c>
      <c r="P38" s="37">
        <f>(O38/P$40)</f>
        <v>5083.5901424008116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4" t="s">
        <v>107</v>
      </c>
      <c r="N40" s="94"/>
      <c r="O40" s="94"/>
      <c r="P40" s="41">
        <v>100491</v>
      </c>
    </row>
    <row r="41" spans="1:120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  <row r="42" spans="1:120" ht="15.75" customHeight="1" thickBot="1">
      <c r="A42" s="98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5" t="s">
        <v>49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7"/>
      <c r="P1" s="48"/>
      <c r="Q1" s="49"/>
    </row>
    <row r="2" spans="1:133" ht="24" thickBot="1">
      <c r="A2" s="128" t="s">
        <v>66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30"/>
      <c r="P2" s="48"/>
      <c r="Q2" s="49"/>
    </row>
    <row r="3" spans="1:133" ht="18" customHeight="1">
      <c r="A3" s="131" t="s">
        <v>12</v>
      </c>
      <c r="B3" s="132"/>
      <c r="C3" s="133"/>
      <c r="D3" s="137" t="s">
        <v>6</v>
      </c>
      <c r="E3" s="138"/>
      <c r="F3" s="138"/>
      <c r="G3" s="138"/>
      <c r="H3" s="139"/>
      <c r="I3" s="137" t="s">
        <v>7</v>
      </c>
      <c r="J3" s="139"/>
      <c r="K3" s="137" t="s">
        <v>9</v>
      </c>
      <c r="L3" s="139"/>
      <c r="M3" s="50"/>
      <c r="N3" s="51"/>
      <c r="O3" s="140" t="s">
        <v>17</v>
      </c>
      <c r="P3" s="52"/>
      <c r="Q3" s="49"/>
    </row>
    <row r="4" spans="1:133" ht="32.25" customHeight="1" thickBot="1">
      <c r="A4" s="134"/>
      <c r="B4" s="135"/>
      <c r="C4" s="136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1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18176459</v>
      </c>
      <c r="E5" s="59">
        <f t="shared" si="0"/>
        <v>127875</v>
      </c>
      <c r="F5" s="59">
        <f t="shared" si="0"/>
        <v>25987174</v>
      </c>
      <c r="G5" s="59">
        <f t="shared" si="0"/>
        <v>311167</v>
      </c>
      <c r="H5" s="59">
        <f t="shared" si="0"/>
        <v>0</v>
      </c>
      <c r="I5" s="59">
        <f t="shared" si="0"/>
        <v>1507809</v>
      </c>
      <c r="J5" s="59">
        <f t="shared" si="0"/>
        <v>0</v>
      </c>
      <c r="K5" s="59">
        <f t="shared" si="0"/>
        <v>31328811</v>
      </c>
      <c r="L5" s="59">
        <f t="shared" si="0"/>
        <v>0</v>
      </c>
      <c r="M5" s="59">
        <f t="shared" si="0"/>
        <v>0</v>
      </c>
      <c r="N5" s="60">
        <f>SUM(D5:M5)</f>
        <v>77439295</v>
      </c>
      <c r="O5" s="61">
        <f t="shared" ref="O5:O35" si="1">(N5/O$37)</f>
        <v>893.73313559615451</v>
      </c>
      <c r="P5" s="62"/>
    </row>
    <row r="6" spans="1:133">
      <c r="A6" s="64"/>
      <c r="B6" s="65">
        <v>511</v>
      </c>
      <c r="C6" s="66" t="s">
        <v>19</v>
      </c>
      <c r="D6" s="67">
        <v>160025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160025</v>
      </c>
      <c r="O6" s="68">
        <f t="shared" si="1"/>
        <v>1.8468614031645643</v>
      </c>
      <c r="P6" s="69"/>
    </row>
    <row r="7" spans="1:133">
      <c r="A7" s="64"/>
      <c r="B7" s="65">
        <v>512</v>
      </c>
      <c r="C7" s="66" t="s">
        <v>20</v>
      </c>
      <c r="D7" s="67">
        <v>3045174</v>
      </c>
      <c r="E7" s="67">
        <v>0</v>
      </c>
      <c r="F7" s="67">
        <v>0</v>
      </c>
      <c r="G7" s="67">
        <v>110294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3155468</v>
      </c>
      <c r="O7" s="68">
        <f t="shared" si="1"/>
        <v>36.417510127298115</v>
      </c>
      <c r="P7" s="69"/>
    </row>
    <row r="8" spans="1:133">
      <c r="A8" s="64"/>
      <c r="B8" s="65">
        <v>513</v>
      </c>
      <c r="C8" s="66" t="s">
        <v>21</v>
      </c>
      <c r="D8" s="67">
        <v>4104309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4104309</v>
      </c>
      <c r="O8" s="68">
        <f t="shared" si="1"/>
        <v>47.368160467182939</v>
      </c>
      <c r="P8" s="69"/>
    </row>
    <row r="9" spans="1:133">
      <c r="A9" s="64"/>
      <c r="B9" s="65">
        <v>514</v>
      </c>
      <c r="C9" s="66" t="s">
        <v>22</v>
      </c>
      <c r="D9" s="67">
        <v>1138133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1138133</v>
      </c>
      <c r="O9" s="68">
        <f t="shared" si="1"/>
        <v>13.135284545339134</v>
      </c>
      <c r="P9" s="69"/>
    </row>
    <row r="10" spans="1:133">
      <c r="A10" s="64"/>
      <c r="B10" s="65">
        <v>515</v>
      </c>
      <c r="C10" s="66" t="s">
        <v>23</v>
      </c>
      <c r="D10" s="67">
        <v>901156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901156</v>
      </c>
      <c r="O10" s="68">
        <f t="shared" si="1"/>
        <v>10.400313917388946</v>
      </c>
      <c r="P10" s="69"/>
    </row>
    <row r="11" spans="1:133">
      <c r="A11" s="64"/>
      <c r="B11" s="65">
        <v>518</v>
      </c>
      <c r="C11" s="66" t="s">
        <v>24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31328811</v>
      </c>
      <c r="L11" s="67">
        <v>0</v>
      </c>
      <c r="M11" s="67">
        <v>0</v>
      </c>
      <c r="N11" s="67">
        <f t="shared" si="2"/>
        <v>31328811</v>
      </c>
      <c r="O11" s="68">
        <f t="shared" si="1"/>
        <v>361.56832896695789</v>
      </c>
      <c r="P11" s="69"/>
    </row>
    <row r="12" spans="1:133">
      <c r="A12" s="64"/>
      <c r="B12" s="65">
        <v>519</v>
      </c>
      <c r="C12" s="66" t="s">
        <v>67</v>
      </c>
      <c r="D12" s="67">
        <v>8827662</v>
      </c>
      <c r="E12" s="67">
        <v>127875</v>
      </c>
      <c r="F12" s="67">
        <v>25987174</v>
      </c>
      <c r="G12" s="67">
        <v>200873</v>
      </c>
      <c r="H12" s="67">
        <v>0</v>
      </c>
      <c r="I12" s="67">
        <v>1507809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36651393</v>
      </c>
      <c r="O12" s="68">
        <f t="shared" si="1"/>
        <v>422.99667616882294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SUM(D14:D15)</f>
        <v>81239768</v>
      </c>
      <c r="E13" s="73">
        <f t="shared" si="3"/>
        <v>546968</v>
      </c>
      <c r="F13" s="73">
        <f t="shared" si="3"/>
        <v>0</v>
      </c>
      <c r="G13" s="73">
        <f t="shared" si="3"/>
        <v>1113216</v>
      </c>
      <c r="H13" s="73">
        <f t="shared" si="3"/>
        <v>0</v>
      </c>
      <c r="I13" s="73">
        <f t="shared" si="3"/>
        <v>0</v>
      </c>
      <c r="J13" s="73">
        <f t="shared" si="3"/>
        <v>2868153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>SUM(D13:M13)</f>
        <v>85768105</v>
      </c>
      <c r="O13" s="75">
        <f t="shared" si="1"/>
        <v>989.85660207508624</v>
      </c>
      <c r="P13" s="76"/>
    </row>
    <row r="14" spans="1:133">
      <c r="A14" s="64"/>
      <c r="B14" s="65">
        <v>521</v>
      </c>
      <c r="C14" s="66" t="s">
        <v>27</v>
      </c>
      <c r="D14" s="67">
        <v>39906326</v>
      </c>
      <c r="E14" s="67">
        <v>546968</v>
      </c>
      <c r="F14" s="67">
        <v>0</v>
      </c>
      <c r="G14" s="67">
        <v>750899</v>
      </c>
      <c r="H14" s="67">
        <v>0</v>
      </c>
      <c r="I14" s="67">
        <v>0</v>
      </c>
      <c r="J14" s="67">
        <v>1189285</v>
      </c>
      <c r="K14" s="67">
        <v>0</v>
      </c>
      <c r="L14" s="67">
        <v>0</v>
      </c>
      <c r="M14" s="67">
        <v>0</v>
      </c>
      <c r="N14" s="67">
        <f>SUM(D14:M14)</f>
        <v>42393478</v>
      </c>
      <c r="O14" s="68">
        <f t="shared" si="1"/>
        <v>489.26654125359215</v>
      </c>
      <c r="P14" s="69"/>
    </row>
    <row r="15" spans="1:133">
      <c r="A15" s="64"/>
      <c r="B15" s="65">
        <v>522</v>
      </c>
      <c r="C15" s="66" t="s">
        <v>28</v>
      </c>
      <c r="D15" s="67">
        <v>41333442</v>
      </c>
      <c r="E15" s="67">
        <v>0</v>
      </c>
      <c r="F15" s="67">
        <v>0</v>
      </c>
      <c r="G15" s="67">
        <v>362317</v>
      </c>
      <c r="H15" s="67">
        <v>0</v>
      </c>
      <c r="I15" s="67">
        <v>0</v>
      </c>
      <c r="J15" s="67">
        <v>1678868</v>
      </c>
      <c r="K15" s="67">
        <v>0</v>
      </c>
      <c r="L15" s="67">
        <v>0</v>
      </c>
      <c r="M15" s="67">
        <v>0</v>
      </c>
      <c r="N15" s="67">
        <f>SUM(D15:M15)</f>
        <v>43374627</v>
      </c>
      <c r="O15" s="68">
        <f t="shared" si="1"/>
        <v>500.59006082149409</v>
      </c>
      <c r="P15" s="69"/>
    </row>
    <row r="16" spans="1:133" ht="15.75">
      <c r="A16" s="70" t="s">
        <v>29</v>
      </c>
      <c r="B16" s="71"/>
      <c r="C16" s="72"/>
      <c r="D16" s="73">
        <f t="shared" ref="D16:M16" si="4">SUM(D17:D22)</f>
        <v>4038317</v>
      </c>
      <c r="E16" s="73">
        <f t="shared" si="4"/>
        <v>0</v>
      </c>
      <c r="F16" s="73">
        <f t="shared" si="4"/>
        <v>0</v>
      </c>
      <c r="G16" s="73">
        <f t="shared" si="4"/>
        <v>2022314</v>
      </c>
      <c r="H16" s="73">
        <f t="shared" si="4"/>
        <v>0</v>
      </c>
      <c r="I16" s="73">
        <f t="shared" si="4"/>
        <v>53694011</v>
      </c>
      <c r="J16" s="73">
        <f t="shared" si="4"/>
        <v>0</v>
      </c>
      <c r="K16" s="73">
        <f t="shared" si="4"/>
        <v>0</v>
      </c>
      <c r="L16" s="73">
        <f t="shared" si="4"/>
        <v>0</v>
      </c>
      <c r="M16" s="73">
        <f t="shared" si="4"/>
        <v>0</v>
      </c>
      <c r="N16" s="74">
        <f>SUM(D16:M16)</f>
        <v>59754642</v>
      </c>
      <c r="O16" s="75">
        <f t="shared" si="1"/>
        <v>689.63313213383037</v>
      </c>
      <c r="P16" s="76"/>
    </row>
    <row r="17" spans="1:16">
      <c r="A17" s="64"/>
      <c r="B17" s="65">
        <v>533</v>
      </c>
      <c r="C17" s="66" t="s">
        <v>30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13890975</v>
      </c>
      <c r="J17" s="67">
        <v>0</v>
      </c>
      <c r="K17" s="67">
        <v>0</v>
      </c>
      <c r="L17" s="67">
        <v>0</v>
      </c>
      <c r="M17" s="67">
        <v>0</v>
      </c>
      <c r="N17" s="67">
        <f t="shared" ref="N17:N22" si="5">SUM(D17:M17)</f>
        <v>13890975</v>
      </c>
      <c r="O17" s="68">
        <f t="shared" si="1"/>
        <v>160.31686036446732</v>
      </c>
      <c r="P17" s="69"/>
    </row>
    <row r="18" spans="1:16">
      <c r="A18" s="64"/>
      <c r="B18" s="65">
        <v>534</v>
      </c>
      <c r="C18" s="66" t="s">
        <v>68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6758246</v>
      </c>
      <c r="J18" s="67">
        <v>0</v>
      </c>
      <c r="K18" s="67">
        <v>0</v>
      </c>
      <c r="L18" s="67">
        <v>0</v>
      </c>
      <c r="M18" s="67">
        <v>0</v>
      </c>
      <c r="N18" s="67">
        <f t="shared" si="5"/>
        <v>6758246</v>
      </c>
      <c r="O18" s="68">
        <f t="shared" si="1"/>
        <v>77.997460962295293</v>
      </c>
      <c r="P18" s="69"/>
    </row>
    <row r="19" spans="1:16">
      <c r="A19" s="64"/>
      <c r="B19" s="65">
        <v>535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9323714</v>
      </c>
      <c r="J19" s="67">
        <v>0</v>
      </c>
      <c r="K19" s="67">
        <v>0</v>
      </c>
      <c r="L19" s="67">
        <v>0</v>
      </c>
      <c r="M19" s="67">
        <v>0</v>
      </c>
      <c r="N19" s="67">
        <f t="shared" si="5"/>
        <v>9323714</v>
      </c>
      <c r="O19" s="68">
        <f t="shared" si="1"/>
        <v>107.60573360878045</v>
      </c>
      <c r="P19" s="69"/>
    </row>
    <row r="20" spans="1:16">
      <c r="A20" s="64"/>
      <c r="B20" s="65">
        <v>536</v>
      </c>
      <c r="C20" s="66" t="s">
        <v>69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7363482</v>
      </c>
      <c r="J20" s="67">
        <v>0</v>
      </c>
      <c r="K20" s="67">
        <v>0</v>
      </c>
      <c r="L20" s="67">
        <v>0</v>
      </c>
      <c r="M20" s="67">
        <v>0</v>
      </c>
      <c r="N20" s="67">
        <f t="shared" si="5"/>
        <v>7363482</v>
      </c>
      <c r="O20" s="68">
        <f t="shared" si="1"/>
        <v>84.982538345239888</v>
      </c>
      <c r="P20" s="69"/>
    </row>
    <row r="21" spans="1:16">
      <c r="A21" s="64"/>
      <c r="B21" s="65">
        <v>537</v>
      </c>
      <c r="C21" s="66" t="s">
        <v>70</v>
      </c>
      <c r="D21" s="67">
        <v>0</v>
      </c>
      <c r="E21" s="67">
        <v>0</v>
      </c>
      <c r="F21" s="67">
        <v>0</v>
      </c>
      <c r="G21" s="67">
        <v>2022314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5"/>
        <v>2022314</v>
      </c>
      <c r="O21" s="68">
        <f t="shared" si="1"/>
        <v>23.339688621648758</v>
      </c>
      <c r="P21" s="69"/>
    </row>
    <row r="22" spans="1:16">
      <c r="A22" s="64"/>
      <c r="B22" s="65">
        <v>539</v>
      </c>
      <c r="C22" s="66" t="s">
        <v>34</v>
      </c>
      <c r="D22" s="67">
        <v>4038317</v>
      </c>
      <c r="E22" s="67">
        <v>0</v>
      </c>
      <c r="F22" s="67">
        <v>0</v>
      </c>
      <c r="G22" s="67">
        <v>0</v>
      </c>
      <c r="H22" s="67">
        <v>0</v>
      </c>
      <c r="I22" s="67">
        <v>16357594</v>
      </c>
      <c r="J22" s="67">
        <v>0</v>
      </c>
      <c r="K22" s="67">
        <v>0</v>
      </c>
      <c r="L22" s="67">
        <v>0</v>
      </c>
      <c r="M22" s="67">
        <v>0</v>
      </c>
      <c r="N22" s="67">
        <f t="shared" si="5"/>
        <v>20395911</v>
      </c>
      <c r="O22" s="68">
        <f t="shared" si="1"/>
        <v>235.39085023139867</v>
      </c>
      <c r="P22" s="69"/>
    </row>
    <row r="23" spans="1:16" ht="15.75">
      <c r="A23" s="70" t="s">
        <v>35</v>
      </c>
      <c r="B23" s="71"/>
      <c r="C23" s="72"/>
      <c r="D23" s="73">
        <f t="shared" ref="D23:M23" si="6">SUM(D24:D24)</f>
        <v>4893629</v>
      </c>
      <c r="E23" s="73">
        <f t="shared" si="6"/>
        <v>1460772</v>
      </c>
      <c r="F23" s="73">
        <f t="shared" si="6"/>
        <v>0</v>
      </c>
      <c r="G23" s="73">
        <f t="shared" si="6"/>
        <v>1219549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ref="N23:N35" si="7">SUM(D23:M23)</f>
        <v>7573950</v>
      </c>
      <c r="O23" s="75">
        <f t="shared" si="1"/>
        <v>87.411566470853003</v>
      </c>
      <c r="P23" s="76"/>
    </row>
    <row r="24" spans="1:16">
      <c r="A24" s="64"/>
      <c r="B24" s="65">
        <v>541</v>
      </c>
      <c r="C24" s="66" t="s">
        <v>71</v>
      </c>
      <c r="D24" s="67">
        <v>4893629</v>
      </c>
      <c r="E24" s="67">
        <v>1460772</v>
      </c>
      <c r="F24" s="67">
        <v>0</v>
      </c>
      <c r="G24" s="67">
        <v>1219549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7573950</v>
      </c>
      <c r="O24" s="68">
        <f t="shared" si="1"/>
        <v>87.411566470853003</v>
      </c>
      <c r="P24" s="69"/>
    </row>
    <row r="25" spans="1:16" ht="15.75">
      <c r="A25" s="70" t="s">
        <v>37</v>
      </c>
      <c r="B25" s="71"/>
      <c r="C25" s="72"/>
      <c r="D25" s="73">
        <f t="shared" ref="D25:M25" si="8">SUM(D26:D27)</f>
        <v>0</v>
      </c>
      <c r="E25" s="73">
        <f t="shared" si="8"/>
        <v>3025429</v>
      </c>
      <c r="F25" s="73">
        <f t="shared" si="8"/>
        <v>0</v>
      </c>
      <c r="G25" s="73">
        <f t="shared" si="8"/>
        <v>0</v>
      </c>
      <c r="H25" s="73">
        <f t="shared" si="8"/>
        <v>0</v>
      </c>
      <c r="I25" s="73">
        <f t="shared" si="8"/>
        <v>0</v>
      </c>
      <c r="J25" s="73">
        <f t="shared" si="8"/>
        <v>0</v>
      </c>
      <c r="K25" s="73">
        <f t="shared" si="8"/>
        <v>0</v>
      </c>
      <c r="L25" s="73">
        <f t="shared" si="8"/>
        <v>0</v>
      </c>
      <c r="M25" s="73">
        <f t="shared" si="8"/>
        <v>0</v>
      </c>
      <c r="N25" s="73">
        <f t="shared" si="7"/>
        <v>3025429</v>
      </c>
      <c r="O25" s="75">
        <f t="shared" si="1"/>
        <v>34.916719563285518</v>
      </c>
      <c r="P25" s="76"/>
    </row>
    <row r="26" spans="1:16">
      <c r="A26" s="64"/>
      <c r="B26" s="65">
        <v>552</v>
      </c>
      <c r="C26" s="66" t="s">
        <v>38</v>
      </c>
      <c r="D26" s="67">
        <v>0</v>
      </c>
      <c r="E26" s="67">
        <v>2534572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2534572</v>
      </c>
      <c r="O26" s="68">
        <f t="shared" si="1"/>
        <v>29.251699424100085</v>
      </c>
      <c r="P26" s="69"/>
    </row>
    <row r="27" spans="1:16">
      <c r="A27" s="64"/>
      <c r="B27" s="65">
        <v>554</v>
      </c>
      <c r="C27" s="66" t="s">
        <v>39</v>
      </c>
      <c r="D27" s="67">
        <v>0</v>
      </c>
      <c r="E27" s="67">
        <v>490857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490857</v>
      </c>
      <c r="O27" s="68">
        <f t="shared" si="1"/>
        <v>5.6650201391854305</v>
      </c>
      <c r="P27" s="69"/>
    </row>
    <row r="28" spans="1:16" ht="15.75">
      <c r="A28" s="70" t="s">
        <v>40</v>
      </c>
      <c r="B28" s="71"/>
      <c r="C28" s="72"/>
      <c r="D28" s="73">
        <f t="shared" ref="D28:M28" si="9">SUM(D29:D31)</f>
        <v>15590780</v>
      </c>
      <c r="E28" s="73">
        <f t="shared" si="9"/>
        <v>18997019</v>
      </c>
      <c r="F28" s="73">
        <f t="shared" si="9"/>
        <v>0</v>
      </c>
      <c r="G28" s="73">
        <f t="shared" si="9"/>
        <v>794361</v>
      </c>
      <c r="H28" s="73">
        <f t="shared" si="9"/>
        <v>0</v>
      </c>
      <c r="I28" s="73">
        <f t="shared" si="9"/>
        <v>2787263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7"/>
        <v>38169423</v>
      </c>
      <c r="O28" s="75">
        <f t="shared" si="1"/>
        <v>440.51638256373559</v>
      </c>
      <c r="P28" s="69"/>
    </row>
    <row r="29" spans="1:16">
      <c r="A29" s="64"/>
      <c r="B29" s="65">
        <v>571</v>
      </c>
      <c r="C29" s="66" t="s">
        <v>41</v>
      </c>
      <c r="D29" s="67">
        <v>3898211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7"/>
        <v>3898211</v>
      </c>
      <c r="O29" s="68">
        <f t="shared" si="1"/>
        <v>44.989566863249735</v>
      </c>
      <c r="P29" s="69"/>
    </row>
    <row r="30" spans="1:16">
      <c r="A30" s="64"/>
      <c r="B30" s="65">
        <v>572</v>
      </c>
      <c r="C30" s="66" t="s">
        <v>72</v>
      </c>
      <c r="D30" s="67">
        <v>11692569</v>
      </c>
      <c r="E30" s="67">
        <v>18990181</v>
      </c>
      <c r="F30" s="67">
        <v>0</v>
      </c>
      <c r="G30" s="67">
        <v>0</v>
      </c>
      <c r="H30" s="67">
        <v>0</v>
      </c>
      <c r="I30" s="67">
        <v>2787263</v>
      </c>
      <c r="J30" s="67">
        <v>0</v>
      </c>
      <c r="K30" s="67">
        <v>0</v>
      </c>
      <c r="L30" s="67">
        <v>0</v>
      </c>
      <c r="M30" s="67">
        <v>0</v>
      </c>
      <c r="N30" s="67">
        <f t="shared" si="7"/>
        <v>33470013</v>
      </c>
      <c r="O30" s="68">
        <f t="shared" si="1"/>
        <v>386.2801135642319</v>
      </c>
      <c r="P30" s="69"/>
    </row>
    <row r="31" spans="1:16">
      <c r="A31" s="64"/>
      <c r="B31" s="65">
        <v>579</v>
      </c>
      <c r="C31" s="66" t="s">
        <v>44</v>
      </c>
      <c r="D31" s="67">
        <v>0</v>
      </c>
      <c r="E31" s="67">
        <v>6838</v>
      </c>
      <c r="F31" s="67">
        <v>0</v>
      </c>
      <c r="G31" s="67">
        <v>794361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7"/>
        <v>801199</v>
      </c>
      <c r="O31" s="68">
        <f t="shared" si="1"/>
        <v>9.2467021362539956</v>
      </c>
      <c r="P31" s="69"/>
    </row>
    <row r="32" spans="1:16" ht="15.75">
      <c r="A32" s="70" t="s">
        <v>73</v>
      </c>
      <c r="B32" s="71"/>
      <c r="C32" s="72"/>
      <c r="D32" s="73">
        <f t="shared" ref="D32:M32" si="10">SUM(D33:D34)</f>
        <v>23757300</v>
      </c>
      <c r="E32" s="73">
        <f t="shared" si="10"/>
        <v>6728300</v>
      </c>
      <c r="F32" s="73">
        <f t="shared" si="10"/>
        <v>0</v>
      </c>
      <c r="G32" s="73">
        <f t="shared" si="10"/>
        <v>4429428</v>
      </c>
      <c r="H32" s="73">
        <f t="shared" si="10"/>
        <v>510600</v>
      </c>
      <c r="I32" s="73">
        <f t="shared" si="10"/>
        <v>113700</v>
      </c>
      <c r="J32" s="73">
        <f t="shared" si="10"/>
        <v>22725746</v>
      </c>
      <c r="K32" s="73">
        <f t="shared" si="10"/>
        <v>0</v>
      </c>
      <c r="L32" s="73">
        <f t="shared" si="10"/>
        <v>0</v>
      </c>
      <c r="M32" s="73">
        <f t="shared" si="10"/>
        <v>0</v>
      </c>
      <c r="N32" s="73">
        <f t="shared" si="7"/>
        <v>58265074</v>
      </c>
      <c r="O32" s="75">
        <f t="shared" si="1"/>
        <v>672.44190797142426</v>
      </c>
      <c r="P32" s="69"/>
    </row>
    <row r="33" spans="1:119">
      <c r="A33" s="64"/>
      <c r="B33" s="65">
        <v>581</v>
      </c>
      <c r="C33" s="66" t="s">
        <v>74</v>
      </c>
      <c r="D33" s="67">
        <v>23757300</v>
      </c>
      <c r="E33" s="67">
        <v>6728300</v>
      </c>
      <c r="F33" s="67">
        <v>0</v>
      </c>
      <c r="G33" s="67">
        <v>4429428</v>
      </c>
      <c r="H33" s="67">
        <v>510600</v>
      </c>
      <c r="I33" s="67">
        <v>113700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7"/>
        <v>35539328</v>
      </c>
      <c r="O33" s="68">
        <f t="shared" si="1"/>
        <v>410.16224450933095</v>
      </c>
      <c r="P33" s="69"/>
    </row>
    <row r="34" spans="1:119" ht="15.75" thickBot="1">
      <c r="A34" s="64"/>
      <c r="B34" s="65">
        <v>590</v>
      </c>
      <c r="C34" s="66" t="s">
        <v>75</v>
      </c>
      <c r="D34" s="67">
        <v>0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22725746</v>
      </c>
      <c r="K34" s="67">
        <v>0</v>
      </c>
      <c r="L34" s="67">
        <v>0</v>
      </c>
      <c r="M34" s="67">
        <v>0</v>
      </c>
      <c r="N34" s="67">
        <f t="shared" si="7"/>
        <v>22725746</v>
      </c>
      <c r="O34" s="68">
        <f t="shared" si="1"/>
        <v>262.27966346209331</v>
      </c>
      <c r="P34" s="69"/>
    </row>
    <row r="35" spans="1:119" ht="16.5" thickBot="1">
      <c r="A35" s="77" t="s">
        <v>10</v>
      </c>
      <c r="B35" s="78"/>
      <c r="C35" s="79"/>
      <c r="D35" s="80">
        <f>SUM(D5,D13,D16,D23,D25,D28,D32)</f>
        <v>147696253</v>
      </c>
      <c r="E35" s="80">
        <f t="shared" ref="E35:M35" si="11">SUM(E5,E13,E16,E23,E25,E28,E32)</f>
        <v>30886363</v>
      </c>
      <c r="F35" s="80">
        <f t="shared" si="11"/>
        <v>25987174</v>
      </c>
      <c r="G35" s="80">
        <f t="shared" si="11"/>
        <v>9890035</v>
      </c>
      <c r="H35" s="80">
        <f t="shared" si="11"/>
        <v>510600</v>
      </c>
      <c r="I35" s="80">
        <f t="shared" si="11"/>
        <v>58102783</v>
      </c>
      <c r="J35" s="80">
        <f t="shared" si="11"/>
        <v>25593899</v>
      </c>
      <c r="K35" s="80">
        <f t="shared" si="11"/>
        <v>31328811</v>
      </c>
      <c r="L35" s="80">
        <f t="shared" si="11"/>
        <v>0</v>
      </c>
      <c r="M35" s="80">
        <f t="shared" si="11"/>
        <v>0</v>
      </c>
      <c r="N35" s="80">
        <f t="shared" si="7"/>
        <v>329995918</v>
      </c>
      <c r="O35" s="81">
        <f t="shared" si="1"/>
        <v>3808.5094463743694</v>
      </c>
      <c r="P35" s="62"/>
      <c r="Q35" s="82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</row>
    <row r="36" spans="1:119">
      <c r="A36" s="84"/>
      <c r="B36" s="85"/>
      <c r="C36" s="85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7"/>
    </row>
    <row r="37" spans="1:119">
      <c r="A37" s="88"/>
      <c r="B37" s="89"/>
      <c r="C37" s="89"/>
      <c r="D37" s="90"/>
      <c r="E37" s="90"/>
      <c r="F37" s="90"/>
      <c r="G37" s="90"/>
      <c r="H37" s="90"/>
      <c r="I37" s="90"/>
      <c r="J37" s="90"/>
      <c r="K37" s="90"/>
      <c r="L37" s="118" t="s">
        <v>76</v>
      </c>
      <c r="M37" s="118"/>
      <c r="N37" s="118"/>
      <c r="O37" s="91">
        <v>86647</v>
      </c>
    </row>
    <row r="38" spans="1:119">
      <c r="A38" s="119"/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1"/>
    </row>
    <row r="39" spans="1:119" ht="15.75" customHeight="1" thickBot="1">
      <c r="A39" s="122" t="s">
        <v>54</v>
      </c>
      <c r="B39" s="123"/>
      <c r="C39" s="123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20917289</v>
      </c>
      <c r="E5" s="26">
        <f t="shared" si="0"/>
        <v>0</v>
      </c>
      <c r="F5" s="26">
        <f t="shared" si="0"/>
        <v>13475400</v>
      </c>
      <c r="G5" s="26">
        <f t="shared" si="0"/>
        <v>227061</v>
      </c>
      <c r="H5" s="26">
        <f t="shared" si="0"/>
        <v>0</v>
      </c>
      <c r="I5" s="26">
        <f t="shared" si="0"/>
        <v>1613219</v>
      </c>
      <c r="J5" s="26">
        <f t="shared" si="0"/>
        <v>0</v>
      </c>
      <c r="K5" s="26">
        <f t="shared" si="0"/>
        <v>29832521</v>
      </c>
      <c r="L5" s="26">
        <f t="shared" si="0"/>
        <v>0</v>
      </c>
      <c r="M5" s="26">
        <f t="shared" si="0"/>
        <v>0</v>
      </c>
      <c r="N5" s="27">
        <f>SUM(D5:M5)</f>
        <v>66065490</v>
      </c>
      <c r="O5" s="32">
        <f t="shared" ref="O5:O36" si="1">(N5/O$38)</f>
        <v>767.83731011959412</v>
      </c>
      <c r="P5" s="6"/>
    </row>
    <row r="6" spans="1:133">
      <c r="A6" s="12"/>
      <c r="B6" s="44">
        <v>511</v>
      </c>
      <c r="C6" s="20" t="s">
        <v>19</v>
      </c>
      <c r="D6" s="46">
        <v>274705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274705</v>
      </c>
      <c r="O6" s="47">
        <f t="shared" si="1"/>
        <v>3.1927220743598981</v>
      </c>
      <c r="P6" s="9"/>
    </row>
    <row r="7" spans="1:133">
      <c r="A7" s="12"/>
      <c r="B7" s="44">
        <v>512</v>
      </c>
      <c r="C7" s="20" t="s">
        <v>20</v>
      </c>
      <c r="D7" s="46">
        <v>3060246</v>
      </c>
      <c r="E7" s="46">
        <v>0</v>
      </c>
      <c r="F7" s="46">
        <v>0</v>
      </c>
      <c r="G7" s="46">
        <v>56288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3116534</v>
      </c>
      <c r="O7" s="47">
        <f t="shared" si="1"/>
        <v>36.221499052777162</v>
      </c>
      <c r="P7" s="9"/>
    </row>
    <row r="8" spans="1:133">
      <c r="A8" s="12"/>
      <c r="B8" s="44">
        <v>513</v>
      </c>
      <c r="C8" s="20" t="s">
        <v>21</v>
      </c>
      <c r="D8" s="46">
        <v>3965482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3965482</v>
      </c>
      <c r="O8" s="47">
        <f t="shared" si="1"/>
        <v>46.088283492753455</v>
      </c>
      <c r="P8" s="9"/>
    </row>
    <row r="9" spans="1:133">
      <c r="A9" s="12"/>
      <c r="B9" s="44">
        <v>514</v>
      </c>
      <c r="C9" s="20" t="s">
        <v>22</v>
      </c>
      <c r="D9" s="46">
        <v>1179690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1179690</v>
      </c>
      <c r="O9" s="47">
        <f t="shared" si="1"/>
        <v>13.710789042433259</v>
      </c>
      <c r="P9" s="9"/>
    </row>
    <row r="10" spans="1:133">
      <c r="A10" s="12"/>
      <c r="B10" s="44">
        <v>515</v>
      </c>
      <c r="C10" s="20" t="s">
        <v>23</v>
      </c>
      <c r="D10" s="46">
        <v>875362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875362</v>
      </c>
      <c r="O10" s="47">
        <f t="shared" si="1"/>
        <v>10.173777617647401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29832521</v>
      </c>
      <c r="L11" s="46">
        <v>0</v>
      </c>
      <c r="M11" s="46">
        <v>0</v>
      </c>
      <c r="N11" s="46">
        <f t="shared" si="2"/>
        <v>29832521</v>
      </c>
      <c r="O11" s="47">
        <f t="shared" si="1"/>
        <v>346.72448018967702</v>
      </c>
      <c r="P11" s="9"/>
    </row>
    <row r="12" spans="1:133">
      <c r="A12" s="12"/>
      <c r="B12" s="44">
        <v>519</v>
      </c>
      <c r="C12" s="20" t="s">
        <v>25</v>
      </c>
      <c r="D12" s="46">
        <v>11561804</v>
      </c>
      <c r="E12" s="46">
        <v>0</v>
      </c>
      <c r="F12" s="46">
        <v>13475400</v>
      </c>
      <c r="G12" s="46">
        <v>170773</v>
      </c>
      <c r="H12" s="46">
        <v>0</v>
      </c>
      <c r="I12" s="46">
        <v>1613219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26821196</v>
      </c>
      <c r="O12" s="47">
        <f t="shared" si="1"/>
        <v>311.72575864994593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78958204</v>
      </c>
      <c r="E13" s="31">
        <f t="shared" si="3"/>
        <v>366285</v>
      </c>
      <c r="F13" s="31">
        <f t="shared" si="3"/>
        <v>0</v>
      </c>
      <c r="G13" s="31">
        <f t="shared" si="3"/>
        <v>584540</v>
      </c>
      <c r="H13" s="31">
        <f t="shared" si="3"/>
        <v>0</v>
      </c>
      <c r="I13" s="31">
        <f t="shared" si="3"/>
        <v>0</v>
      </c>
      <c r="J13" s="31">
        <f t="shared" si="3"/>
        <v>-145428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79763601</v>
      </c>
      <c r="O13" s="43">
        <f t="shared" si="1"/>
        <v>927.04177078369617</v>
      </c>
      <c r="P13" s="10"/>
    </row>
    <row r="14" spans="1:133">
      <c r="A14" s="12"/>
      <c r="B14" s="44">
        <v>521</v>
      </c>
      <c r="C14" s="20" t="s">
        <v>27</v>
      </c>
      <c r="D14" s="46">
        <v>39148897</v>
      </c>
      <c r="E14" s="46">
        <v>366285</v>
      </c>
      <c r="F14" s="46">
        <v>0</v>
      </c>
      <c r="G14" s="46">
        <v>482968</v>
      </c>
      <c r="H14" s="46">
        <v>0</v>
      </c>
      <c r="I14" s="46">
        <v>0</v>
      </c>
      <c r="J14" s="46">
        <v>-145428</v>
      </c>
      <c r="K14" s="46">
        <v>0</v>
      </c>
      <c r="L14" s="46">
        <v>0</v>
      </c>
      <c r="M14" s="46">
        <v>0</v>
      </c>
      <c r="N14" s="46">
        <f>SUM(D14:M14)</f>
        <v>39852722</v>
      </c>
      <c r="O14" s="47">
        <f t="shared" si="1"/>
        <v>463.18292441975336</v>
      </c>
      <c r="P14" s="9"/>
    </row>
    <row r="15" spans="1:133">
      <c r="A15" s="12"/>
      <c r="B15" s="44">
        <v>522</v>
      </c>
      <c r="C15" s="20" t="s">
        <v>28</v>
      </c>
      <c r="D15" s="46">
        <v>39809307</v>
      </c>
      <c r="E15" s="46">
        <v>0</v>
      </c>
      <c r="F15" s="46">
        <v>0</v>
      </c>
      <c r="G15" s="46">
        <v>101572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39910879</v>
      </c>
      <c r="O15" s="47">
        <f t="shared" si="1"/>
        <v>463.85884636394275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SUM(D17:D22)</f>
        <v>4281679</v>
      </c>
      <c r="E16" s="31">
        <f t="shared" si="4"/>
        <v>0</v>
      </c>
      <c r="F16" s="31">
        <f t="shared" si="4"/>
        <v>0</v>
      </c>
      <c r="G16" s="31">
        <f t="shared" si="4"/>
        <v>2511479</v>
      </c>
      <c r="H16" s="31">
        <f t="shared" si="4"/>
        <v>0</v>
      </c>
      <c r="I16" s="31">
        <f t="shared" si="4"/>
        <v>53468004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60261162</v>
      </c>
      <c r="O16" s="43">
        <f t="shared" si="1"/>
        <v>700.3772852477307</v>
      </c>
      <c r="P16" s="10"/>
    </row>
    <row r="17" spans="1:16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14604657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14604657</v>
      </c>
      <c r="O17" s="47">
        <f t="shared" si="1"/>
        <v>169.74067014562826</v>
      </c>
      <c r="P17" s="9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6726730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6726730</v>
      </c>
      <c r="O18" s="47">
        <f t="shared" si="1"/>
        <v>78.180518589974554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9394600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9394600</v>
      </c>
      <c r="O19" s="47">
        <f t="shared" si="1"/>
        <v>109.18748038725724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6791787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6791787</v>
      </c>
      <c r="O20" s="47">
        <f t="shared" si="1"/>
        <v>78.936634860124826</v>
      </c>
      <c r="P20" s="9"/>
    </row>
    <row r="21" spans="1:16">
      <c r="A21" s="12"/>
      <c r="B21" s="44">
        <v>537</v>
      </c>
      <c r="C21" s="20" t="s">
        <v>51</v>
      </c>
      <c r="D21" s="46">
        <v>0</v>
      </c>
      <c r="E21" s="46">
        <v>0</v>
      </c>
      <c r="F21" s="46">
        <v>0</v>
      </c>
      <c r="G21" s="46">
        <v>2511479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2511479</v>
      </c>
      <c r="O21" s="47">
        <f t="shared" si="1"/>
        <v>29.189328343464162</v>
      </c>
      <c r="P21" s="9"/>
    </row>
    <row r="22" spans="1:16">
      <c r="A22" s="12"/>
      <c r="B22" s="44">
        <v>539</v>
      </c>
      <c r="C22" s="20" t="s">
        <v>34</v>
      </c>
      <c r="D22" s="46">
        <v>4281679</v>
      </c>
      <c r="E22" s="46">
        <v>0</v>
      </c>
      <c r="F22" s="46">
        <v>0</v>
      </c>
      <c r="G22" s="46">
        <v>0</v>
      </c>
      <c r="H22" s="46">
        <v>0</v>
      </c>
      <c r="I22" s="46">
        <v>15950230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20231909</v>
      </c>
      <c r="O22" s="47">
        <f t="shared" si="1"/>
        <v>235.14265292128172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SUM(D24:D24)</f>
        <v>4841212</v>
      </c>
      <c r="E23" s="31">
        <f t="shared" si="6"/>
        <v>1884537</v>
      </c>
      <c r="F23" s="31">
        <f t="shared" si="6"/>
        <v>0</v>
      </c>
      <c r="G23" s="31">
        <f t="shared" si="6"/>
        <v>1386824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6" si="7">SUM(D23:M23)</f>
        <v>8112573</v>
      </c>
      <c r="O23" s="43">
        <f t="shared" si="1"/>
        <v>94.287293267163335</v>
      </c>
      <c r="P23" s="10"/>
    </row>
    <row r="24" spans="1:16">
      <c r="A24" s="12"/>
      <c r="B24" s="44">
        <v>541</v>
      </c>
      <c r="C24" s="20" t="s">
        <v>36</v>
      </c>
      <c r="D24" s="46">
        <v>4841212</v>
      </c>
      <c r="E24" s="46">
        <v>1884537</v>
      </c>
      <c r="F24" s="46">
        <v>0</v>
      </c>
      <c r="G24" s="46">
        <v>1386824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8112573</v>
      </c>
      <c r="O24" s="47">
        <f t="shared" si="1"/>
        <v>94.287293267163335</v>
      </c>
      <c r="P24" s="9"/>
    </row>
    <row r="25" spans="1:16" ht="15.75">
      <c r="A25" s="28" t="s">
        <v>37</v>
      </c>
      <c r="B25" s="29"/>
      <c r="C25" s="30"/>
      <c r="D25" s="31">
        <f t="shared" ref="D25:M25" si="8">SUM(D26:D27)</f>
        <v>0</v>
      </c>
      <c r="E25" s="31">
        <f t="shared" si="8"/>
        <v>3025793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7"/>
        <v>3025793</v>
      </c>
      <c r="O25" s="43">
        <f t="shared" si="1"/>
        <v>35.166873932195116</v>
      </c>
      <c r="P25" s="10"/>
    </row>
    <row r="26" spans="1:16">
      <c r="A26" s="13"/>
      <c r="B26" s="45">
        <v>552</v>
      </c>
      <c r="C26" s="21" t="s">
        <v>38</v>
      </c>
      <c r="D26" s="46">
        <v>0</v>
      </c>
      <c r="E26" s="46">
        <v>2085153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2085153</v>
      </c>
      <c r="O26" s="47">
        <f t="shared" si="1"/>
        <v>24.234411501493476</v>
      </c>
      <c r="P26" s="9"/>
    </row>
    <row r="27" spans="1:16">
      <c r="A27" s="13"/>
      <c r="B27" s="45">
        <v>554</v>
      </c>
      <c r="C27" s="21" t="s">
        <v>39</v>
      </c>
      <c r="D27" s="46">
        <v>0</v>
      </c>
      <c r="E27" s="46">
        <v>940640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940640</v>
      </c>
      <c r="O27" s="47">
        <f t="shared" si="1"/>
        <v>10.932462430701642</v>
      </c>
      <c r="P27" s="9"/>
    </row>
    <row r="28" spans="1:16" ht="15.75">
      <c r="A28" s="28" t="s">
        <v>40</v>
      </c>
      <c r="B28" s="29"/>
      <c r="C28" s="30"/>
      <c r="D28" s="31">
        <f t="shared" ref="D28:M28" si="9">SUM(D29:D31)</f>
        <v>15685136</v>
      </c>
      <c r="E28" s="31">
        <f t="shared" si="9"/>
        <v>19307883</v>
      </c>
      <c r="F28" s="31">
        <f t="shared" si="9"/>
        <v>0</v>
      </c>
      <c r="G28" s="31">
        <f t="shared" si="9"/>
        <v>8577953</v>
      </c>
      <c r="H28" s="31">
        <f t="shared" si="9"/>
        <v>0</v>
      </c>
      <c r="I28" s="31">
        <f t="shared" si="9"/>
        <v>2776468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46347440</v>
      </c>
      <c r="O28" s="43">
        <f t="shared" si="1"/>
        <v>538.6669146104764</v>
      </c>
      <c r="P28" s="9"/>
    </row>
    <row r="29" spans="1:16">
      <c r="A29" s="12"/>
      <c r="B29" s="44">
        <v>571</v>
      </c>
      <c r="C29" s="20" t="s">
        <v>41</v>
      </c>
      <c r="D29" s="46">
        <v>3850362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3850362</v>
      </c>
      <c r="O29" s="47">
        <f t="shared" si="1"/>
        <v>44.750316709475712</v>
      </c>
      <c r="P29" s="9"/>
    </row>
    <row r="30" spans="1:16">
      <c r="A30" s="12"/>
      <c r="B30" s="44">
        <v>572</v>
      </c>
      <c r="C30" s="20" t="s">
        <v>42</v>
      </c>
      <c r="D30" s="46">
        <v>11834774</v>
      </c>
      <c r="E30" s="46">
        <v>19298963</v>
      </c>
      <c r="F30" s="46">
        <v>0</v>
      </c>
      <c r="G30" s="46">
        <v>0</v>
      </c>
      <c r="H30" s="46">
        <v>0</v>
      </c>
      <c r="I30" s="46">
        <v>2776468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33910205</v>
      </c>
      <c r="O30" s="47">
        <f t="shared" si="1"/>
        <v>394.11681640148299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8920</v>
      </c>
      <c r="F31" s="46">
        <v>0</v>
      </c>
      <c r="G31" s="46">
        <v>8577953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8586873</v>
      </c>
      <c r="O31" s="47">
        <f t="shared" si="1"/>
        <v>99.799781499517678</v>
      </c>
      <c r="P31" s="9"/>
    </row>
    <row r="32" spans="1:16" ht="15.75">
      <c r="A32" s="28" t="s">
        <v>47</v>
      </c>
      <c r="B32" s="29"/>
      <c r="C32" s="30"/>
      <c r="D32" s="31">
        <f t="shared" ref="D32:M32" si="10">SUM(D33:D35)</f>
        <v>2414000</v>
      </c>
      <c r="E32" s="31">
        <f t="shared" si="10"/>
        <v>6911600</v>
      </c>
      <c r="F32" s="31">
        <f t="shared" si="10"/>
        <v>0</v>
      </c>
      <c r="G32" s="31">
        <f t="shared" si="10"/>
        <v>3291500</v>
      </c>
      <c r="H32" s="31">
        <f t="shared" si="10"/>
        <v>523700</v>
      </c>
      <c r="I32" s="31">
        <f t="shared" si="10"/>
        <v>78300</v>
      </c>
      <c r="J32" s="31">
        <f t="shared" si="10"/>
        <v>22639029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si="7"/>
        <v>35858129</v>
      </c>
      <c r="O32" s="43">
        <f t="shared" si="1"/>
        <v>416.7563022280076</v>
      </c>
      <c r="P32" s="9"/>
    </row>
    <row r="33" spans="1:119">
      <c r="A33" s="12"/>
      <c r="B33" s="44">
        <v>581</v>
      </c>
      <c r="C33" s="20" t="s">
        <v>45</v>
      </c>
      <c r="D33" s="46">
        <v>2414000</v>
      </c>
      <c r="E33" s="46">
        <v>6911600</v>
      </c>
      <c r="F33" s="46">
        <v>0</v>
      </c>
      <c r="G33" s="46">
        <v>3291500</v>
      </c>
      <c r="H33" s="46">
        <v>523700</v>
      </c>
      <c r="I33" s="46">
        <v>78300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13219100</v>
      </c>
      <c r="O33" s="47">
        <f t="shared" si="1"/>
        <v>153.63721946513871</v>
      </c>
      <c r="P33" s="9"/>
    </row>
    <row r="34" spans="1:119">
      <c r="A34" s="12"/>
      <c r="B34" s="44">
        <v>590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22493601</v>
      </c>
      <c r="K34" s="46">
        <v>0</v>
      </c>
      <c r="L34" s="46">
        <v>0</v>
      </c>
      <c r="M34" s="46">
        <v>0</v>
      </c>
      <c r="N34" s="46">
        <f t="shared" si="7"/>
        <v>22493601</v>
      </c>
      <c r="O34" s="47">
        <f t="shared" si="1"/>
        <v>261.42886530839951</v>
      </c>
      <c r="P34" s="9"/>
    </row>
    <row r="35" spans="1:119" ht="15.75" thickBot="1">
      <c r="A35" s="12"/>
      <c r="B35" s="44">
        <v>591</v>
      </c>
      <c r="C35" s="20" t="s">
        <v>62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145428</v>
      </c>
      <c r="K35" s="46">
        <v>0</v>
      </c>
      <c r="L35" s="46">
        <v>0</v>
      </c>
      <c r="M35" s="46">
        <v>0</v>
      </c>
      <c r="N35" s="46">
        <f t="shared" si="7"/>
        <v>145428</v>
      </c>
      <c r="O35" s="47">
        <f t="shared" si="1"/>
        <v>1.6902174544693809</v>
      </c>
      <c r="P35" s="9"/>
    </row>
    <row r="36" spans="1:119" ht="16.5" thickBot="1">
      <c r="A36" s="14" t="s">
        <v>10</v>
      </c>
      <c r="B36" s="23"/>
      <c r="C36" s="22"/>
      <c r="D36" s="15">
        <f>SUM(D5,D13,D16,D23,D25,D28,D32)</f>
        <v>127097520</v>
      </c>
      <c r="E36" s="15">
        <f t="shared" ref="E36:M36" si="11">SUM(E5,E13,E16,E23,E25,E28,E32)</f>
        <v>31496098</v>
      </c>
      <c r="F36" s="15">
        <f t="shared" si="11"/>
        <v>13475400</v>
      </c>
      <c r="G36" s="15">
        <f t="shared" si="11"/>
        <v>16579357</v>
      </c>
      <c r="H36" s="15">
        <f t="shared" si="11"/>
        <v>523700</v>
      </c>
      <c r="I36" s="15">
        <f t="shared" si="11"/>
        <v>57935991</v>
      </c>
      <c r="J36" s="15">
        <f t="shared" si="11"/>
        <v>22493601</v>
      </c>
      <c r="K36" s="15">
        <f t="shared" si="11"/>
        <v>29832521</v>
      </c>
      <c r="L36" s="15">
        <f t="shared" si="11"/>
        <v>0</v>
      </c>
      <c r="M36" s="15">
        <f t="shared" si="11"/>
        <v>0</v>
      </c>
      <c r="N36" s="15">
        <f t="shared" si="7"/>
        <v>299434188</v>
      </c>
      <c r="O36" s="37">
        <f t="shared" si="1"/>
        <v>3480.1337501888634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4" t="s">
        <v>63</v>
      </c>
      <c r="M38" s="94"/>
      <c r="N38" s="94"/>
      <c r="O38" s="41">
        <v>86041</v>
      </c>
    </row>
    <row r="39" spans="1:119">
      <c r="A39" s="95"/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7"/>
    </row>
    <row r="40" spans="1:119" ht="15.75" customHeight="1" thickBot="1">
      <c r="A40" s="98" t="s">
        <v>54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100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15822846</v>
      </c>
      <c r="E5" s="26">
        <f t="shared" si="0"/>
        <v>0</v>
      </c>
      <c r="F5" s="26">
        <f t="shared" si="0"/>
        <v>31454321</v>
      </c>
      <c r="G5" s="26">
        <f t="shared" si="0"/>
        <v>574009</v>
      </c>
      <c r="H5" s="26">
        <f t="shared" si="0"/>
        <v>0</v>
      </c>
      <c r="I5" s="26">
        <f t="shared" si="0"/>
        <v>1711674</v>
      </c>
      <c r="J5" s="26">
        <f t="shared" si="0"/>
        <v>0</v>
      </c>
      <c r="K5" s="26">
        <f t="shared" si="0"/>
        <v>29531424</v>
      </c>
      <c r="L5" s="26">
        <f t="shared" si="0"/>
        <v>0</v>
      </c>
      <c r="M5" s="26">
        <f t="shared" si="0"/>
        <v>0</v>
      </c>
      <c r="N5" s="27">
        <f>SUM(D5:M5)</f>
        <v>79094274</v>
      </c>
      <c r="O5" s="32">
        <f t="shared" ref="O5:O39" si="1">(N5/O$41)</f>
        <v>926.02149555688243</v>
      </c>
      <c r="P5" s="6"/>
    </row>
    <row r="6" spans="1:133">
      <c r="A6" s="12"/>
      <c r="B6" s="44">
        <v>511</v>
      </c>
      <c r="C6" s="20" t="s">
        <v>19</v>
      </c>
      <c r="D6" s="46">
        <v>285856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285856</v>
      </c>
      <c r="O6" s="47">
        <f t="shared" si="1"/>
        <v>3.3467504946553803</v>
      </c>
      <c r="P6" s="9"/>
    </row>
    <row r="7" spans="1:133">
      <c r="A7" s="12"/>
      <c r="B7" s="44">
        <v>512</v>
      </c>
      <c r="C7" s="20" t="s">
        <v>20</v>
      </c>
      <c r="D7" s="46">
        <v>3045427</v>
      </c>
      <c r="E7" s="46">
        <v>0</v>
      </c>
      <c r="F7" s="46">
        <v>0</v>
      </c>
      <c r="G7" s="46">
        <v>391236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3436663</v>
      </c>
      <c r="O7" s="47">
        <f t="shared" si="1"/>
        <v>40.235830611265264</v>
      </c>
      <c r="P7" s="9"/>
    </row>
    <row r="8" spans="1:133">
      <c r="A8" s="12"/>
      <c r="B8" s="44">
        <v>513</v>
      </c>
      <c r="C8" s="20" t="s">
        <v>21</v>
      </c>
      <c r="D8" s="46">
        <v>3800437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3800437</v>
      </c>
      <c r="O8" s="47">
        <f t="shared" si="1"/>
        <v>44.494830997623311</v>
      </c>
      <c r="P8" s="9"/>
    </row>
    <row r="9" spans="1:133">
      <c r="A9" s="12"/>
      <c r="B9" s="44">
        <v>514</v>
      </c>
      <c r="C9" s="20" t="s">
        <v>22</v>
      </c>
      <c r="D9" s="46">
        <v>1148367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1148367</v>
      </c>
      <c r="O9" s="47">
        <f t="shared" si="1"/>
        <v>13.444873731165044</v>
      </c>
      <c r="P9" s="9"/>
    </row>
    <row r="10" spans="1:133">
      <c r="A10" s="12"/>
      <c r="B10" s="44">
        <v>515</v>
      </c>
      <c r="C10" s="20" t="s">
        <v>23</v>
      </c>
      <c r="D10" s="46">
        <v>895753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895753</v>
      </c>
      <c r="O10" s="47">
        <f t="shared" si="1"/>
        <v>10.48731457740625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29531424</v>
      </c>
      <c r="L11" s="46">
        <v>0</v>
      </c>
      <c r="M11" s="46">
        <v>0</v>
      </c>
      <c r="N11" s="46">
        <f t="shared" si="2"/>
        <v>29531424</v>
      </c>
      <c r="O11" s="47">
        <f t="shared" si="1"/>
        <v>345.74858628077692</v>
      </c>
      <c r="P11" s="9"/>
    </row>
    <row r="12" spans="1:133">
      <c r="A12" s="12"/>
      <c r="B12" s="44">
        <v>519</v>
      </c>
      <c r="C12" s="20" t="s">
        <v>25</v>
      </c>
      <c r="D12" s="46">
        <v>6647006</v>
      </c>
      <c r="E12" s="46">
        <v>0</v>
      </c>
      <c r="F12" s="46">
        <v>31454321</v>
      </c>
      <c r="G12" s="46">
        <v>182773</v>
      </c>
      <c r="H12" s="46">
        <v>0</v>
      </c>
      <c r="I12" s="46">
        <v>1711674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39995774</v>
      </c>
      <c r="O12" s="47">
        <f t="shared" si="1"/>
        <v>468.26330886399023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82102113</v>
      </c>
      <c r="E13" s="31">
        <f t="shared" si="3"/>
        <v>909747</v>
      </c>
      <c r="F13" s="31">
        <f t="shared" si="3"/>
        <v>0</v>
      </c>
      <c r="G13" s="31">
        <f t="shared" si="3"/>
        <v>2150550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85162410</v>
      </c>
      <c r="O13" s="43">
        <f t="shared" si="1"/>
        <v>997.06613747321842</v>
      </c>
      <c r="P13" s="10"/>
    </row>
    <row r="14" spans="1:133">
      <c r="A14" s="12"/>
      <c r="B14" s="44">
        <v>521</v>
      </c>
      <c r="C14" s="20" t="s">
        <v>27</v>
      </c>
      <c r="D14" s="46">
        <v>38020833</v>
      </c>
      <c r="E14" s="46">
        <v>909747</v>
      </c>
      <c r="F14" s="46">
        <v>0</v>
      </c>
      <c r="G14" s="46">
        <v>1676906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40607486</v>
      </c>
      <c r="O14" s="47">
        <f t="shared" si="1"/>
        <v>475.42512263941086</v>
      </c>
      <c r="P14" s="9"/>
    </row>
    <row r="15" spans="1:133">
      <c r="A15" s="12"/>
      <c r="B15" s="44">
        <v>522</v>
      </c>
      <c r="C15" s="20" t="s">
        <v>28</v>
      </c>
      <c r="D15" s="46">
        <v>39131244</v>
      </c>
      <c r="E15" s="46">
        <v>0</v>
      </c>
      <c r="F15" s="46">
        <v>0</v>
      </c>
      <c r="G15" s="46">
        <v>473644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39604888</v>
      </c>
      <c r="O15" s="47">
        <f t="shared" si="1"/>
        <v>463.68688607120697</v>
      </c>
      <c r="P15" s="9"/>
    </row>
    <row r="16" spans="1:133">
      <c r="A16" s="12"/>
      <c r="B16" s="44">
        <v>524</v>
      </c>
      <c r="C16" s="20" t="s">
        <v>58</v>
      </c>
      <c r="D16" s="46">
        <v>540918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540918</v>
      </c>
      <c r="O16" s="47">
        <f t="shared" si="1"/>
        <v>6.332970390924098</v>
      </c>
      <c r="P16" s="9"/>
    </row>
    <row r="17" spans="1:16">
      <c r="A17" s="12"/>
      <c r="B17" s="44">
        <v>529</v>
      </c>
      <c r="C17" s="20" t="s">
        <v>59</v>
      </c>
      <c r="D17" s="46">
        <v>4409118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4409118</v>
      </c>
      <c r="O17" s="47">
        <f t="shared" si="1"/>
        <v>51.621158371676444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SUM(D19:D24)</f>
        <v>421072</v>
      </c>
      <c r="E18" s="31">
        <f t="shared" si="5"/>
        <v>0</v>
      </c>
      <c r="F18" s="31">
        <f t="shared" si="5"/>
        <v>0</v>
      </c>
      <c r="G18" s="31">
        <f t="shared" si="5"/>
        <v>268476</v>
      </c>
      <c r="H18" s="31">
        <f t="shared" si="5"/>
        <v>0</v>
      </c>
      <c r="I18" s="31">
        <f t="shared" si="5"/>
        <v>51677847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52367395</v>
      </c>
      <c r="O18" s="43">
        <f t="shared" si="1"/>
        <v>613.10801634411621</v>
      </c>
      <c r="P18" s="10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14179320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14179320</v>
      </c>
      <c r="O19" s="47">
        <f t="shared" si="1"/>
        <v>166.00892135857541</v>
      </c>
      <c r="P19" s="9"/>
    </row>
    <row r="20" spans="1:16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6592849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6592849</v>
      </c>
      <c r="O20" s="47">
        <f t="shared" si="1"/>
        <v>77.187887089787267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9308828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9308828</v>
      </c>
      <c r="O21" s="47">
        <f t="shared" si="1"/>
        <v>108.98607940243288</v>
      </c>
      <c r="P21" s="9"/>
    </row>
    <row r="22" spans="1:16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6287132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6287132</v>
      </c>
      <c r="O22" s="47">
        <f t="shared" si="1"/>
        <v>73.608607589008699</v>
      </c>
      <c r="P22" s="9"/>
    </row>
    <row r="23" spans="1:16">
      <c r="A23" s="12"/>
      <c r="B23" s="44">
        <v>537</v>
      </c>
      <c r="C23" s="20" t="s">
        <v>51</v>
      </c>
      <c r="D23" s="46">
        <v>0</v>
      </c>
      <c r="E23" s="46">
        <v>0</v>
      </c>
      <c r="F23" s="46">
        <v>0</v>
      </c>
      <c r="G23" s="46">
        <v>268476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268476</v>
      </c>
      <c r="O23" s="47">
        <f t="shared" si="1"/>
        <v>3.1432685890906535</v>
      </c>
      <c r="P23" s="9"/>
    </row>
    <row r="24" spans="1:16">
      <c r="A24" s="12"/>
      <c r="B24" s="44">
        <v>539</v>
      </c>
      <c r="C24" s="20" t="s">
        <v>34</v>
      </c>
      <c r="D24" s="46">
        <v>421072</v>
      </c>
      <c r="E24" s="46">
        <v>0</v>
      </c>
      <c r="F24" s="46">
        <v>0</v>
      </c>
      <c r="G24" s="46">
        <v>0</v>
      </c>
      <c r="H24" s="46">
        <v>0</v>
      </c>
      <c r="I24" s="46">
        <v>15309718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15730790</v>
      </c>
      <c r="O24" s="47">
        <f t="shared" si="1"/>
        <v>184.17325231522133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SUM(D26:D27)</f>
        <v>5366162</v>
      </c>
      <c r="E25" s="31">
        <f t="shared" si="7"/>
        <v>2098804</v>
      </c>
      <c r="F25" s="31">
        <f t="shared" si="7"/>
        <v>0</v>
      </c>
      <c r="G25" s="31">
        <f t="shared" si="7"/>
        <v>1877006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0" si="8">SUM(D25:M25)</f>
        <v>9341972</v>
      </c>
      <c r="O25" s="43">
        <f t="shared" si="1"/>
        <v>109.3741233770035</v>
      </c>
      <c r="P25" s="10"/>
    </row>
    <row r="26" spans="1:16">
      <c r="A26" s="12"/>
      <c r="B26" s="44">
        <v>541</v>
      </c>
      <c r="C26" s="20" t="s">
        <v>36</v>
      </c>
      <c r="D26" s="46">
        <v>5366162</v>
      </c>
      <c r="E26" s="46">
        <v>2059209</v>
      </c>
      <c r="F26" s="46">
        <v>0</v>
      </c>
      <c r="G26" s="46">
        <v>1877006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9302377</v>
      </c>
      <c r="O26" s="47">
        <f t="shared" si="1"/>
        <v>108.91055225785303</v>
      </c>
      <c r="P26" s="9"/>
    </row>
    <row r="27" spans="1:16">
      <c r="A27" s="12"/>
      <c r="B27" s="44">
        <v>544</v>
      </c>
      <c r="C27" s="20" t="s">
        <v>52</v>
      </c>
      <c r="D27" s="46">
        <v>0</v>
      </c>
      <c r="E27" s="46">
        <v>39595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39595</v>
      </c>
      <c r="O27" s="47">
        <f t="shared" si="1"/>
        <v>0.4635711191504806</v>
      </c>
      <c r="P27" s="9"/>
    </row>
    <row r="28" spans="1:16" ht="15.75">
      <c r="A28" s="28" t="s">
        <v>37</v>
      </c>
      <c r="B28" s="29"/>
      <c r="C28" s="30"/>
      <c r="D28" s="31">
        <f t="shared" ref="D28:M28" si="9">SUM(D29:D30)</f>
        <v>0</v>
      </c>
      <c r="E28" s="31">
        <f t="shared" si="9"/>
        <v>2983234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2983234</v>
      </c>
      <c r="O28" s="43">
        <f t="shared" si="1"/>
        <v>34.927165653940264</v>
      </c>
      <c r="P28" s="10"/>
    </row>
    <row r="29" spans="1:16">
      <c r="A29" s="13"/>
      <c r="B29" s="45">
        <v>552</v>
      </c>
      <c r="C29" s="21" t="s">
        <v>38</v>
      </c>
      <c r="D29" s="46">
        <v>0</v>
      </c>
      <c r="E29" s="46">
        <v>2664154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2664154</v>
      </c>
      <c r="O29" s="47">
        <f t="shared" si="1"/>
        <v>31.191434559142049</v>
      </c>
      <c r="P29" s="9"/>
    </row>
    <row r="30" spans="1:16">
      <c r="A30" s="13"/>
      <c r="B30" s="45">
        <v>554</v>
      </c>
      <c r="C30" s="21" t="s">
        <v>39</v>
      </c>
      <c r="D30" s="46">
        <v>0</v>
      </c>
      <c r="E30" s="46">
        <v>319080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319080</v>
      </c>
      <c r="O30" s="47">
        <f t="shared" si="1"/>
        <v>3.7357310947982159</v>
      </c>
      <c r="P30" s="9"/>
    </row>
    <row r="31" spans="1:16" ht="15.75">
      <c r="A31" s="28" t="s">
        <v>40</v>
      </c>
      <c r="B31" s="29"/>
      <c r="C31" s="30"/>
      <c r="D31" s="31">
        <f t="shared" ref="D31:M31" si="10">SUM(D32:D35)</f>
        <v>15407154</v>
      </c>
      <c r="E31" s="31">
        <f t="shared" si="10"/>
        <v>20612621</v>
      </c>
      <c r="F31" s="31">
        <f t="shared" si="10"/>
        <v>0</v>
      </c>
      <c r="G31" s="31">
        <f t="shared" si="10"/>
        <v>4033740</v>
      </c>
      <c r="H31" s="31">
        <f t="shared" si="10"/>
        <v>0</v>
      </c>
      <c r="I31" s="31">
        <f t="shared" si="10"/>
        <v>2689724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ref="N31:N39" si="11">SUM(D31:M31)</f>
        <v>42743239</v>
      </c>
      <c r="O31" s="43">
        <f t="shared" si="1"/>
        <v>500.43013358622221</v>
      </c>
      <c r="P31" s="9"/>
    </row>
    <row r="32" spans="1:16">
      <c r="A32" s="12"/>
      <c r="B32" s="44">
        <v>571</v>
      </c>
      <c r="C32" s="20" t="s">
        <v>41</v>
      </c>
      <c r="D32" s="46">
        <v>3718285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1"/>
        <v>3718285</v>
      </c>
      <c r="O32" s="47">
        <f t="shared" si="1"/>
        <v>43.533010197510919</v>
      </c>
      <c r="P32" s="9"/>
    </row>
    <row r="33" spans="1:119">
      <c r="A33" s="12"/>
      <c r="B33" s="44">
        <v>572</v>
      </c>
      <c r="C33" s="20" t="s">
        <v>42</v>
      </c>
      <c r="D33" s="46">
        <v>11667479</v>
      </c>
      <c r="E33" s="46">
        <v>20604441</v>
      </c>
      <c r="F33" s="46">
        <v>0</v>
      </c>
      <c r="G33" s="46">
        <v>40627</v>
      </c>
      <c r="H33" s="46">
        <v>0</v>
      </c>
      <c r="I33" s="46">
        <v>2689724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35002271</v>
      </c>
      <c r="O33" s="47">
        <f t="shared" si="1"/>
        <v>409.80027630454379</v>
      </c>
      <c r="P33" s="9"/>
    </row>
    <row r="34" spans="1:119">
      <c r="A34" s="12"/>
      <c r="B34" s="44">
        <v>574</v>
      </c>
      <c r="C34" s="20" t="s">
        <v>43</v>
      </c>
      <c r="D34" s="46">
        <v>21390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21390</v>
      </c>
      <c r="O34" s="47">
        <f t="shared" si="1"/>
        <v>0.25043026237223842</v>
      </c>
      <c r="P34" s="9"/>
    </row>
    <row r="35" spans="1:119">
      <c r="A35" s="12"/>
      <c r="B35" s="44">
        <v>579</v>
      </c>
      <c r="C35" s="20" t="s">
        <v>44</v>
      </c>
      <c r="D35" s="46">
        <v>0</v>
      </c>
      <c r="E35" s="46">
        <v>8180</v>
      </c>
      <c r="F35" s="46">
        <v>0</v>
      </c>
      <c r="G35" s="46">
        <v>3993113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4001293</v>
      </c>
      <c r="O35" s="47">
        <f t="shared" si="1"/>
        <v>46.84641682179528</v>
      </c>
      <c r="P35" s="9"/>
    </row>
    <row r="36" spans="1:119" ht="15.75">
      <c r="A36" s="28" t="s">
        <v>47</v>
      </c>
      <c r="B36" s="29"/>
      <c r="C36" s="30"/>
      <c r="D36" s="31">
        <f t="shared" ref="D36:M36" si="12">SUM(D37:D38)</f>
        <v>885100</v>
      </c>
      <c r="E36" s="31">
        <f t="shared" si="12"/>
        <v>7191600</v>
      </c>
      <c r="F36" s="31">
        <f t="shared" si="12"/>
        <v>0</v>
      </c>
      <c r="G36" s="31">
        <f t="shared" si="12"/>
        <v>3444800</v>
      </c>
      <c r="H36" s="31">
        <f t="shared" si="12"/>
        <v>530800</v>
      </c>
      <c r="I36" s="31">
        <f t="shared" si="12"/>
        <v>120900</v>
      </c>
      <c r="J36" s="31">
        <f t="shared" si="12"/>
        <v>22492688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1"/>
        <v>34665888</v>
      </c>
      <c r="O36" s="43">
        <f t="shared" si="1"/>
        <v>405.86196480629411</v>
      </c>
      <c r="P36" s="9"/>
    </row>
    <row r="37" spans="1:119">
      <c r="A37" s="12"/>
      <c r="B37" s="44">
        <v>581</v>
      </c>
      <c r="C37" s="20" t="s">
        <v>45</v>
      </c>
      <c r="D37" s="46">
        <v>885100</v>
      </c>
      <c r="E37" s="46">
        <v>7191600</v>
      </c>
      <c r="F37" s="46">
        <v>0</v>
      </c>
      <c r="G37" s="46">
        <v>3444800</v>
      </c>
      <c r="H37" s="46">
        <v>530800</v>
      </c>
      <c r="I37" s="46">
        <v>120900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12173200</v>
      </c>
      <c r="O37" s="47">
        <f t="shared" si="1"/>
        <v>142.52163019680845</v>
      </c>
      <c r="P37" s="9"/>
    </row>
    <row r="38" spans="1:119" ht="15.75" thickBot="1">
      <c r="A38" s="12"/>
      <c r="B38" s="44">
        <v>590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22492688</v>
      </c>
      <c r="K38" s="46">
        <v>0</v>
      </c>
      <c r="L38" s="46">
        <v>0</v>
      </c>
      <c r="M38" s="46">
        <v>0</v>
      </c>
      <c r="N38" s="46">
        <f t="shared" si="11"/>
        <v>22492688</v>
      </c>
      <c r="O38" s="47">
        <f t="shared" si="1"/>
        <v>263.34033460948569</v>
      </c>
      <c r="P38" s="9"/>
    </row>
    <row r="39" spans="1:119" ht="16.5" thickBot="1">
      <c r="A39" s="14" t="s">
        <v>10</v>
      </c>
      <c r="B39" s="23"/>
      <c r="C39" s="22"/>
      <c r="D39" s="15">
        <f>SUM(D5,D13,D18,D25,D28,D31,D36)</f>
        <v>120004447</v>
      </c>
      <c r="E39" s="15">
        <f t="shared" ref="E39:M39" si="13">SUM(E5,E13,E18,E25,E28,E31,E36)</f>
        <v>33796006</v>
      </c>
      <c r="F39" s="15">
        <f t="shared" si="13"/>
        <v>31454321</v>
      </c>
      <c r="G39" s="15">
        <f t="shared" si="13"/>
        <v>12348581</v>
      </c>
      <c r="H39" s="15">
        <f t="shared" si="13"/>
        <v>530800</v>
      </c>
      <c r="I39" s="15">
        <f t="shared" si="13"/>
        <v>56200145</v>
      </c>
      <c r="J39" s="15">
        <f t="shared" si="13"/>
        <v>22492688</v>
      </c>
      <c r="K39" s="15">
        <f t="shared" si="13"/>
        <v>29531424</v>
      </c>
      <c r="L39" s="15">
        <f t="shared" si="13"/>
        <v>0</v>
      </c>
      <c r="M39" s="15">
        <f t="shared" si="13"/>
        <v>0</v>
      </c>
      <c r="N39" s="15">
        <f t="shared" si="11"/>
        <v>306358412</v>
      </c>
      <c r="O39" s="37">
        <f t="shared" si="1"/>
        <v>3586.789036797677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4" t="s">
        <v>60</v>
      </c>
      <c r="M41" s="94"/>
      <c r="N41" s="94"/>
      <c r="O41" s="41">
        <v>85413</v>
      </c>
    </row>
    <row r="42" spans="1:119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98" t="s">
        <v>54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19647100</v>
      </c>
      <c r="E5" s="26">
        <f t="shared" ref="E5:M5" si="0">SUM(E6:E12)</f>
        <v>0</v>
      </c>
      <c r="F5" s="26">
        <f t="shared" si="0"/>
        <v>14480937</v>
      </c>
      <c r="G5" s="26">
        <f t="shared" si="0"/>
        <v>3167634</v>
      </c>
      <c r="H5" s="26">
        <f t="shared" si="0"/>
        <v>0</v>
      </c>
      <c r="I5" s="26">
        <f t="shared" si="0"/>
        <v>1830249</v>
      </c>
      <c r="J5" s="26">
        <f t="shared" si="0"/>
        <v>0</v>
      </c>
      <c r="K5" s="26">
        <f t="shared" si="0"/>
        <v>22127610</v>
      </c>
      <c r="L5" s="26">
        <f t="shared" si="0"/>
        <v>0</v>
      </c>
      <c r="M5" s="26">
        <f t="shared" si="0"/>
        <v>0</v>
      </c>
      <c r="N5" s="27">
        <f>SUM(D5:M5)</f>
        <v>61253530</v>
      </c>
      <c r="O5" s="32">
        <f t="shared" ref="O5:O37" si="1">(N5/O$39)</f>
        <v>723.59223645040868</v>
      </c>
      <c r="P5" s="6"/>
    </row>
    <row r="6" spans="1:133">
      <c r="A6" s="12"/>
      <c r="B6" s="44">
        <v>511</v>
      </c>
      <c r="C6" s="20" t="s">
        <v>19</v>
      </c>
      <c r="D6" s="46">
        <v>326577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326577</v>
      </c>
      <c r="O6" s="47">
        <f t="shared" si="1"/>
        <v>3.8578769550630816</v>
      </c>
      <c r="P6" s="9"/>
    </row>
    <row r="7" spans="1:133">
      <c r="A7" s="12"/>
      <c r="B7" s="44">
        <v>512</v>
      </c>
      <c r="C7" s="20" t="s">
        <v>20</v>
      </c>
      <c r="D7" s="46">
        <v>2506002</v>
      </c>
      <c r="E7" s="46">
        <v>0</v>
      </c>
      <c r="F7" s="46">
        <v>0</v>
      </c>
      <c r="G7" s="46">
        <v>2933798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5439800</v>
      </c>
      <c r="O7" s="47">
        <f t="shared" si="1"/>
        <v>64.260738080612384</v>
      </c>
      <c r="P7" s="9"/>
    </row>
    <row r="8" spans="1:133">
      <c r="A8" s="12"/>
      <c r="B8" s="44">
        <v>513</v>
      </c>
      <c r="C8" s="20" t="s">
        <v>21</v>
      </c>
      <c r="D8" s="46">
        <v>3644705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3644705</v>
      </c>
      <c r="O8" s="47">
        <f t="shared" si="1"/>
        <v>43.055155223739547</v>
      </c>
      <c r="P8" s="9"/>
    </row>
    <row r="9" spans="1:133">
      <c r="A9" s="12"/>
      <c r="B9" s="44">
        <v>514</v>
      </c>
      <c r="C9" s="20" t="s">
        <v>22</v>
      </c>
      <c r="D9" s="46">
        <v>1039854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1039854</v>
      </c>
      <c r="O9" s="47">
        <f t="shared" si="1"/>
        <v>12.283868071634457</v>
      </c>
      <c r="P9" s="9"/>
    </row>
    <row r="10" spans="1:133">
      <c r="A10" s="12"/>
      <c r="B10" s="44">
        <v>515</v>
      </c>
      <c r="C10" s="20" t="s">
        <v>23</v>
      </c>
      <c r="D10" s="46">
        <v>1024392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1024392</v>
      </c>
      <c r="O10" s="47">
        <f t="shared" si="1"/>
        <v>12.101214383594009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22127610</v>
      </c>
      <c r="L11" s="46">
        <v>0</v>
      </c>
      <c r="M11" s="46">
        <v>0</v>
      </c>
      <c r="N11" s="46">
        <f t="shared" si="2"/>
        <v>22127610</v>
      </c>
      <c r="O11" s="47">
        <f t="shared" si="1"/>
        <v>261.39500543401221</v>
      </c>
      <c r="P11" s="9"/>
    </row>
    <row r="12" spans="1:133">
      <c r="A12" s="12"/>
      <c r="B12" s="44">
        <v>519</v>
      </c>
      <c r="C12" s="20" t="s">
        <v>25</v>
      </c>
      <c r="D12" s="46">
        <v>11105570</v>
      </c>
      <c r="E12" s="46">
        <v>0</v>
      </c>
      <c r="F12" s="46">
        <v>14480937</v>
      </c>
      <c r="G12" s="46">
        <v>233836</v>
      </c>
      <c r="H12" s="46">
        <v>0</v>
      </c>
      <c r="I12" s="46">
        <v>1830249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27650592</v>
      </c>
      <c r="O12" s="47">
        <f t="shared" si="1"/>
        <v>326.63837830175305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70932963</v>
      </c>
      <c r="E13" s="31">
        <f t="shared" si="3"/>
        <v>425317</v>
      </c>
      <c r="F13" s="31">
        <f t="shared" si="3"/>
        <v>0</v>
      </c>
      <c r="G13" s="31">
        <f t="shared" si="3"/>
        <v>781119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72139399</v>
      </c>
      <c r="O13" s="43">
        <f t="shared" si="1"/>
        <v>852.18776874734203</v>
      </c>
      <c r="P13" s="10"/>
    </row>
    <row r="14" spans="1:133">
      <c r="A14" s="12"/>
      <c r="B14" s="44">
        <v>521</v>
      </c>
      <c r="C14" s="20" t="s">
        <v>27</v>
      </c>
      <c r="D14" s="46">
        <v>36083533</v>
      </c>
      <c r="E14" s="46">
        <v>425317</v>
      </c>
      <c r="F14" s="46">
        <v>0</v>
      </c>
      <c r="G14" s="46">
        <v>695599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37204449</v>
      </c>
      <c r="O14" s="47">
        <f t="shared" si="1"/>
        <v>439.49875962765202</v>
      </c>
      <c r="P14" s="9"/>
    </row>
    <row r="15" spans="1:133">
      <c r="A15" s="12"/>
      <c r="B15" s="44">
        <v>522</v>
      </c>
      <c r="C15" s="20" t="s">
        <v>28</v>
      </c>
      <c r="D15" s="46">
        <v>34849430</v>
      </c>
      <c r="E15" s="46">
        <v>0</v>
      </c>
      <c r="F15" s="46">
        <v>0</v>
      </c>
      <c r="G15" s="46">
        <v>85520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34934950</v>
      </c>
      <c r="O15" s="47">
        <f t="shared" si="1"/>
        <v>412.68900911969001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SUM(D17:D22)</f>
        <v>4203550</v>
      </c>
      <c r="E16" s="31">
        <f t="shared" si="4"/>
        <v>0</v>
      </c>
      <c r="F16" s="31">
        <f t="shared" si="4"/>
        <v>0</v>
      </c>
      <c r="G16" s="31">
        <f t="shared" si="4"/>
        <v>116936</v>
      </c>
      <c r="H16" s="31">
        <f t="shared" si="4"/>
        <v>0</v>
      </c>
      <c r="I16" s="31">
        <f t="shared" si="4"/>
        <v>51494433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55814919</v>
      </c>
      <c r="O16" s="43">
        <f t="shared" si="1"/>
        <v>659.34554411000329</v>
      </c>
      <c r="P16" s="10"/>
    </row>
    <row r="17" spans="1:16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14486556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14486556</v>
      </c>
      <c r="O17" s="47">
        <f t="shared" si="1"/>
        <v>171.13069980626565</v>
      </c>
      <c r="P17" s="9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6511047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6511047</v>
      </c>
      <c r="O18" s="47">
        <f t="shared" si="1"/>
        <v>76.915453858148652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11429405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11429405</v>
      </c>
      <c r="O19" s="47">
        <f t="shared" si="1"/>
        <v>135.01636110192317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3684496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3684496</v>
      </c>
      <c r="O20" s="47">
        <f t="shared" si="1"/>
        <v>43.52520909133866</v>
      </c>
      <c r="P20" s="9"/>
    </row>
    <row r="21" spans="1:16">
      <c r="A21" s="12"/>
      <c r="B21" s="44">
        <v>537</v>
      </c>
      <c r="C21" s="20" t="s">
        <v>51</v>
      </c>
      <c r="D21" s="46">
        <v>0</v>
      </c>
      <c r="E21" s="46">
        <v>0</v>
      </c>
      <c r="F21" s="46">
        <v>0</v>
      </c>
      <c r="G21" s="46">
        <v>116936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116936</v>
      </c>
      <c r="O21" s="47">
        <f t="shared" si="1"/>
        <v>1.381373151254548</v>
      </c>
      <c r="P21" s="9"/>
    </row>
    <row r="22" spans="1:16">
      <c r="A22" s="12"/>
      <c r="B22" s="44">
        <v>539</v>
      </c>
      <c r="C22" s="20" t="s">
        <v>34</v>
      </c>
      <c r="D22" s="46">
        <v>4203550</v>
      </c>
      <c r="E22" s="46">
        <v>0</v>
      </c>
      <c r="F22" s="46">
        <v>0</v>
      </c>
      <c r="G22" s="46">
        <v>0</v>
      </c>
      <c r="H22" s="46">
        <v>0</v>
      </c>
      <c r="I22" s="46">
        <v>15382929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19586479</v>
      </c>
      <c r="O22" s="47">
        <f t="shared" si="1"/>
        <v>231.37644710107261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SUM(D24:D25)</f>
        <v>5096124</v>
      </c>
      <c r="E23" s="31">
        <f t="shared" si="6"/>
        <v>2458410</v>
      </c>
      <c r="F23" s="31">
        <f t="shared" si="6"/>
        <v>0</v>
      </c>
      <c r="G23" s="31">
        <f t="shared" si="6"/>
        <v>3295295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10849829</v>
      </c>
      <c r="O23" s="43">
        <f t="shared" si="1"/>
        <v>128.16978925483156</v>
      </c>
      <c r="P23" s="10"/>
    </row>
    <row r="24" spans="1:16">
      <c r="A24" s="12"/>
      <c r="B24" s="44">
        <v>541</v>
      </c>
      <c r="C24" s="20" t="s">
        <v>36</v>
      </c>
      <c r="D24" s="46">
        <v>5096124</v>
      </c>
      <c r="E24" s="46">
        <v>2198001</v>
      </c>
      <c r="F24" s="46">
        <v>0</v>
      </c>
      <c r="G24" s="46">
        <v>3295295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10589420</v>
      </c>
      <c r="O24" s="47">
        <f t="shared" si="1"/>
        <v>125.09355951424656</v>
      </c>
      <c r="P24" s="9"/>
    </row>
    <row r="25" spans="1:16">
      <c r="A25" s="12"/>
      <c r="B25" s="44">
        <v>544</v>
      </c>
      <c r="C25" s="20" t="s">
        <v>52</v>
      </c>
      <c r="D25" s="46">
        <v>0</v>
      </c>
      <c r="E25" s="46">
        <v>260409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260409</v>
      </c>
      <c r="O25" s="47">
        <f t="shared" si="1"/>
        <v>3.0762297405849832</v>
      </c>
      <c r="P25" s="9"/>
    </row>
    <row r="26" spans="1:16" ht="15.75">
      <c r="A26" s="28" t="s">
        <v>37</v>
      </c>
      <c r="B26" s="29"/>
      <c r="C26" s="30"/>
      <c r="D26" s="31">
        <f t="shared" ref="D26:M26" si="8">SUM(D27:D28)</f>
        <v>0</v>
      </c>
      <c r="E26" s="31">
        <f t="shared" si="8"/>
        <v>5907758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5907758</v>
      </c>
      <c r="O26" s="43">
        <f t="shared" si="1"/>
        <v>69.788758682606442</v>
      </c>
      <c r="P26" s="10"/>
    </row>
    <row r="27" spans="1:16">
      <c r="A27" s="13"/>
      <c r="B27" s="45">
        <v>552</v>
      </c>
      <c r="C27" s="21" t="s">
        <v>38</v>
      </c>
      <c r="D27" s="46">
        <v>0</v>
      </c>
      <c r="E27" s="46">
        <v>5510419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5510419</v>
      </c>
      <c r="O27" s="47">
        <f t="shared" si="1"/>
        <v>65.09496526957426</v>
      </c>
      <c r="P27" s="9"/>
    </row>
    <row r="28" spans="1:16">
      <c r="A28" s="13"/>
      <c r="B28" s="45">
        <v>554</v>
      </c>
      <c r="C28" s="21" t="s">
        <v>39</v>
      </c>
      <c r="D28" s="46">
        <v>0</v>
      </c>
      <c r="E28" s="46">
        <v>397339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397339</v>
      </c>
      <c r="O28" s="47">
        <f t="shared" si="1"/>
        <v>4.6937934130321786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SUM(D30:D33)</f>
        <v>16478842</v>
      </c>
      <c r="E29" s="31">
        <f t="shared" si="9"/>
        <v>19157025</v>
      </c>
      <c r="F29" s="31">
        <f t="shared" si="9"/>
        <v>0</v>
      </c>
      <c r="G29" s="31">
        <f t="shared" si="9"/>
        <v>1474075</v>
      </c>
      <c r="H29" s="31">
        <f t="shared" si="9"/>
        <v>0</v>
      </c>
      <c r="I29" s="31">
        <f t="shared" si="9"/>
        <v>3073213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7" si="10">SUM(D29:M29)</f>
        <v>40183155</v>
      </c>
      <c r="O29" s="43">
        <f t="shared" si="1"/>
        <v>474.68642205736427</v>
      </c>
      <c r="P29" s="9"/>
    </row>
    <row r="30" spans="1:16">
      <c r="A30" s="12"/>
      <c r="B30" s="44">
        <v>571</v>
      </c>
      <c r="C30" s="20" t="s">
        <v>41</v>
      </c>
      <c r="D30" s="46">
        <v>3661450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3661450</v>
      </c>
      <c r="O30" s="47">
        <f t="shared" si="1"/>
        <v>43.25296508056514</v>
      </c>
      <c r="P30" s="9"/>
    </row>
    <row r="31" spans="1:16">
      <c r="A31" s="12"/>
      <c r="B31" s="44">
        <v>572</v>
      </c>
      <c r="C31" s="20" t="s">
        <v>42</v>
      </c>
      <c r="D31" s="46">
        <v>12467573</v>
      </c>
      <c r="E31" s="46">
        <v>19144590</v>
      </c>
      <c r="F31" s="46">
        <v>0</v>
      </c>
      <c r="G31" s="46">
        <v>0</v>
      </c>
      <c r="H31" s="46">
        <v>0</v>
      </c>
      <c r="I31" s="46">
        <v>3073213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34685376</v>
      </c>
      <c r="O31" s="47">
        <f t="shared" si="1"/>
        <v>409.74077399234511</v>
      </c>
      <c r="P31" s="9"/>
    </row>
    <row r="32" spans="1:16">
      <c r="A32" s="12"/>
      <c r="B32" s="44">
        <v>574</v>
      </c>
      <c r="C32" s="20" t="s">
        <v>43</v>
      </c>
      <c r="D32" s="46">
        <v>349819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349819</v>
      </c>
      <c r="O32" s="47">
        <f t="shared" si="1"/>
        <v>4.1324363275528047</v>
      </c>
      <c r="P32" s="9"/>
    </row>
    <row r="33" spans="1:119">
      <c r="A33" s="12"/>
      <c r="B33" s="44">
        <v>579</v>
      </c>
      <c r="C33" s="20" t="s">
        <v>44</v>
      </c>
      <c r="D33" s="46">
        <v>0</v>
      </c>
      <c r="E33" s="46">
        <v>12435</v>
      </c>
      <c r="F33" s="46">
        <v>0</v>
      </c>
      <c r="G33" s="46">
        <v>1474075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1486510</v>
      </c>
      <c r="O33" s="47">
        <f t="shared" si="1"/>
        <v>17.560246656901196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SUM(D35:D36)</f>
        <v>1067500</v>
      </c>
      <c r="E34" s="31">
        <f t="shared" si="11"/>
        <v>6852100</v>
      </c>
      <c r="F34" s="31">
        <f t="shared" si="11"/>
        <v>0</v>
      </c>
      <c r="G34" s="31">
        <f t="shared" si="11"/>
        <v>5192100</v>
      </c>
      <c r="H34" s="31">
        <f t="shared" si="11"/>
        <v>459400</v>
      </c>
      <c r="I34" s="31">
        <f t="shared" si="11"/>
        <v>108600</v>
      </c>
      <c r="J34" s="31">
        <f t="shared" si="11"/>
        <v>20486547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34166247</v>
      </c>
      <c r="O34" s="43">
        <f t="shared" si="1"/>
        <v>403.60826678637244</v>
      </c>
      <c r="P34" s="9"/>
    </row>
    <row r="35" spans="1:119">
      <c r="A35" s="12"/>
      <c r="B35" s="44">
        <v>581</v>
      </c>
      <c r="C35" s="20" t="s">
        <v>45</v>
      </c>
      <c r="D35" s="46">
        <v>1067500</v>
      </c>
      <c r="E35" s="46">
        <v>6852100</v>
      </c>
      <c r="F35" s="46">
        <v>0</v>
      </c>
      <c r="G35" s="46">
        <v>5192100</v>
      </c>
      <c r="H35" s="46">
        <v>459400</v>
      </c>
      <c r="I35" s="46">
        <v>108600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13679700</v>
      </c>
      <c r="O35" s="47">
        <f t="shared" si="1"/>
        <v>161.59925341397724</v>
      </c>
      <c r="P35" s="9"/>
    </row>
    <row r="36" spans="1:119" ht="15.75" thickBot="1">
      <c r="A36" s="12"/>
      <c r="B36" s="44">
        <v>590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20486547</v>
      </c>
      <c r="K36" s="46">
        <v>0</v>
      </c>
      <c r="L36" s="46">
        <v>0</v>
      </c>
      <c r="M36" s="46">
        <v>0</v>
      </c>
      <c r="N36" s="46">
        <f t="shared" si="10"/>
        <v>20486547</v>
      </c>
      <c r="O36" s="47">
        <f t="shared" si="1"/>
        <v>242.00901337239523</v>
      </c>
      <c r="P36" s="9"/>
    </row>
    <row r="37" spans="1:119" ht="16.5" thickBot="1">
      <c r="A37" s="14" t="s">
        <v>10</v>
      </c>
      <c r="B37" s="23"/>
      <c r="C37" s="22"/>
      <c r="D37" s="15">
        <f>SUM(D5,D13,D16,D23,D26,D29,D34)</f>
        <v>117426079</v>
      </c>
      <c r="E37" s="15">
        <f t="shared" ref="E37:M37" si="12">SUM(E5,E13,E16,E23,E26,E29,E34)</f>
        <v>34800610</v>
      </c>
      <c r="F37" s="15">
        <f t="shared" si="12"/>
        <v>14480937</v>
      </c>
      <c r="G37" s="15">
        <f t="shared" si="12"/>
        <v>14027159</v>
      </c>
      <c r="H37" s="15">
        <f t="shared" si="12"/>
        <v>459400</v>
      </c>
      <c r="I37" s="15">
        <f t="shared" si="12"/>
        <v>56506495</v>
      </c>
      <c r="J37" s="15">
        <f t="shared" si="12"/>
        <v>20486547</v>
      </c>
      <c r="K37" s="15">
        <f t="shared" si="12"/>
        <v>22127610</v>
      </c>
      <c r="L37" s="15">
        <f t="shared" si="12"/>
        <v>0</v>
      </c>
      <c r="M37" s="15">
        <f t="shared" si="12"/>
        <v>0</v>
      </c>
      <c r="N37" s="15">
        <f t="shared" si="10"/>
        <v>280314837</v>
      </c>
      <c r="O37" s="37">
        <f t="shared" si="1"/>
        <v>3311.3787860889288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4" t="s">
        <v>56</v>
      </c>
      <c r="M39" s="94"/>
      <c r="N39" s="94"/>
      <c r="O39" s="41">
        <v>84652</v>
      </c>
    </row>
    <row r="40" spans="1:119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customHeight="1" thickBot="1">
      <c r="A41" s="98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20337965</v>
      </c>
      <c r="E5" s="26">
        <f t="shared" ref="E5:M5" si="0">SUM(E6:E12)</f>
        <v>0</v>
      </c>
      <c r="F5" s="26">
        <f t="shared" si="0"/>
        <v>14160058</v>
      </c>
      <c r="G5" s="26">
        <f t="shared" si="0"/>
        <v>6976597</v>
      </c>
      <c r="H5" s="26">
        <f t="shared" si="0"/>
        <v>0</v>
      </c>
      <c r="I5" s="26">
        <f t="shared" si="0"/>
        <v>1948455</v>
      </c>
      <c r="J5" s="26">
        <f t="shared" si="0"/>
        <v>0</v>
      </c>
      <c r="K5" s="26">
        <f t="shared" si="0"/>
        <v>19711034</v>
      </c>
      <c r="L5" s="26">
        <f t="shared" si="0"/>
        <v>0</v>
      </c>
      <c r="M5" s="26">
        <f t="shared" si="0"/>
        <v>0</v>
      </c>
      <c r="N5" s="27">
        <f>SUM(D5:M5)</f>
        <v>63134109</v>
      </c>
      <c r="O5" s="32">
        <f t="shared" ref="O5:O37" si="1">(N5/O$39)</f>
        <v>748.10537728694658</v>
      </c>
      <c r="P5" s="6"/>
    </row>
    <row r="6" spans="1:133">
      <c r="A6" s="12"/>
      <c r="B6" s="44">
        <v>511</v>
      </c>
      <c r="C6" s="20" t="s">
        <v>19</v>
      </c>
      <c r="D6" s="46">
        <v>314514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314514</v>
      </c>
      <c r="O6" s="47">
        <f t="shared" si="1"/>
        <v>3.7268224476253673</v>
      </c>
      <c r="P6" s="9"/>
    </row>
    <row r="7" spans="1:133">
      <c r="A7" s="12"/>
      <c r="B7" s="44">
        <v>512</v>
      </c>
      <c r="C7" s="20" t="s">
        <v>20</v>
      </c>
      <c r="D7" s="46">
        <v>2051450</v>
      </c>
      <c r="E7" s="46">
        <v>0</v>
      </c>
      <c r="F7" s="46">
        <v>0</v>
      </c>
      <c r="G7" s="46">
        <v>6517266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8568716</v>
      </c>
      <c r="O7" s="47">
        <f t="shared" si="1"/>
        <v>101.53469523177553</v>
      </c>
      <c r="P7" s="9"/>
    </row>
    <row r="8" spans="1:133">
      <c r="A8" s="12"/>
      <c r="B8" s="44">
        <v>513</v>
      </c>
      <c r="C8" s="20" t="s">
        <v>21</v>
      </c>
      <c r="D8" s="46">
        <v>3552327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3552327</v>
      </c>
      <c r="O8" s="47">
        <f t="shared" si="1"/>
        <v>42.093172338610295</v>
      </c>
      <c r="P8" s="9"/>
    </row>
    <row r="9" spans="1:133">
      <c r="A9" s="12"/>
      <c r="B9" s="44">
        <v>514</v>
      </c>
      <c r="C9" s="20" t="s">
        <v>22</v>
      </c>
      <c r="D9" s="46">
        <v>905067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905067</v>
      </c>
      <c r="O9" s="47">
        <f t="shared" si="1"/>
        <v>10.724559199924164</v>
      </c>
      <c r="P9" s="9"/>
    </row>
    <row r="10" spans="1:133">
      <c r="A10" s="12"/>
      <c r="B10" s="44">
        <v>515</v>
      </c>
      <c r="C10" s="20" t="s">
        <v>23</v>
      </c>
      <c r="D10" s="46">
        <v>1358264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1358264</v>
      </c>
      <c r="O10" s="47">
        <f t="shared" si="1"/>
        <v>16.094700919518438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19711034</v>
      </c>
      <c r="L11" s="46">
        <v>0</v>
      </c>
      <c r="M11" s="46">
        <v>0</v>
      </c>
      <c r="N11" s="46">
        <f t="shared" si="2"/>
        <v>19711034</v>
      </c>
      <c r="O11" s="47">
        <f t="shared" si="1"/>
        <v>233.56519575315195</v>
      </c>
      <c r="P11" s="9"/>
    </row>
    <row r="12" spans="1:133">
      <c r="A12" s="12"/>
      <c r="B12" s="44">
        <v>519</v>
      </c>
      <c r="C12" s="20" t="s">
        <v>25</v>
      </c>
      <c r="D12" s="46">
        <v>12156343</v>
      </c>
      <c r="E12" s="46">
        <v>0</v>
      </c>
      <c r="F12" s="46">
        <v>14160058</v>
      </c>
      <c r="G12" s="46">
        <v>459331</v>
      </c>
      <c r="H12" s="46">
        <v>0</v>
      </c>
      <c r="I12" s="46">
        <v>1948455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28724187</v>
      </c>
      <c r="O12" s="47">
        <f t="shared" si="1"/>
        <v>340.36623139634088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69004052</v>
      </c>
      <c r="E13" s="31">
        <f t="shared" si="3"/>
        <v>1009744</v>
      </c>
      <c r="F13" s="31">
        <f t="shared" si="3"/>
        <v>0</v>
      </c>
      <c r="G13" s="31">
        <f t="shared" si="3"/>
        <v>1426668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71440464</v>
      </c>
      <c r="O13" s="43">
        <f t="shared" si="1"/>
        <v>846.53123518816949</v>
      </c>
      <c r="P13" s="10"/>
    </row>
    <row r="14" spans="1:133">
      <c r="A14" s="12"/>
      <c r="B14" s="44">
        <v>521</v>
      </c>
      <c r="C14" s="20" t="s">
        <v>27</v>
      </c>
      <c r="D14" s="46">
        <v>35332307</v>
      </c>
      <c r="E14" s="46">
        <v>699180</v>
      </c>
      <c r="F14" s="46">
        <v>0</v>
      </c>
      <c r="G14" s="46">
        <v>340983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36372470</v>
      </c>
      <c r="O14" s="47">
        <f t="shared" si="1"/>
        <v>430.99428855815717</v>
      </c>
      <c r="P14" s="9"/>
    </row>
    <row r="15" spans="1:133">
      <c r="A15" s="12"/>
      <c r="B15" s="44">
        <v>522</v>
      </c>
      <c r="C15" s="20" t="s">
        <v>28</v>
      </c>
      <c r="D15" s="46">
        <v>33671745</v>
      </c>
      <c r="E15" s="46">
        <v>310564</v>
      </c>
      <c r="F15" s="46">
        <v>0</v>
      </c>
      <c r="G15" s="46">
        <v>1085685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35067994</v>
      </c>
      <c r="O15" s="47">
        <f t="shared" si="1"/>
        <v>415.53694663001232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SUM(D17:D22)</f>
        <v>4592471</v>
      </c>
      <c r="E16" s="31">
        <f t="shared" si="4"/>
        <v>3236490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49472670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>SUM(D16:M16)</f>
        <v>57301631</v>
      </c>
      <c r="O16" s="43">
        <f t="shared" si="1"/>
        <v>678.99363683761499</v>
      </c>
      <c r="P16" s="10"/>
    </row>
    <row r="17" spans="1:16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14462943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14462943</v>
      </c>
      <c r="O17" s="47">
        <f t="shared" si="1"/>
        <v>171.37812825860271</v>
      </c>
      <c r="P17" s="9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5927508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5927508</v>
      </c>
      <c r="O18" s="47">
        <f t="shared" si="1"/>
        <v>70.237795051663667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8517701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8517701</v>
      </c>
      <c r="O19" s="47">
        <f t="shared" si="1"/>
        <v>100.9301948051948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6059941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6059941</v>
      </c>
      <c r="O20" s="47">
        <f t="shared" si="1"/>
        <v>71.807055171106271</v>
      </c>
      <c r="P20" s="9"/>
    </row>
    <row r="21" spans="1:16">
      <c r="A21" s="12"/>
      <c r="B21" s="44">
        <v>537</v>
      </c>
      <c r="C21" s="20" t="s">
        <v>51</v>
      </c>
      <c r="D21" s="46">
        <v>0</v>
      </c>
      <c r="E21" s="46">
        <v>3236490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3236490</v>
      </c>
      <c r="O21" s="47">
        <f t="shared" si="1"/>
        <v>38.350673049578162</v>
      </c>
      <c r="P21" s="9"/>
    </row>
    <row r="22" spans="1:16">
      <c r="A22" s="12"/>
      <c r="B22" s="44">
        <v>539</v>
      </c>
      <c r="C22" s="20" t="s">
        <v>34</v>
      </c>
      <c r="D22" s="46">
        <v>4592471</v>
      </c>
      <c r="E22" s="46">
        <v>0</v>
      </c>
      <c r="F22" s="46">
        <v>0</v>
      </c>
      <c r="G22" s="46">
        <v>0</v>
      </c>
      <c r="H22" s="46">
        <v>0</v>
      </c>
      <c r="I22" s="46">
        <v>14504577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19097048</v>
      </c>
      <c r="O22" s="47">
        <f t="shared" si="1"/>
        <v>226.28979050146933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SUM(D24:D25)</f>
        <v>5085073</v>
      </c>
      <c r="E23" s="31">
        <f t="shared" si="6"/>
        <v>1239599</v>
      </c>
      <c r="F23" s="31">
        <f t="shared" si="6"/>
        <v>0</v>
      </c>
      <c r="G23" s="31">
        <f t="shared" si="6"/>
        <v>8763487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15088159</v>
      </c>
      <c r="O23" s="43">
        <f t="shared" si="1"/>
        <v>178.7866029955446</v>
      </c>
      <c r="P23" s="10"/>
    </row>
    <row r="24" spans="1:16">
      <c r="A24" s="12"/>
      <c r="B24" s="44">
        <v>541</v>
      </c>
      <c r="C24" s="20" t="s">
        <v>36</v>
      </c>
      <c r="D24" s="46">
        <v>5085073</v>
      </c>
      <c r="E24" s="46">
        <v>1013817</v>
      </c>
      <c r="F24" s="46">
        <v>0</v>
      </c>
      <c r="G24" s="46">
        <v>8763487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14862377</v>
      </c>
      <c r="O24" s="47">
        <f t="shared" si="1"/>
        <v>176.1112072234335</v>
      </c>
      <c r="P24" s="9"/>
    </row>
    <row r="25" spans="1:16">
      <c r="A25" s="12"/>
      <c r="B25" s="44">
        <v>544</v>
      </c>
      <c r="C25" s="20" t="s">
        <v>52</v>
      </c>
      <c r="D25" s="46">
        <v>0</v>
      </c>
      <c r="E25" s="46">
        <v>225782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225782</v>
      </c>
      <c r="O25" s="47">
        <f t="shared" si="1"/>
        <v>2.6753957721111004</v>
      </c>
      <c r="P25" s="9"/>
    </row>
    <row r="26" spans="1:16" ht="15.75">
      <c r="A26" s="28" t="s">
        <v>37</v>
      </c>
      <c r="B26" s="29"/>
      <c r="C26" s="30"/>
      <c r="D26" s="31">
        <f t="shared" ref="D26:M26" si="8">SUM(D27:D28)</f>
        <v>0</v>
      </c>
      <c r="E26" s="31">
        <f t="shared" si="8"/>
        <v>5262747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5262747</v>
      </c>
      <c r="O26" s="43">
        <f t="shared" si="1"/>
        <v>62.360733244857336</v>
      </c>
      <c r="P26" s="10"/>
    </row>
    <row r="27" spans="1:16">
      <c r="A27" s="13"/>
      <c r="B27" s="45">
        <v>552</v>
      </c>
      <c r="C27" s="21" t="s">
        <v>38</v>
      </c>
      <c r="D27" s="46">
        <v>0</v>
      </c>
      <c r="E27" s="46">
        <v>3378288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3378288</v>
      </c>
      <c r="O27" s="47">
        <f t="shared" si="1"/>
        <v>40.030903403166178</v>
      </c>
      <c r="P27" s="9"/>
    </row>
    <row r="28" spans="1:16">
      <c r="A28" s="13"/>
      <c r="B28" s="45">
        <v>554</v>
      </c>
      <c r="C28" s="21" t="s">
        <v>39</v>
      </c>
      <c r="D28" s="46">
        <v>0</v>
      </c>
      <c r="E28" s="46">
        <v>1884459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1884459</v>
      </c>
      <c r="O28" s="47">
        <f t="shared" si="1"/>
        <v>22.329829841691154</v>
      </c>
      <c r="P28" s="9"/>
    </row>
    <row r="29" spans="1:16" ht="15.75">
      <c r="A29" s="28" t="s">
        <v>40</v>
      </c>
      <c r="B29" s="29"/>
      <c r="C29" s="30"/>
      <c r="D29" s="31">
        <f t="shared" ref="D29:M29" si="9">SUM(D30:D33)</f>
        <v>17248457</v>
      </c>
      <c r="E29" s="31">
        <f t="shared" si="9"/>
        <v>17702788</v>
      </c>
      <c r="F29" s="31">
        <f t="shared" si="9"/>
        <v>0</v>
      </c>
      <c r="G29" s="31">
        <f t="shared" si="9"/>
        <v>5343453</v>
      </c>
      <c r="H29" s="31">
        <f t="shared" si="9"/>
        <v>0</v>
      </c>
      <c r="I29" s="31">
        <f t="shared" si="9"/>
        <v>3103539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7" si="10">SUM(D29:M29)</f>
        <v>43398237</v>
      </c>
      <c r="O29" s="43">
        <f t="shared" si="1"/>
        <v>514.24586453692291</v>
      </c>
      <c r="P29" s="9"/>
    </row>
    <row r="30" spans="1:16">
      <c r="A30" s="12"/>
      <c r="B30" s="44">
        <v>571</v>
      </c>
      <c r="C30" s="20" t="s">
        <v>41</v>
      </c>
      <c r="D30" s="46">
        <v>4142706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4142706</v>
      </c>
      <c r="O30" s="47">
        <f t="shared" si="1"/>
        <v>49.088847284102762</v>
      </c>
      <c r="P30" s="9"/>
    </row>
    <row r="31" spans="1:16">
      <c r="A31" s="12"/>
      <c r="B31" s="44">
        <v>572</v>
      </c>
      <c r="C31" s="20" t="s">
        <v>42</v>
      </c>
      <c r="D31" s="46">
        <v>12586695</v>
      </c>
      <c r="E31" s="46">
        <v>17687335</v>
      </c>
      <c r="F31" s="46">
        <v>0</v>
      </c>
      <c r="G31" s="46">
        <v>0</v>
      </c>
      <c r="H31" s="46">
        <v>0</v>
      </c>
      <c r="I31" s="46">
        <v>3103539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33377569</v>
      </c>
      <c r="O31" s="47">
        <f t="shared" si="1"/>
        <v>395.50631576452747</v>
      </c>
      <c r="P31" s="9"/>
    </row>
    <row r="32" spans="1:16">
      <c r="A32" s="12"/>
      <c r="B32" s="44">
        <v>574</v>
      </c>
      <c r="C32" s="20" t="s">
        <v>43</v>
      </c>
      <c r="D32" s="46">
        <v>519056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519056</v>
      </c>
      <c r="O32" s="47">
        <f t="shared" si="1"/>
        <v>6.1505355957910703</v>
      </c>
      <c r="P32" s="9"/>
    </row>
    <row r="33" spans="1:119">
      <c r="A33" s="12"/>
      <c r="B33" s="44">
        <v>579</v>
      </c>
      <c r="C33" s="20" t="s">
        <v>44</v>
      </c>
      <c r="D33" s="46">
        <v>0</v>
      </c>
      <c r="E33" s="46">
        <v>15453</v>
      </c>
      <c r="F33" s="46">
        <v>0</v>
      </c>
      <c r="G33" s="46">
        <v>5343453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5358906</v>
      </c>
      <c r="O33" s="47">
        <f t="shared" si="1"/>
        <v>63.500165892501656</v>
      </c>
      <c r="P33" s="9"/>
    </row>
    <row r="34" spans="1:119" ht="15.75">
      <c r="A34" s="28" t="s">
        <v>47</v>
      </c>
      <c r="B34" s="29"/>
      <c r="C34" s="30"/>
      <c r="D34" s="31">
        <f t="shared" ref="D34:M34" si="11">SUM(D35:D36)</f>
        <v>4960100</v>
      </c>
      <c r="E34" s="31">
        <f t="shared" si="11"/>
        <v>11805600</v>
      </c>
      <c r="F34" s="31">
        <f t="shared" si="11"/>
        <v>0</v>
      </c>
      <c r="G34" s="31">
        <f t="shared" si="11"/>
        <v>2851800</v>
      </c>
      <c r="H34" s="31">
        <f t="shared" si="11"/>
        <v>302300</v>
      </c>
      <c r="I34" s="31">
        <f t="shared" si="11"/>
        <v>129400</v>
      </c>
      <c r="J34" s="31">
        <f t="shared" si="11"/>
        <v>21464399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41513599</v>
      </c>
      <c r="O34" s="43">
        <f t="shared" si="1"/>
        <v>491.91391364110342</v>
      </c>
      <c r="P34" s="9"/>
    </row>
    <row r="35" spans="1:119">
      <c r="A35" s="12"/>
      <c r="B35" s="44">
        <v>581</v>
      </c>
      <c r="C35" s="20" t="s">
        <v>45</v>
      </c>
      <c r="D35" s="46">
        <v>4960100</v>
      </c>
      <c r="E35" s="46">
        <v>11805600</v>
      </c>
      <c r="F35" s="46">
        <v>0</v>
      </c>
      <c r="G35" s="46">
        <v>2851800</v>
      </c>
      <c r="H35" s="46">
        <v>302300</v>
      </c>
      <c r="I35" s="46">
        <v>129400</v>
      </c>
      <c r="J35" s="46">
        <v>364800</v>
      </c>
      <c r="K35" s="46">
        <v>0</v>
      </c>
      <c r="L35" s="46">
        <v>0</v>
      </c>
      <c r="M35" s="46">
        <v>0</v>
      </c>
      <c r="N35" s="46">
        <f t="shared" si="10"/>
        <v>20414000</v>
      </c>
      <c r="O35" s="47">
        <f t="shared" si="1"/>
        <v>241.89496634752109</v>
      </c>
      <c r="P35" s="9"/>
    </row>
    <row r="36" spans="1:119" ht="15.75" thickBot="1">
      <c r="A36" s="12"/>
      <c r="B36" s="44">
        <v>590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21099599</v>
      </c>
      <c r="K36" s="46">
        <v>0</v>
      </c>
      <c r="L36" s="46">
        <v>0</v>
      </c>
      <c r="M36" s="46">
        <v>0</v>
      </c>
      <c r="N36" s="46">
        <f t="shared" si="10"/>
        <v>21099599</v>
      </c>
      <c r="O36" s="47">
        <f t="shared" si="1"/>
        <v>250.01894729358233</v>
      </c>
      <c r="P36" s="9"/>
    </row>
    <row r="37" spans="1:119" ht="16.5" thickBot="1">
      <c r="A37" s="14" t="s">
        <v>10</v>
      </c>
      <c r="B37" s="23"/>
      <c r="C37" s="22"/>
      <c r="D37" s="15">
        <f>SUM(D5,D13,D16,D23,D26,D29,D34)</f>
        <v>121228118</v>
      </c>
      <c r="E37" s="15">
        <f t="shared" ref="E37:M37" si="12">SUM(E5,E13,E16,E23,E26,E29,E34)</f>
        <v>40256968</v>
      </c>
      <c r="F37" s="15">
        <f t="shared" si="12"/>
        <v>14160058</v>
      </c>
      <c r="G37" s="15">
        <f t="shared" si="12"/>
        <v>25362005</v>
      </c>
      <c r="H37" s="15">
        <f t="shared" si="12"/>
        <v>302300</v>
      </c>
      <c r="I37" s="15">
        <f t="shared" si="12"/>
        <v>54654064</v>
      </c>
      <c r="J37" s="15">
        <f t="shared" si="12"/>
        <v>21464399</v>
      </c>
      <c r="K37" s="15">
        <f t="shared" si="12"/>
        <v>19711034</v>
      </c>
      <c r="L37" s="15">
        <f t="shared" si="12"/>
        <v>0</v>
      </c>
      <c r="M37" s="15">
        <f t="shared" si="12"/>
        <v>0</v>
      </c>
      <c r="N37" s="15">
        <f t="shared" si="10"/>
        <v>297138946</v>
      </c>
      <c r="O37" s="37">
        <f t="shared" si="1"/>
        <v>3520.9373637311592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4" t="s">
        <v>53</v>
      </c>
      <c r="M39" s="94"/>
      <c r="N39" s="94"/>
      <c r="O39" s="41">
        <v>84392</v>
      </c>
    </row>
    <row r="40" spans="1:119">
      <c r="A40" s="95"/>
      <c r="B40" s="96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7"/>
    </row>
    <row r="41" spans="1:119" ht="15.75" thickBot="1">
      <c r="A41" s="98" t="s">
        <v>54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100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21062541</v>
      </c>
      <c r="E5" s="26">
        <f t="shared" ref="E5:M5" si="0">SUM(E6:E12)</f>
        <v>0</v>
      </c>
      <c r="F5" s="26">
        <f t="shared" si="0"/>
        <v>25412956</v>
      </c>
      <c r="G5" s="26">
        <f t="shared" si="0"/>
        <v>921942</v>
      </c>
      <c r="H5" s="26">
        <f t="shared" si="0"/>
        <v>0</v>
      </c>
      <c r="I5" s="26">
        <f t="shared" si="0"/>
        <v>2152093</v>
      </c>
      <c r="J5" s="26">
        <f t="shared" si="0"/>
        <v>0</v>
      </c>
      <c r="K5" s="26">
        <f t="shared" si="0"/>
        <v>19147806</v>
      </c>
      <c r="L5" s="26">
        <f t="shared" si="0"/>
        <v>0</v>
      </c>
      <c r="M5" s="26">
        <f t="shared" si="0"/>
        <v>0</v>
      </c>
      <c r="N5" s="27">
        <f>SUM(D5:M5)</f>
        <v>68697338</v>
      </c>
      <c r="O5" s="32">
        <f t="shared" ref="O5:O35" si="1">(N5/O$37)</f>
        <v>809.89045424000562</v>
      </c>
      <c r="P5" s="6"/>
    </row>
    <row r="6" spans="1:133">
      <c r="A6" s="12"/>
      <c r="B6" s="44">
        <v>511</v>
      </c>
      <c r="C6" s="20" t="s">
        <v>19</v>
      </c>
      <c r="D6" s="46">
        <v>302490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302490</v>
      </c>
      <c r="O6" s="47">
        <f t="shared" si="1"/>
        <v>3.5661318274524598</v>
      </c>
      <c r="P6" s="9"/>
    </row>
    <row r="7" spans="1:133">
      <c r="A7" s="12"/>
      <c r="B7" s="44">
        <v>512</v>
      </c>
      <c r="C7" s="20" t="s">
        <v>20</v>
      </c>
      <c r="D7" s="46">
        <v>2350242</v>
      </c>
      <c r="E7" s="46">
        <v>0</v>
      </c>
      <c r="F7" s="46">
        <v>0</v>
      </c>
      <c r="G7" s="46">
        <v>504157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2854399</v>
      </c>
      <c r="O7" s="47">
        <f t="shared" si="1"/>
        <v>33.651238461266402</v>
      </c>
      <c r="P7" s="9"/>
    </row>
    <row r="8" spans="1:133">
      <c r="A8" s="12"/>
      <c r="B8" s="44">
        <v>513</v>
      </c>
      <c r="C8" s="20" t="s">
        <v>21</v>
      </c>
      <c r="D8" s="46">
        <v>3884063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3884063</v>
      </c>
      <c r="O8" s="47">
        <f t="shared" si="1"/>
        <v>45.790210202421513</v>
      </c>
      <c r="P8" s="9"/>
    </row>
    <row r="9" spans="1:133">
      <c r="A9" s="12"/>
      <c r="B9" s="44">
        <v>514</v>
      </c>
      <c r="C9" s="20" t="s">
        <v>22</v>
      </c>
      <c r="D9" s="46">
        <v>975221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975221</v>
      </c>
      <c r="O9" s="47">
        <f t="shared" si="1"/>
        <v>11.497129316341086</v>
      </c>
      <c r="P9" s="9"/>
    </row>
    <row r="10" spans="1:133">
      <c r="A10" s="12"/>
      <c r="B10" s="44">
        <v>515</v>
      </c>
      <c r="C10" s="20" t="s">
        <v>23</v>
      </c>
      <c r="D10" s="46">
        <v>1496286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1496286</v>
      </c>
      <c r="O10" s="47">
        <f t="shared" si="1"/>
        <v>17.640097615033657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19147806</v>
      </c>
      <c r="L11" s="46">
        <v>0</v>
      </c>
      <c r="M11" s="46">
        <v>0</v>
      </c>
      <c r="N11" s="46">
        <f t="shared" si="2"/>
        <v>19147806</v>
      </c>
      <c r="O11" s="47">
        <f t="shared" si="1"/>
        <v>225.73837284698726</v>
      </c>
      <c r="P11" s="9"/>
    </row>
    <row r="12" spans="1:133">
      <c r="A12" s="12"/>
      <c r="B12" s="44">
        <v>519</v>
      </c>
      <c r="C12" s="20" t="s">
        <v>25</v>
      </c>
      <c r="D12" s="46">
        <v>12054239</v>
      </c>
      <c r="E12" s="46">
        <v>0</v>
      </c>
      <c r="F12" s="46">
        <v>25412956</v>
      </c>
      <c r="G12" s="46">
        <v>417785</v>
      </c>
      <c r="H12" s="46">
        <v>0</v>
      </c>
      <c r="I12" s="46">
        <v>2152093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40037073</v>
      </c>
      <c r="O12" s="47">
        <f t="shared" si="1"/>
        <v>472.00727397050326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SUM(D14:D15)</f>
        <v>66291970</v>
      </c>
      <c r="E13" s="31">
        <f t="shared" si="3"/>
        <v>650758</v>
      </c>
      <c r="F13" s="31">
        <f t="shared" si="3"/>
        <v>0</v>
      </c>
      <c r="G13" s="31">
        <f t="shared" si="3"/>
        <v>1472504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5" si="4">SUM(D13:M13)</f>
        <v>68415232</v>
      </c>
      <c r="O13" s="43">
        <f t="shared" si="1"/>
        <v>806.5646345920328</v>
      </c>
      <c r="P13" s="10"/>
    </row>
    <row r="14" spans="1:133">
      <c r="A14" s="12"/>
      <c r="B14" s="44">
        <v>521</v>
      </c>
      <c r="C14" s="20" t="s">
        <v>27</v>
      </c>
      <c r="D14" s="46">
        <v>33403537</v>
      </c>
      <c r="E14" s="46">
        <v>627845</v>
      </c>
      <c r="F14" s="46">
        <v>0</v>
      </c>
      <c r="G14" s="46">
        <v>304738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34336120</v>
      </c>
      <c r="O14" s="47">
        <f t="shared" si="1"/>
        <v>404.79728375558517</v>
      </c>
      <c r="P14" s="9"/>
    </row>
    <row r="15" spans="1:133">
      <c r="A15" s="12"/>
      <c r="B15" s="44">
        <v>522</v>
      </c>
      <c r="C15" s="20" t="s">
        <v>28</v>
      </c>
      <c r="D15" s="46">
        <v>32888433</v>
      </c>
      <c r="E15" s="46">
        <v>22913</v>
      </c>
      <c r="F15" s="46">
        <v>0</v>
      </c>
      <c r="G15" s="46">
        <v>1167766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34079112</v>
      </c>
      <c r="O15" s="47">
        <f t="shared" si="1"/>
        <v>401.76735083644763</v>
      </c>
      <c r="P15" s="9"/>
    </row>
    <row r="16" spans="1:133" ht="15.75">
      <c r="A16" s="28" t="s">
        <v>29</v>
      </c>
      <c r="B16" s="29"/>
      <c r="C16" s="30"/>
      <c r="D16" s="31">
        <f t="shared" ref="D16:M16" si="5">SUM(D17:D21)</f>
        <v>4578883</v>
      </c>
      <c r="E16" s="31">
        <f t="shared" si="5"/>
        <v>0</v>
      </c>
      <c r="F16" s="31">
        <f t="shared" si="5"/>
        <v>0</v>
      </c>
      <c r="G16" s="31">
        <f t="shared" si="5"/>
        <v>0</v>
      </c>
      <c r="H16" s="31">
        <f t="shared" si="5"/>
        <v>0</v>
      </c>
      <c r="I16" s="31">
        <f t="shared" si="5"/>
        <v>54707684</v>
      </c>
      <c r="J16" s="31">
        <f t="shared" si="5"/>
        <v>0</v>
      </c>
      <c r="K16" s="31">
        <f t="shared" si="5"/>
        <v>0</v>
      </c>
      <c r="L16" s="31">
        <f t="shared" si="5"/>
        <v>0</v>
      </c>
      <c r="M16" s="31">
        <f t="shared" si="5"/>
        <v>0</v>
      </c>
      <c r="N16" s="42">
        <f t="shared" si="4"/>
        <v>59286567</v>
      </c>
      <c r="O16" s="43">
        <f t="shared" si="1"/>
        <v>698.94447260766538</v>
      </c>
      <c r="P16" s="10"/>
    </row>
    <row r="17" spans="1:16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14963162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14963162</v>
      </c>
      <c r="O17" s="47">
        <f t="shared" si="1"/>
        <v>176.40453650542895</v>
      </c>
      <c r="P17" s="9"/>
    </row>
    <row r="18" spans="1:16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5923237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5923237</v>
      </c>
      <c r="O18" s="47">
        <f t="shared" si="1"/>
        <v>69.830553033964847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8767226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8767226</v>
      </c>
      <c r="O19" s="47">
        <f t="shared" si="1"/>
        <v>103.35906534784198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10477550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10477550</v>
      </c>
      <c r="O20" s="47">
        <f t="shared" si="1"/>
        <v>123.52251158294331</v>
      </c>
      <c r="P20" s="9"/>
    </row>
    <row r="21" spans="1:16">
      <c r="A21" s="12"/>
      <c r="B21" s="44">
        <v>539</v>
      </c>
      <c r="C21" s="20" t="s">
        <v>34</v>
      </c>
      <c r="D21" s="46">
        <v>4578883</v>
      </c>
      <c r="E21" s="46">
        <v>0</v>
      </c>
      <c r="F21" s="46">
        <v>0</v>
      </c>
      <c r="G21" s="46">
        <v>0</v>
      </c>
      <c r="H21" s="46">
        <v>0</v>
      </c>
      <c r="I21" s="46">
        <v>14576509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19155392</v>
      </c>
      <c r="O21" s="47">
        <f t="shared" si="1"/>
        <v>225.82780613748631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SUM(D23:D23)</f>
        <v>5259497</v>
      </c>
      <c r="E22" s="31">
        <f t="shared" si="6"/>
        <v>2887269</v>
      </c>
      <c r="F22" s="31">
        <f t="shared" si="6"/>
        <v>0</v>
      </c>
      <c r="G22" s="31">
        <f t="shared" si="6"/>
        <v>5427862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13574628</v>
      </c>
      <c r="O22" s="43">
        <f t="shared" si="1"/>
        <v>160.03475472454406</v>
      </c>
      <c r="P22" s="10"/>
    </row>
    <row r="23" spans="1:16">
      <c r="A23" s="12"/>
      <c r="B23" s="44">
        <v>541</v>
      </c>
      <c r="C23" s="20" t="s">
        <v>36</v>
      </c>
      <c r="D23" s="46">
        <v>5259497</v>
      </c>
      <c r="E23" s="46">
        <v>2887269</v>
      </c>
      <c r="F23" s="46">
        <v>0</v>
      </c>
      <c r="G23" s="46">
        <v>5427862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13574628</v>
      </c>
      <c r="O23" s="47">
        <f t="shared" si="1"/>
        <v>160.03475472454406</v>
      </c>
      <c r="P23" s="9"/>
    </row>
    <row r="24" spans="1:16" ht="15.75">
      <c r="A24" s="28" t="s">
        <v>37</v>
      </c>
      <c r="B24" s="29"/>
      <c r="C24" s="30"/>
      <c r="D24" s="31">
        <f t="shared" ref="D24:M24" si="7">SUM(D25:D26)</f>
        <v>0</v>
      </c>
      <c r="E24" s="31">
        <f t="shared" si="7"/>
        <v>1633645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1633645</v>
      </c>
      <c r="O24" s="43">
        <f t="shared" si="1"/>
        <v>19.259457930042558</v>
      </c>
      <c r="P24" s="10"/>
    </row>
    <row r="25" spans="1:16">
      <c r="A25" s="13"/>
      <c r="B25" s="45">
        <v>552</v>
      </c>
      <c r="C25" s="21" t="s">
        <v>38</v>
      </c>
      <c r="D25" s="46">
        <v>0</v>
      </c>
      <c r="E25" s="46">
        <v>322549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322549</v>
      </c>
      <c r="O25" s="47">
        <f t="shared" si="1"/>
        <v>3.8026124989684402</v>
      </c>
      <c r="P25" s="9"/>
    </row>
    <row r="26" spans="1:16">
      <c r="A26" s="13"/>
      <c r="B26" s="45">
        <v>554</v>
      </c>
      <c r="C26" s="21" t="s">
        <v>39</v>
      </c>
      <c r="D26" s="46">
        <v>0</v>
      </c>
      <c r="E26" s="46">
        <v>1311096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1311096</v>
      </c>
      <c r="O26" s="47">
        <f t="shared" si="1"/>
        <v>15.45684543107412</v>
      </c>
      <c r="P26" s="9"/>
    </row>
    <row r="27" spans="1:16" ht="15.75">
      <c r="A27" s="28" t="s">
        <v>40</v>
      </c>
      <c r="B27" s="29"/>
      <c r="C27" s="30"/>
      <c r="D27" s="31">
        <f t="shared" ref="D27:M27" si="8">SUM(D28:D31)</f>
        <v>17204121</v>
      </c>
      <c r="E27" s="31">
        <f t="shared" si="8"/>
        <v>17349143</v>
      </c>
      <c r="F27" s="31">
        <f t="shared" si="8"/>
        <v>0</v>
      </c>
      <c r="G27" s="31">
        <f t="shared" si="8"/>
        <v>1963081</v>
      </c>
      <c r="H27" s="31">
        <f t="shared" si="8"/>
        <v>0</v>
      </c>
      <c r="I27" s="31">
        <f t="shared" si="8"/>
        <v>3098340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39614685</v>
      </c>
      <c r="O27" s="43">
        <f t="shared" si="1"/>
        <v>467.02763401435931</v>
      </c>
      <c r="P27" s="9"/>
    </row>
    <row r="28" spans="1:16">
      <c r="A28" s="12"/>
      <c r="B28" s="44">
        <v>571</v>
      </c>
      <c r="C28" s="20" t="s">
        <v>41</v>
      </c>
      <c r="D28" s="46">
        <v>4086452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4086452</v>
      </c>
      <c r="O28" s="47">
        <f t="shared" si="1"/>
        <v>48.176225787816982</v>
      </c>
      <c r="P28" s="9"/>
    </row>
    <row r="29" spans="1:16">
      <c r="A29" s="12"/>
      <c r="B29" s="44">
        <v>572</v>
      </c>
      <c r="C29" s="20" t="s">
        <v>42</v>
      </c>
      <c r="D29" s="46">
        <v>12598917</v>
      </c>
      <c r="E29" s="46">
        <v>17337461</v>
      </c>
      <c r="F29" s="46">
        <v>0</v>
      </c>
      <c r="G29" s="46">
        <v>226499</v>
      </c>
      <c r="H29" s="46">
        <v>0</v>
      </c>
      <c r="I29" s="46">
        <v>3098340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33261217</v>
      </c>
      <c r="O29" s="47">
        <f t="shared" si="1"/>
        <v>392.12497789514634</v>
      </c>
      <c r="P29" s="9"/>
    </row>
    <row r="30" spans="1:16">
      <c r="A30" s="12"/>
      <c r="B30" s="44">
        <v>574</v>
      </c>
      <c r="C30" s="20" t="s">
        <v>43</v>
      </c>
      <c r="D30" s="46">
        <v>518752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518752</v>
      </c>
      <c r="O30" s="47">
        <f t="shared" si="1"/>
        <v>6.1156997512467139</v>
      </c>
      <c r="P30" s="9"/>
    </row>
    <row r="31" spans="1:16">
      <c r="A31" s="12"/>
      <c r="B31" s="44">
        <v>579</v>
      </c>
      <c r="C31" s="20" t="s">
        <v>44</v>
      </c>
      <c r="D31" s="46">
        <v>0</v>
      </c>
      <c r="E31" s="46">
        <v>11682</v>
      </c>
      <c r="F31" s="46">
        <v>0</v>
      </c>
      <c r="G31" s="46">
        <v>1736582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1748264</v>
      </c>
      <c r="O31" s="47">
        <f t="shared" si="1"/>
        <v>20.610730580149252</v>
      </c>
      <c r="P31" s="9"/>
    </row>
    <row r="32" spans="1:16" ht="15.75">
      <c r="A32" s="28" t="s">
        <v>47</v>
      </c>
      <c r="B32" s="29"/>
      <c r="C32" s="30"/>
      <c r="D32" s="31">
        <f t="shared" ref="D32:M32" si="9">SUM(D33:D34)</f>
        <v>14031579</v>
      </c>
      <c r="E32" s="31">
        <f t="shared" si="9"/>
        <v>7372700</v>
      </c>
      <c r="F32" s="31">
        <f t="shared" si="9"/>
        <v>0</v>
      </c>
      <c r="G32" s="31">
        <f t="shared" si="9"/>
        <v>13332339</v>
      </c>
      <c r="H32" s="31">
        <f t="shared" si="9"/>
        <v>487100</v>
      </c>
      <c r="I32" s="31">
        <f t="shared" si="9"/>
        <v>207700</v>
      </c>
      <c r="J32" s="31">
        <f t="shared" si="9"/>
        <v>23360730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58792148</v>
      </c>
      <c r="O32" s="43">
        <f t="shared" si="1"/>
        <v>693.11564080497033</v>
      </c>
      <c r="P32" s="9"/>
    </row>
    <row r="33" spans="1:119">
      <c r="A33" s="12"/>
      <c r="B33" s="44">
        <v>581</v>
      </c>
      <c r="C33" s="20" t="s">
        <v>45</v>
      </c>
      <c r="D33" s="46">
        <v>14031579</v>
      </c>
      <c r="E33" s="46">
        <v>7372700</v>
      </c>
      <c r="F33" s="46">
        <v>0</v>
      </c>
      <c r="G33" s="46">
        <v>13332339</v>
      </c>
      <c r="H33" s="46">
        <v>487100</v>
      </c>
      <c r="I33" s="46">
        <v>207700</v>
      </c>
      <c r="J33" s="46">
        <v>1897761</v>
      </c>
      <c r="K33" s="46">
        <v>0</v>
      </c>
      <c r="L33" s="46">
        <v>0</v>
      </c>
      <c r="M33" s="46">
        <v>0</v>
      </c>
      <c r="N33" s="46">
        <f t="shared" si="4"/>
        <v>37329179</v>
      </c>
      <c r="O33" s="47">
        <f t="shared" si="1"/>
        <v>440.08322035297033</v>
      </c>
      <c r="P33" s="9"/>
    </row>
    <row r="34" spans="1:119" ht="15.75" thickBot="1">
      <c r="A34" s="12"/>
      <c r="B34" s="44">
        <v>590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21462969</v>
      </c>
      <c r="K34" s="46">
        <v>0</v>
      </c>
      <c r="L34" s="46">
        <v>0</v>
      </c>
      <c r="M34" s="46">
        <v>0</v>
      </c>
      <c r="N34" s="46">
        <f t="shared" si="4"/>
        <v>21462969</v>
      </c>
      <c r="O34" s="47">
        <f t="shared" si="1"/>
        <v>253.03242045200005</v>
      </c>
      <c r="P34" s="9"/>
    </row>
    <row r="35" spans="1:119" ht="16.5" thickBot="1">
      <c r="A35" s="14" t="s">
        <v>10</v>
      </c>
      <c r="B35" s="23"/>
      <c r="C35" s="22"/>
      <c r="D35" s="15">
        <f>SUM(D5,D13,D16,D22,D24,D27,D32)</f>
        <v>128428591</v>
      </c>
      <c r="E35" s="15">
        <f t="shared" ref="E35:M35" si="10">SUM(E5,E13,E16,E22,E24,E27,E32)</f>
        <v>29893515</v>
      </c>
      <c r="F35" s="15">
        <f t="shared" si="10"/>
        <v>25412956</v>
      </c>
      <c r="G35" s="15">
        <f t="shared" si="10"/>
        <v>23117728</v>
      </c>
      <c r="H35" s="15">
        <f t="shared" si="10"/>
        <v>487100</v>
      </c>
      <c r="I35" s="15">
        <f t="shared" si="10"/>
        <v>60165817</v>
      </c>
      <c r="J35" s="15">
        <f t="shared" si="10"/>
        <v>23360730</v>
      </c>
      <c r="K35" s="15">
        <f t="shared" si="10"/>
        <v>19147806</v>
      </c>
      <c r="L35" s="15">
        <f t="shared" si="10"/>
        <v>0</v>
      </c>
      <c r="M35" s="15">
        <f t="shared" si="10"/>
        <v>0</v>
      </c>
      <c r="N35" s="15">
        <f t="shared" si="4"/>
        <v>310014243</v>
      </c>
      <c r="O35" s="37">
        <f t="shared" si="1"/>
        <v>3654.83704891362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4" t="s">
        <v>48</v>
      </c>
      <c r="M37" s="94"/>
      <c r="N37" s="94"/>
      <c r="O37" s="41">
        <v>84823</v>
      </c>
    </row>
    <row r="38" spans="1:119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7"/>
    </row>
    <row r="39" spans="1:119" ht="15.75" thickBot="1">
      <c r="A39" s="98" t="s">
        <v>54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100"/>
    </row>
  </sheetData>
  <mergeCells count="10">
    <mergeCell ref="A39:O39"/>
    <mergeCell ref="A38:O38"/>
    <mergeCell ref="L37:N3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19358964</v>
      </c>
      <c r="E5" s="26">
        <f t="shared" si="0"/>
        <v>0</v>
      </c>
      <c r="F5" s="26">
        <f t="shared" si="0"/>
        <v>15241174</v>
      </c>
      <c r="G5" s="26">
        <f t="shared" si="0"/>
        <v>815525</v>
      </c>
      <c r="H5" s="26">
        <f t="shared" si="0"/>
        <v>0</v>
      </c>
      <c r="I5" s="26">
        <f t="shared" si="0"/>
        <v>2736612</v>
      </c>
      <c r="J5" s="26">
        <f t="shared" si="0"/>
        <v>0</v>
      </c>
      <c r="K5" s="26">
        <f t="shared" si="0"/>
        <v>17459312</v>
      </c>
      <c r="L5" s="26">
        <f t="shared" si="0"/>
        <v>0</v>
      </c>
      <c r="M5" s="26">
        <f t="shared" si="0"/>
        <v>0</v>
      </c>
      <c r="N5" s="27">
        <f>SUM(D5:M5)</f>
        <v>55611587</v>
      </c>
      <c r="O5" s="32">
        <f t="shared" ref="O5:O38" si="1">(N5/O$40)</f>
        <v>652.00646008464935</v>
      </c>
      <c r="P5" s="6"/>
    </row>
    <row r="6" spans="1:133">
      <c r="A6" s="12"/>
      <c r="B6" s="44">
        <v>511</v>
      </c>
      <c r="C6" s="20" t="s">
        <v>19</v>
      </c>
      <c r="D6" s="46">
        <v>313593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313593</v>
      </c>
      <c r="O6" s="47">
        <f t="shared" si="1"/>
        <v>3.6766557630755163</v>
      </c>
      <c r="P6" s="9"/>
    </row>
    <row r="7" spans="1:133">
      <c r="A7" s="12"/>
      <c r="B7" s="44">
        <v>512</v>
      </c>
      <c r="C7" s="20" t="s">
        <v>20</v>
      </c>
      <c r="D7" s="46">
        <v>2222452</v>
      </c>
      <c r="E7" s="46">
        <v>0</v>
      </c>
      <c r="F7" s="46">
        <v>0</v>
      </c>
      <c r="G7" s="46">
        <v>386810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2609262</v>
      </c>
      <c r="O7" s="47">
        <f t="shared" si="1"/>
        <v>30.591748443600295</v>
      </c>
      <c r="P7" s="9"/>
    </row>
    <row r="8" spans="1:133">
      <c r="A8" s="12"/>
      <c r="B8" s="44">
        <v>513</v>
      </c>
      <c r="C8" s="20" t="s">
        <v>21</v>
      </c>
      <c r="D8" s="46">
        <v>3746966</v>
      </c>
      <c r="E8" s="46">
        <v>0</v>
      </c>
      <c r="F8" s="46">
        <v>0</v>
      </c>
      <c r="G8" s="46">
        <v>0</v>
      </c>
      <c r="H8" s="46">
        <v>0</v>
      </c>
      <c r="I8" s="46">
        <v>719569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4466535</v>
      </c>
      <c r="O8" s="47">
        <f t="shared" si="1"/>
        <v>52.366958601526505</v>
      </c>
      <c r="P8" s="9"/>
    </row>
    <row r="9" spans="1:133">
      <c r="A9" s="12"/>
      <c r="B9" s="44">
        <v>514</v>
      </c>
      <c r="C9" s="20" t="s">
        <v>22</v>
      </c>
      <c r="D9" s="46">
        <v>962335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962335</v>
      </c>
      <c r="O9" s="47">
        <f t="shared" si="1"/>
        <v>11.282696118087065</v>
      </c>
      <c r="P9" s="9"/>
    </row>
    <row r="10" spans="1:133">
      <c r="A10" s="12"/>
      <c r="B10" s="44">
        <v>515</v>
      </c>
      <c r="C10" s="20" t="s">
        <v>23</v>
      </c>
      <c r="D10" s="46">
        <v>1605319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1605319</v>
      </c>
      <c r="O10" s="47">
        <f t="shared" si="1"/>
        <v>18.821228002297961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17459312</v>
      </c>
      <c r="L11" s="46">
        <v>0</v>
      </c>
      <c r="M11" s="46">
        <v>0</v>
      </c>
      <c r="N11" s="46">
        <f t="shared" si="2"/>
        <v>17459312</v>
      </c>
      <c r="O11" s="47">
        <f t="shared" si="1"/>
        <v>204.6980643194635</v>
      </c>
      <c r="P11" s="9"/>
    </row>
    <row r="12" spans="1:133">
      <c r="A12" s="12"/>
      <c r="B12" s="44">
        <v>519</v>
      </c>
      <c r="C12" s="20" t="s">
        <v>25</v>
      </c>
      <c r="D12" s="46">
        <v>10508299</v>
      </c>
      <c r="E12" s="46">
        <v>0</v>
      </c>
      <c r="F12" s="46">
        <v>15241174</v>
      </c>
      <c r="G12" s="46">
        <v>428715</v>
      </c>
      <c r="H12" s="46">
        <v>0</v>
      </c>
      <c r="I12" s="46">
        <v>2017043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28195231</v>
      </c>
      <c r="O12" s="47">
        <f t="shared" si="1"/>
        <v>330.56910883659856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68848091</v>
      </c>
      <c r="E13" s="31">
        <f t="shared" si="3"/>
        <v>502053</v>
      </c>
      <c r="F13" s="31">
        <f t="shared" si="3"/>
        <v>0</v>
      </c>
      <c r="G13" s="31">
        <f t="shared" si="3"/>
        <v>2861395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8" si="4">SUM(D13:M13)</f>
        <v>72211539</v>
      </c>
      <c r="O13" s="43">
        <f t="shared" si="1"/>
        <v>846.62913720938411</v>
      </c>
      <c r="P13" s="10"/>
    </row>
    <row r="14" spans="1:133">
      <c r="A14" s="12"/>
      <c r="B14" s="44">
        <v>521</v>
      </c>
      <c r="C14" s="20" t="s">
        <v>27</v>
      </c>
      <c r="D14" s="46">
        <v>32525864</v>
      </c>
      <c r="E14" s="46">
        <v>498011</v>
      </c>
      <c r="F14" s="46">
        <v>0</v>
      </c>
      <c r="G14" s="46">
        <v>1784337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34808212</v>
      </c>
      <c r="O14" s="47">
        <f t="shared" si="1"/>
        <v>408.10162615923934</v>
      </c>
      <c r="P14" s="9"/>
    </row>
    <row r="15" spans="1:133">
      <c r="A15" s="12"/>
      <c r="B15" s="44">
        <v>522</v>
      </c>
      <c r="C15" s="20" t="s">
        <v>28</v>
      </c>
      <c r="D15" s="46">
        <v>30976653</v>
      </c>
      <c r="E15" s="46">
        <v>4042</v>
      </c>
      <c r="F15" s="46">
        <v>0</v>
      </c>
      <c r="G15" s="46">
        <v>1077058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32057753</v>
      </c>
      <c r="O15" s="47">
        <f t="shared" si="1"/>
        <v>375.85444292028654</v>
      </c>
      <c r="P15" s="9"/>
    </row>
    <row r="16" spans="1:133">
      <c r="A16" s="12"/>
      <c r="B16" s="44">
        <v>524</v>
      </c>
      <c r="C16" s="20" t="s">
        <v>58</v>
      </c>
      <c r="D16" s="46">
        <v>661102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661102</v>
      </c>
      <c r="O16" s="47">
        <f t="shared" si="1"/>
        <v>7.7509525986892243</v>
      </c>
      <c r="P16" s="9"/>
    </row>
    <row r="17" spans="1:16">
      <c r="A17" s="12"/>
      <c r="B17" s="44">
        <v>529</v>
      </c>
      <c r="C17" s="20" t="s">
        <v>59</v>
      </c>
      <c r="D17" s="46">
        <v>4684472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4684472</v>
      </c>
      <c r="O17" s="47">
        <f t="shared" si="1"/>
        <v>54.922115531169027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SUM(D19:D23)</f>
        <v>5490016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44821339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50311355</v>
      </c>
      <c r="O18" s="43">
        <f t="shared" si="1"/>
        <v>589.86499478269025</v>
      </c>
      <c r="P18" s="10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13072307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13072307</v>
      </c>
      <c r="O19" s="47">
        <f t="shared" si="1"/>
        <v>153.26353862567854</v>
      </c>
      <c r="P19" s="9"/>
    </row>
    <row r="20" spans="1:16">
      <c r="A20" s="12"/>
      <c r="B20" s="44">
        <v>534</v>
      </c>
      <c r="C20" s="20" t="s">
        <v>31</v>
      </c>
      <c r="D20" s="46">
        <v>5083102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5083102</v>
      </c>
      <c r="O20" s="47">
        <f t="shared" si="1"/>
        <v>59.595769875605264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9254806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9254806</v>
      </c>
      <c r="O21" s="47">
        <f t="shared" si="1"/>
        <v>108.50604387229902</v>
      </c>
      <c r="P21" s="9"/>
    </row>
    <row r="22" spans="1:16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7591940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7591940</v>
      </c>
      <c r="O22" s="47">
        <f t="shared" si="1"/>
        <v>89.010118063616005</v>
      </c>
      <c r="P22" s="9"/>
    </row>
    <row r="23" spans="1:16">
      <c r="A23" s="12"/>
      <c r="B23" s="44">
        <v>539</v>
      </c>
      <c r="C23" s="20" t="s">
        <v>34</v>
      </c>
      <c r="D23" s="46">
        <v>406914</v>
      </c>
      <c r="E23" s="46">
        <v>0</v>
      </c>
      <c r="F23" s="46">
        <v>0</v>
      </c>
      <c r="G23" s="46">
        <v>0</v>
      </c>
      <c r="H23" s="46">
        <v>0</v>
      </c>
      <c r="I23" s="46">
        <v>14902286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15309200</v>
      </c>
      <c r="O23" s="47">
        <f t="shared" si="1"/>
        <v>179.48952434549142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SUM(D25:D25)</f>
        <v>5719123</v>
      </c>
      <c r="E24" s="31">
        <f t="shared" si="6"/>
        <v>2010067</v>
      </c>
      <c r="F24" s="31">
        <f t="shared" si="6"/>
        <v>0</v>
      </c>
      <c r="G24" s="31">
        <f t="shared" si="6"/>
        <v>5839772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13568962</v>
      </c>
      <c r="O24" s="43">
        <f t="shared" si="1"/>
        <v>159.08646665025265</v>
      </c>
      <c r="P24" s="10"/>
    </row>
    <row r="25" spans="1:16">
      <c r="A25" s="12"/>
      <c r="B25" s="44">
        <v>541</v>
      </c>
      <c r="C25" s="20" t="s">
        <v>36</v>
      </c>
      <c r="D25" s="46">
        <v>5719123</v>
      </c>
      <c r="E25" s="46">
        <v>2010067</v>
      </c>
      <c r="F25" s="46">
        <v>0</v>
      </c>
      <c r="G25" s="46">
        <v>5839772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13568962</v>
      </c>
      <c r="O25" s="47">
        <f t="shared" si="1"/>
        <v>159.08646665025265</v>
      </c>
      <c r="P25" s="9"/>
    </row>
    <row r="26" spans="1:16" ht="15.75">
      <c r="A26" s="28" t="s">
        <v>37</v>
      </c>
      <c r="B26" s="29"/>
      <c r="C26" s="30"/>
      <c r="D26" s="31">
        <f t="shared" ref="D26:M26" si="7">SUM(D27:D28)</f>
        <v>0</v>
      </c>
      <c r="E26" s="31">
        <f t="shared" si="7"/>
        <v>2794881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2794881</v>
      </c>
      <c r="O26" s="43">
        <f t="shared" si="1"/>
        <v>32.767999718617006</v>
      </c>
      <c r="P26" s="10"/>
    </row>
    <row r="27" spans="1:16">
      <c r="A27" s="13"/>
      <c r="B27" s="45">
        <v>552</v>
      </c>
      <c r="C27" s="21" t="s">
        <v>38</v>
      </c>
      <c r="D27" s="46">
        <v>0</v>
      </c>
      <c r="E27" s="46">
        <v>251836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251836</v>
      </c>
      <c r="O27" s="47">
        <f t="shared" si="1"/>
        <v>2.9525986892242035</v>
      </c>
      <c r="P27" s="9"/>
    </row>
    <row r="28" spans="1:16">
      <c r="A28" s="13"/>
      <c r="B28" s="45">
        <v>554</v>
      </c>
      <c r="C28" s="21" t="s">
        <v>39</v>
      </c>
      <c r="D28" s="46">
        <v>0</v>
      </c>
      <c r="E28" s="46">
        <v>2543045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2543045</v>
      </c>
      <c r="O28" s="47">
        <f t="shared" si="1"/>
        <v>29.815401029392799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SUM(D30:D33)</f>
        <v>16393427</v>
      </c>
      <c r="E29" s="31">
        <f t="shared" si="8"/>
        <v>15658209</v>
      </c>
      <c r="F29" s="31">
        <f t="shared" si="8"/>
        <v>0</v>
      </c>
      <c r="G29" s="31">
        <f t="shared" si="8"/>
        <v>6604396</v>
      </c>
      <c r="H29" s="31">
        <f t="shared" si="8"/>
        <v>0</v>
      </c>
      <c r="I29" s="31">
        <f t="shared" si="8"/>
        <v>2992386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41648418</v>
      </c>
      <c r="O29" s="43">
        <f t="shared" si="1"/>
        <v>488.29819563152898</v>
      </c>
      <c r="P29" s="9"/>
    </row>
    <row r="30" spans="1:16">
      <c r="A30" s="12"/>
      <c r="B30" s="44">
        <v>571</v>
      </c>
      <c r="C30" s="20" t="s">
        <v>41</v>
      </c>
      <c r="D30" s="46">
        <v>3771566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3771566</v>
      </c>
      <c r="O30" s="47">
        <f t="shared" si="1"/>
        <v>44.218939420585514</v>
      </c>
      <c r="P30" s="9"/>
    </row>
    <row r="31" spans="1:16">
      <c r="A31" s="12"/>
      <c r="B31" s="44">
        <v>572</v>
      </c>
      <c r="C31" s="20" t="s">
        <v>42</v>
      </c>
      <c r="D31" s="46">
        <v>12164672</v>
      </c>
      <c r="E31" s="46">
        <v>15645907</v>
      </c>
      <c r="F31" s="46">
        <v>0</v>
      </c>
      <c r="G31" s="46">
        <v>87763</v>
      </c>
      <c r="H31" s="46">
        <v>0</v>
      </c>
      <c r="I31" s="46">
        <v>2992386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30890728</v>
      </c>
      <c r="O31" s="47">
        <f t="shared" si="1"/>
        <v>362.17190156284806</v>
      </c>
      <c r="P31" s="9"/>
    </row>
    <row r="32" spans="1:16">
      <c r="A32" s="12"/>
      <c r="B32" s="44">
        <v>574</v>
      </c>
      <c r="C32" s="20" t="s">
        <v>43</v>
      </c>
      <c r="D32" s="46">
        <v>457189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457189</v>
      </c>
      <c r="O32" s="47">
        <f t="shared" si="1"/>
        <v>5.3602171338796856</v>
      </c>
      <c r="P32" s="9"/>
    </row>
    <row r="33" spans="1:119">
      <c r="A33" s="12"/>
      <c r="B33" s="44">
        <v>579</v>
      </c>
      <c r="C33" s="20" t="s">
        <v>44</v>
      </c>
      <c r="D33" s="46">
        <v>0</v>
      </c>
      <c r="E33" s="46">
        <v>12302</v>
      </c>
      <c r="F33" s="46">
        <v>0</v>
      </c>
      <c r="G33" s="46">
        <v>6516633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6528935</v>
      </c>
      <c r="O33" s="47">
        <f t="shared" si="1"/>
        <v>76.547137514215706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SUM(D35:D37)</f>
        <v>17128753</v>
      </c>
      <c r="E34" s="31">
        <f t="shared" si="9"/>
        <v>7257600</v>
      </c>
      <c r="F34" s="31">
        <f t="shared" si="9"/>
        <v>0</v>
      </c>
      <c r="G34" s="31">
        <f t="shared" si="9"/>
        <v>3244400</v>
      </c>
      <c r="H34" s="31">
        <f t="shared" si="9"/>
        <v>0</v>
      </c>
      <c r="I34" s="31">
        <f t="shared" si="9"/>
        <v>68000</v>
      </c>
      <c r="J34" s="31">
        <f t="shared" si="9"/>
        <v>24239124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51937877</v>
      </c>
      <c r="O34" s="43">
        <f t="shared" si="1"/>
        <v>608.93481293892819</v>
      </c>
      <c r="P34" s="9"/>
    </row>
    <row r="35" spans="1:119">
      <c r="A35" s="12"/>
      <c r="B35" s="44">
        <v>581</v>
      </c>
      <c r="C35" s="20" t="s">
        <v>45</v>
      </c>
      <c r="D35" s="46">
        <v>17128753</v>
      </c>
      <c r="E35" s="46">
        <v>7257600</v>
      </c>
      <c r="F35" s="46">
        <v>0</v>
      </c>
      <c r="G35" s="46">
        <v>3244400</v>
      </c>
      <c r="H35" s="46">
        <v>0</v>
      </c>
      <c r="I35" s="46">
        <v>68000</v>
      </c>
      <c r="J35" s="46">
        <v>1678900</v>
      </c>
      <c r="K35" s="46">
        <v>0</v>
      </c>
      <c r="L35" s="46">
        <v>0</v>
      </c>
      <c r="M35" s="46">
        <v>0</v>
      </c>
      <c r="N35" s="46">
        <f t="shared" si="4"/>
        <v>29377653</v>
      </c>
      <c r="O35" s="47">
        <f t="shared" si="1"/>
        <v>344.43216911118145</v>
      </c>
      <c r="P35" s="9"/>
    </row>
    <row r="36" spans="1:119">
      <c r="A36" s="12"/>
      <c r="B36" s="44">
        <v>590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22189396</v>
      </c>
      <c r="K36" s="46">
        <v>0</v>
      </c>
      <c r="L36" s="46">
        <v>0</v>
      </c>
      <c r="M36" s="46">
        <v>0</v>
      </c>
      <c r="N36" s="46">
        <f t="shared" si="4"/>
        <v>22189396</v>
      </c>
      <c r="O36" s="47">
        <f t="shared" si="1"/>
        <v>260.15494823725277</v>
      </c>
      <c r="P36" s="9"/>
    </row>
    <row r="37" spans="1:119" ht="15.75" thickBot="1">
      <c r="A37" s="12"/>
      <c r="B37" s="44">
        <v>591</v>
      </c>
      <c r="C37" s="20" t="s">
        <v>62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370828</v>
      </c>
      <c r="K37" s="46">
        <v>0</v>
      </c>
      <c r="L37" s="46">
        <v>0</v>
      </c>
      <c r="M37" s="46">
        <v>0</v>
      </c>
      <c r="N37" s="46">
        <f t="shared" si="4"/>
        <v>370828</v>
      </c>
      <c r="O37" s="47">
        <f t="shared" si="1"/>
        <v>4.3476955904939443</v>
      </c>
      <c r="P37" s="9"/>
    </row>
    <row r="38" spans="1:119" ht="16.5" thickBot="1">
      <c r="A38" s="14" t="s">
        <v>10</v>
      </c>
      <c r="B38" s="23"/>
      <c r="C38" s="22"/>
      <c r="D38" s="15">
        <f>SUM(D5,D13,D18,D24,D26,D29,D34)</f>
        <v>132938374</v>
      </c>
      <c r="E38" s="15">
        <f t="shared" ref="E38:M38" si="10">SUM(E5,E13,E18,E24,E26,E29,E34)</f>
        <v>28222810</v>
      </c>
      <c r="F38" s="15">
        <f t="shared" si="10"/>
        <v>15241174</v>
      </c>
      <c r="G38" s="15">
        <f t="shared" si="10"/>
        <v>19365488</v>
      </c>
      <c r="H38" s="15">
        <f t="shared" si="10"/>
        <v>0</v>
      </c>
      <c r="I38" s="15">
        <f t="shared" si="10"/>
        <v>50618337</v>
      </c>
      <c r="J38" s="15">
        <f t="shared" si="10"/>
        <v>24239124</v>
      </c>
      <c r="K38" s="15">
        <f t="shared" si="10"/>
        <v>17459312</v>
      </c>
      <c r="L38" s="15">
        <f t="shared" si="10"/>
        <v>0</v>
      </c>
      <c r="M38" s="15">
        <f t="shared" si="10"/>
        <v>0</v>
      </c>
      <c r="N38" s="15">
        <f t="shared" si="4"/>
        <v>288084619</v>
      </c>
      <c r="O38" s="37">
        <f t="shared" si="1"/>
        <v>3377.5880670160504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65</v>
      </c>
      <c r="M40" s="94"/>
      <c r="N40" s="94"/>
      <c r="O40" s="41">
        <v>85293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16345779</v>
      </c>
      <c r="E5" s="26">
        <f t="shared" si="0"/>
        <v>0</v>
      </c>
      <c r="F5" s="26">
        <f t="shared" si="0"/>
        <v>15451913</v>
      </c>
      <c r="G5" s="26">
        <f t="shared" si="0"/>
        <v>954937</v>
      </c>
      <c r="H5" s="26">
        <f t="shared" si="0"/>
        <v>0</v>
      </c>
      <c r="I5" s="26">
        <f t="shared" si="0"/>
        <v>1613053</v>
      </c>
      <c r="J5" s="26">
        <f t="shared" si="0"/>
        <v>0</v>
      </c>
      <c r="K5" s="26">
        <f t="shared" si="0"/>
        <v>17801144</v>
      </c>
      <c r="L5" s="26">
        <f t="shared" si="0"/>
        <v>0</v>
      </c>
      <c r="M5" s="26">
        <f t="shared" si="0"/>
        <v>0</v>
      </c>
      <c r="N5" s="27">
        <f>SUM(D5:M5)</f>
        <v>52166826</v>
      </c>
      <c r="O5" s="32">
        <f t="shared" ref="O5:O38" si="1">(N5/O$40)</f>
        <v>611.5975661226787</v>
      </c>
      <c r="P5" s="6"/>
    </row>
    <row r="6" spans="1:133">
      <c r="A6" s="12"/>
      <c r="B6" s="44">
        <v>511</v>
      </c>
      <c r="C6" s="20" t="s">
        <v>19</v>
      </c>
      <c r="D6" s="46">
        <v>317203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317203</v>
      </c>
      <c r="O6" s="47">
        <f t="shared" si="1"/>
        <v>3.7188496529731756</v>
      </c>
      <c r="P6" s="9"/>
    </row>
    <row r="7" spans="1:133">
      <c r="A7" s="12"/>
      <c r="B7" s="44">
        <v>512</v>
      </c>
      <c r="C7" s="20" t="s">
        <v>20</v>
      </c>
      <c r="D7" s="46">
        <v>2462080</v>
      </c>
      <c r="E7" s="46">
        <v>0</v>
      </c>
      <c r="F7" s="46">
        <v>0</v>
      </c>
      <c r="G7" s="46">
        <v>502791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2964871</v>
      </c>
      <c r="O7" s="47">
        <f t="shared" si="1"/>
        <v>34.759789439129619</v>
      </c>
      <c r="P7" s="9"/>
    </row>
    <row r="8" spans="1:133">
      <c r="A8" s="12"/>
      <c r="B8" s="44">
        <v>513</v>
      </c>
      <c r="C8" s="20" t="s">
        <v>21</v>
      </c>
      <c r="D8" s="46">
        <v>3089437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3089437</v>
      </c>
      <c r="O8" s="47">
        <f t="shared" si="1"/>
        <v>36.220186175201654</v>
      </c>
      <c r="P8" s="9"/>
    </row>
    <row r="9" spans="1:133">
      <c r="A9" s="12"/>
      <c r="B9" s="44">
        <v>514</v>
      </c>
      <c r="C9" s="20" t="s">
        <v>22</v>
      </c>
      <c r="D9" s="46">
        <v>825069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825069</v>
      </c>
      <c r="O9" s="47">
        <f t="shared" si="1"/>
        <v>9.6730092853123235</v>
      </c>
      <c r="P9" s="9"/>
    </row>
    <row r="10" spans="1:133">
      <c r="A10" s="12"/>
      <c r="B10" s="44">
        <v>515</v>
      </c>
      <c r="C10" s="20" t="s">
        <v>23</v>
      </c>
      <c r="D10" s="46">
        <v>1690541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1690541</v>
      </c>
      <c r="O10" s="47">
        <f t="shared" si="1"/>
        <v>19.819698461827048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17801144</v>
      </c>
      <c r="L11" s="46">
        <v>0</v>
      </c>
      <c r="M11" s="46">
        <v>0</v>
      </c>
      <c r="N11" s="46">
        <f t="shared" si="2"/>
        <v>17801144</v>
      </c>
      <c r="O11" s="47">
        <f t="shared" si="1"/>
        <v>208.69846182704933</v>
      </c>
      <c r="P11" s="9"/>
    </row>
    <row r="12" spans="1:133">
      <c r="A12" s="12"/>
      <c r="B12" s="44">
        <v>519</v>
      </c>
      <c r="C12" s="20" t="s">
        <v>25</v>
      </c>
      <c r="D12" s="46">
        <v>7961449</v>
      </c>
      <c r="E12" s="46">
        <v>0</v>
      </c>
      <c r="F12" s="46">
        <v>15451913</v>
      </c>
      <c r="G12" s="46">
        <v>452146</v>
      </c>
      <c r="H12" s="46">
        <v>0</v>
      </c>
      <c r="I12" s="46">
        <v>1613053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25478561</v>
      </c>
      <c r="O12" s="47">
        <f t="shared" si="1"/>
        <v>298.70757128118549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67169330</v>
      </c>
      <c r="E13" s="31">
        <f t="shared" si="3"/>
        <v>688178</v>
      </c>
      <c r="F13" s="31">
        <f t="shared" si="3"/>
        <v>0</v>
      </c>
      <c r="G13" s="31">
        <f t="shared" si="3"/>
        <v>6929518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8" si="4">SUM(D13:M13)</f>
        <v>74787026</v>
      </c>
      <c r="O13" s="43">
        <f t="shared" si="1"/>
        <v>876.79405833802286</v>
      </c>
      <c r="P13" s="10"/>
    </row>
    <row r="14" spans="1:133">
      <c r="A14" s="12"/>
      <c r="B14" s="44">
        <v>521</v>
      </c>
      <c r="C14" s="20" t="s">
        <v>27</v>
      </c>
      <c r="D14" s="46">
        <v>30004825</v>
      </c>
      <c r="E14" s="46">
        <v>671007</v>
      </c>
      <c r="F14" s="46">
        <v>0</v>
      </c>
      <c r="G14" s="46">
        <v>3597033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34272865</v>
      </c>
      <c r="O14" s="47">
        <f t="shared" si="1"/>
        <v>401.81092900018757</v>
      </c>
      <c r="P14" s="9"/>
    </row>
    <row r="15" spans="1:133">
      <c r="A15" s="12"/>
      <c r="B15" s="44">
        <v>522</v>
      </c>
      <c r="C15" s="20" t="s">
        <v>28</v>
      </c>
      <c r="D15" s="46">
        <v>31811219</v>
      </c>
      <c r="E15" s="46">
        <v>17171</v>
      </c>
      <c r="F15" s="46">
        <v>0</v>
      </c>
      <c r="G15" s="46">
        <v>3332485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35160875</v>
      </c>
      <c r="O15" s="47">
        <f t="shared" si="1"/>
        <v>412.22185096604767</v>
      </c>
      <c r="P15" s="9"/>
    </row>
    <row r="16" spans="1:133">
      <c r="A16" s="12"/>
      <c r="B16" s="44">
        <v>524</v>
      </c>
      <c r="C16" s="20" t="s">
        <v>58</v>
      </c>
      <c r="D16" s="46">
        <v>670883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670883</v>
      </c>
      <c r="O16" s="47">
        <f t="shared" si="1"/>
        <v>7.8653512474207465</v>
      </c>
      <c r="P16" s="9"/>
    </row>
    <row r="17" spans="1:16">
      <c r="A17" s="12"/>
      <c r="B17" s="44">
        <v>529</v>
      </c>
      <c r="C17" s="20" t="s">
        <v>59</v>
      </c>
      <c r="D17" s="46">
        <v>4682403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4682403</v>
      </c>
      <c r="O17" s="47">
        <f t="shared" si="1"/>
        <v>54.895927124366914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SUM(D19:D23)</f>
        <v>5083267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43753223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48836490</v>
      </c>
      <c r="O18" s="43">
        <f t="shared" si="1"/>
        <v>572.55310917276313</v>
      </c>
      <c r="P18" s="10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13499717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13499717</v>
      </c>
      <c r="O19" s="47">
        <f t="shared" si="1"/>
        <v>158.26905130369536</v>
      </c>
      <c r="P19" s="9"/>
    </row>
    <row r="20" spans="1:16">
      <c r="A20" s="12"/>
      <c r="B20" s="44">
        <v>534</v>
      </c>
      <c r="C20" s="20" t="s">
        <v>31</v>
      </c>
      <c r="D20" s="46">
        <v>4706052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4706052</v>
      </c>
      <c r="O20" s="47">
        <f t="shared" si="1"/>
        <v>55.173185143500284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7510445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7510445</v>
      </c>
      <c r="O21" s="47">
        <f t="shared" si="1"/>
        <v>88.051549896829869</v>
      </c>
      <c r="P21" s="9"/>
    </row>
    <row r="22" spans="1:16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8718303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8718303</v>
      </c>
      <c r="O22" s="47">
        <f t="shared" si="1"/>
        <v>102.21233117613956</v>
      </c>
      <c r="P22" s="9"/>
    </row>
    <row r="23" spans="1:16">
      <c r="A23" s="12"/>
      <c r="B23" s="44">
        <v>539</v>
      </c>
      <c r="C23" s="20" t="s">
        <v>34</v>
      </c>
      <c r="D23" s="46">
        <v>377215</v>
      </c>
      <c r="E23" s="46">
        <v>0</v>
      </c>
      <c r="F23" s="46">
        <v>0</v>
      </c>
      <c r="G23" s="46">
        <v>0</v>
      </c>
      <c r="H23" s="46">
        <v>0</v>
      </c>
      <c r="I23" s="46">
        <v>14024758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14401973</v>
      </c>
      <c r="O23" s="47">
        <f t="shared" si="1"/>
        <v>168.84699165259801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SUM(D25:D25)</f>
        <v>5417135</v>
      </c>
      <c r="E24" s="31">
        <f t="shared" si="6"/>
        <v>1895026</v>
      </c>
      <c r="F24" s="31">
        <f t="shared" si="6"/>
        <v>0</v>
      </c>
      <c r="G24" s="31">
        <f t="shared" si="6"/>
        <v>7723137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15035298</v>
      </c>
      <c r="O24" s="43">
        <f t="shared" si="1"/>
        <v>176.27201744513224</v>
      </c>
      <c r="P24" s="10"/>
    </row>
    <row r="25" spans="1:16">
      <c r="A25" s="12"/>
      <c r="B25" s="44">
        <v>541</v>
      </c>
      <c r="C25" s="20" t="s">
        <v>36</v>
      </c>
      <c r="D25" s="46">
        <v>5417135</v>
      </c>
      <c r="E25" s="46">
        <v>1895026</v>
      </c>
      <c r="F25" s="46">
        <v>0</v>
      </c>
      <c r="G25" s="46">
        <v>7723137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15035298</v>
      </c>
      <c r="O25" s="47">
        <f t="shared" si="1"/>
        <v>176.27201744513224</v>
      </c>
      <c r="P25" s="9"/>
    </row>
    <row r="26" spans="1:16" ht="15.75">
      <c r="A26" s="28" t="s">
        <v>37</v>
      </c>
      <c r="B26" s="29"/>
      <c r="C26" s="30"/>
      <c r="D26" s="31">
        <f t="shared" ref="D26:M26" si="7">SUM(D27:D28)</f>
        <v>0</v>
      </c>
      <c r="E26" s="31">
        <f t="shared" si="7"/>
        <v>1680177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1680177</v>
      </c>
      <c r="O26" s="43">
        <f t="shared" si="1"/>
        <v>19.698192177827799</v>
      </c>
      <c r="P26" s="10"/>
    </row>
    <row r="27" spans="1:16">
      <c r="A27" s="13"/>
      <c r="B27" s="45">
        <v>552</v>
      </c>
      <c r="C27" s="21" t="s">
        <v>38</v>
      </c>
      <c r="D27" s="46">
        <v>0</v>
      </c>
      <c r="E27" s="46">
        <v>224621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224621</v>
      </c>
      <c r="O27" s="47">
        <f t="shared" si="1"/>
        <v>2.63342946914275</v>
      </c>
      <c r="P27" s="9"/>
    </row>
    <row r="28" spans="1:16">
      <c r="A28" s="13"/>
      <c r="B28" s="45">
        <v>554</v>
      </c>
      <c r="C28" s="21" t="s">
        <v>39</v>
      </c>
      <c r="D28" s="46">
        <v>0</v>
      </c>
      <c r="E28" s="46">
        <v>1455556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1455556</v>
      </c>
      <c r="O28" s="47">
        <f t="shared" si="1"/>
        <v>17.064762708685048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SUM(D30:D33)</f>
        <v>15750462</v>
      </c>
      <c r="E29" s="31">
        <f t="shared" si="8"/>
        <v>17121380</v>
      </c>
      <c r="F29" s="31">
        <f t="shared" si="8"/>
        <v>0</v>
      </c>
      <c r="G29" s="31">
        <f t="shared" si="8"/>
        <v>6152131</v>
      </c>
      <c r="H29" s="31">
        <f t="shared" si="8"/>
        <v>0</v>
      </c>
      <c r="I29" s="31">
        <f t="shared" si="8"/>
        <v>2797686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41821659</v>
      </c>
      <c r="O29" s="43">
        <f t="shared" si="1"/>
        <v>490.3120779403489</v>
      </c>
      <c r="P29" s="9"/>
    </row>
    <row r="30" spans="1:16">
      <c r="A30" s="12"/>
      <c r="B30" s="44">
        <v>571</v>
      </c>
      <c r="C30" s="20" t="s">
        <v>41</v>
      </c>
      <c r="D30" s="46">
        <v>2862227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2862227</v>
      </c>
      <c r="O30" s="47">
        <f t="shared" si="1"/>
        <v>33.556403582817481</v>
      </c>
      <c r="P30" s="9"/>
    </row>
    <row r="31" spans="1:16">
      <c r="A31" s="12"/>
      <c r="B31" s="44">
        <v>572</v>
      </c>
      <c r="C31" s="20" t="s">
        <v>42</v>
      </c>
      <c r="D31" s="46">
        <v>12380312</v>
      </c>
      <c r="E31" s="46">
        <v>17029818</v>
      </c>
      <c r="F31" s="46">
        <v>0</v>
      </c>
      <c r="G31" s="46">
        <v>267231</v>
      </c>
      <c r="H31" s="46">
        <v>0</v>
      </c>
      <c r="I31" s="46">
        <v>2797686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32475047</v>
      </c>
      <c r="O31" s="47">
        <f t="shared" si="1"/>
        <v>380.733527949728</v>
      </c>
      <c r="P31" s="9"/>
    </row>
    <row r="32" spans="1:16">
      <c r="A32" s="12"/>
      <c r="B32" s="44">
        <v>574</v>
      </c>
      <c r="C32" s="20" t="s">
        <v>43</v>
      </c>
      <c r="D32" s="46">
        <v>507923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507923</v>
      </c>
      <c r="O32" s="47">
        <f t="shared" si="1"/>
        <v>5.9548278934533858</v>
      </c>
      <c r="P32" s="9"/>
    </row>
    <row r="33" spans="1:119">
      <c r="A33" s="12"/>
      <c r="B33" s="44">
        <v>579</v>
      </c>
      <c r="C33" s="20" t="s">
        <v>44</v>
      </c>
      <c r="D33" s="46">
        <v>0</v>
      </c>
      <c r="E33" s="46">
        <v>91562</v>
      </c>
      <c r="F33" s="46">
        <v>0</v>
      </c>
      <c r="G33" s="46">
        <v>5884900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5976462</v>
      </c>
      <c r="O33" s="47">
        <f t="shared" si="1"/>
        <v>70.067318514350035</v>
      </c>
      <c r="P33" s="9"/>
    </row>
    <row r="34" spans="1:119" ht="15.75">
      <c r="A34" s="28" t="s">
        <v>47</v>
      </c>
      <c r="B34" s="29"/>
      <c r="C34" s="30"/>
      <c r="D34" s="31">
        <f t="shared" ref="D34:M34" si="9">SUM(D35:D37)</f>
        <v>10212368</v>
      </c>
      <c r="E34" s="31">
        <f t="shared" si="9"/>
        <v>7919900</v>
      </c>
      <c r="F34" s="31">
        <f t="shared" si="9"/>
        <v>0</v>
      </c>
      <c r="G34" s="31">
        <f t="shared" si="9"/>
        <v>4861400</v>
      </c>
      <c r="H34" s="31">
        <f t="shared" si="9"/>
        <v>0</v>
      </c>
      <c r="I34" s="31">
        <f t="shared" si="9"/>
        <v>19000</v>
      </c>
      <c r="J34" s="31">
        <f t="shared" si="9"/>
        <v>22955628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4"/>
        <v>45968296</v>
      </c>
      <c r="O34" s="43">
        <f t="shared" si="1"/>
        <v>538.92674920277625</v>
      </c>
      <c r="P34" s="9"/>
    </row>
    <row r="35" spans="1:119">
      <c r="A35" s="12"/>
      <c r="B35" s="44">
        <v>581</v>
      </c>
      <c r="C35" s="20" t="s">
        <v>45</v>
      </c>
      <c r="D35" s="46">
        <v>10212368</v>
      </c>
      <c r="E35" s="46">
        <v>7919900</v>
      </c>
      <c r="F35" s="46">
        <v>0</v>
      </c>
      <c r="G35" s="46">
        <v>4861400</v>
      </c>
      <c r="H35" s="46">
        <v>0</v>
      </c>
      <c r="I35" s="46">
        <v>19000</v>
      </c>
      <c r="J35" s="46">
        <v>1843600</v>
      </c>
      <c r="K35" s="46">
        <v>0</v>
      </c>
      <c r="L35" s="46">
        <v>0</v>
      </c>
      <c r="M35" s="46">
        <v>0</v>
      </c>
      <c r="N35" s="46">
        <f t="shared" si="4"/>
        <v>24856268</v>
      </c>
      <c r="O35" s="47">
        <f t="shared" si="1"/>
        <v>291.41188332395421</v>
      </c>
      <c r="P35" s="9"/>
    </row>
    <row r="36" spans="1:119">
      <c r="A36" s="12"/>
      <c r="B36" s="44">
        <v>584</v>
      </c>
      <c r="C36" s="20" t="s">
        <v>82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-28539</v>
      </c>
      <c r="K36" s="46">
        <v>0</v>
      </c>
      <c r="L36" s="46">
        <v>0</v>
      </c>
      <c r="M36" s="46">
        <v>0</v>
      </c>
      <c r="N36" s="46">
        <f t="shared" si="4"/>
        <v>-28539</v>
      </c>
      <c r="O36" s="47">
        <f t="shared" si="1"/>
        <v>-0.33458778840742825</v>
      </c>
      <c r="P36" s="9"/>
    </row>
    <row r="37" spans="1:119" ht="15.75" thickBot="1">
      <c r="A37" s="12"/>
      <c r="B37" s="44">
        <v>590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21140567</v>
      </c>
      <c r="K37" s="46">
        <v>0</v>
      </c>
      <c r="L37" s="46">
        <v>0</v>
      </c>
      <c r="M37" s="46">
        <v>0</v>
      </c>
      <c r="N37" s="46">
        <f t="shared" si="4"/>
        <v>21140567</v>
      </c>
      <c r="O37" s="47">
        <f t="shared" si="1"/>
        <v>247.84945366722943</v>
      </c>
      <c r="P37" s="9"/>
    </row>
    <row r="38" spans="1:119" ht="16.5" thickBot="1">
      <c r="A38" s="14" t="s">
        <v>10</v>
      </c>
      <c r="B38" s="23"/>
      <c r="C38" s="22"/>
      <c r="D38" s="15">
        <f>SUM(D5,D13,D18,D24,D26,D29,D34)</f>
        <v>119978341</v>
      </c>
      <c r="E38" s="15">
        <f t="shared" ref="E38:M38" si="10">SUM(E5,E13,E18,E24,E26,E29,E34)</f>
        <v>29304661</v>
      </c>
      <c r="F38" s="15">
        <f t="shared" si="10"/>
        <v>15451913</v>
      </c>
      <c r="G38" s="15">
        <f t="shared" si="10"/>
        <v>26621123</v>
      </c>
      <c r="H38" s="15">
        <f t="shared" si="10"/>
        <v>0</v>
      </c>
      <c r="I38" s="15">
        <f t="shared" si="10"/>
        <v>48182962</v>
      </c>
      <c r="J38" s="15">
        <f t="shared" si="10"/>
        <v>22955628</v>
      </c>
      <c r="K38" s="15">
        <f t="shared" si="10"/>
        <v>17801144</v>
      </c>
      <c r="L38" s="15">
        <f t="shared" si="10"/>
        <v>0</v>
      </c>
      <c r="M38" s="15">
        <f t="shared" si="10"/>
        <v>0</v>
      </c>
      <c r="N38" s="15">
        <f t="shared" si="4"/>
        <v>280295772</v>
      </c>
      <c r="O38" s="37">
        <f t="shared" si="1"/>
        <v>3286.15377039955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83</v>
      </c>
      <c r="M40" s="94"/>
      <c r="N40" s="94"/>
      <c r="O40" s="41">
        <v>85296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103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98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27923024</v>
      </c>
      <c r="E5" s="26">
        <f t="shared" si="0"/>
        <v>1321137</v>
      </c>
      <c r="F5" s="26">
        <f t="shared" si="0"/>
        <v>8840195</v>
      </c>
      <c r="G5" s="26">
        <f t="shared" si="0"/>
        <v>498980</v>
      </c>
      <c r="H5" s="26">
        <f t="shared" si="0"/>
        <v>0</v>
      </c>
      <c r="I5" s="26">
        <f t="shared" si="0"/>
        <v>22103501</v>
      </c>
      <c r="J5" s="26">
        <f t="shared" si="0"/>
        <v>8280708</v>
      </c>
      <c r="K5" s="26">
        <f t="shared" si="0"/>
        <v>49002298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117969843</v>
      </c>
      <c r="P5" s="32">
        <f t="shared" ref="P5:P38" si="1">(O5/P$40)</f>
        <v>1185.1263084928976</v>
      </c>
      <c r="Q5" s="6"/>
    </row>
    <row r="6" spans="1:134">
      <c r="A6" s="12"/>
      <c r="B6" s="44">
        <v>511</v>
      </c>
      <c r="C6" s="20" t="s">
        <v>19</v>
      </c>
      <c r="D6" s="46">
        <v>408478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408478</v>
      </c>
      <c r="P6" s="47">
        <f t="shared" si="1"/>
        <v>4.1035743706174275</v>
      </c>
      <c r="Q6" s="9"/>
    </row>
    <row r="7" spans="1:134">
      <c r="A7" s="12"/>
      <c r="B7" s="44">
        <v>512</v>
      </c>
      <c r="C7" s="20" t="s">
        <v>20</v>
      </c>
      <c r="D7" s="46">
        <v>3732646</v>
      </c>
      <c r="E7" s="46">
        <v>1151492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4884138</v>
      </c>
      <c r="P7" s="47">
        <f t="shared" si="1"/>
        <v>49.066102750597736</v>
      </c>
      <c r="Q7" s="9"/>
    </row>
    <row r="8" spans="1:134">
      <c r="A8" s="12"/>
      <c r="B8" s="44">
        <v>513</v>
      </c>
      <c r="C8" s="20" t="s">
        <v>21</v>
      </c>
      <c r="D8" s="46">
        <v>7106543</v>
      </c>
      <c r="E8" s="46">
        <v>0</v>
      </c>
      <c r="F8" s="46">
        <v>0</v>
      </c>
      <c r="G8" s="46">
        <v>0</v>
      </c>
      <c r="H8" s="46">
        <v>0</v>
      </c>
      <c r="I8" s="46">
        <v>393997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7500540</v>
      </c>
      <c r="P8" s="47">
        <f t="shared" si="1"/>
        <v>75.350505314339671</v>
      </c>
      <c r="Q8" s="9"/>
    </row>
    <row r="9" spans="1:134">
      <c r="A9" s="12"/>
      <c r="B9" s="44">
        <v>514</v>
      </c>
      <c r="C9" s="20" t="s">
        <v>22</v>
      </c>
      <c r="D9" s="46">
        <v>1652225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1652225</v>
      </c>
      <c r="P9" s="47">
        <f t="shared" si="1"/>
        <v>16.598270076952442</v>
      </c>
      <c r="Q9" s="9"/>
    </row>
    <row r="10" spans="1:134">
      <c r="A10" s="12"/>
      <c r="B10" s="44">
        <v>515</v>
      </c>
      <c r="C10" s="20" t="s">
        <v>23</v>
      </c>
      <c r="D10" s="46">
        <v>1662825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1662825</v>
      </c>
      <c r="P10" s="47">
        <f t="shared" si="1"/>
        <v>16.70475779068132</v>
      </c>
      <c r="Q10" s="9"/>
    </row>
    <row r="11" spans="1:134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49002298</v>
      </c>
      <c r="L11" s="46">
        <v>0</v>
      </c>
      <c r="M11" s="46">
        <v>0</v>
      </c>
      <c r="N11" s="46">
        <v>0</v>
      </c>
      <c r="O11" s="46">
        <f t="shared" si="2"/>
        <v>49002298</v>
      </c>
      <c r="P11" s="47">
        <f t="shared" si="1"/>
        <v>492.27761146048903</v>
      </c>
      <c r="Q11" s="9"/>
    </row>
    <row r="12" spans="1:134">
      <c r="A12" s="12"/>
      <c r="B12" s="44">
        <v>519</v>
      </c>
      <c r="C12" s="20" t="s">
        <v>25</v>
      </c>
      <c r="D12" s="46">
        <v>13360307</v>
      </c>
      <c r="E12" s="46">
        <v>169645</v>
      </c>
      <c r="F12" s="46">
        <v>8840195</v>
      </c>
      <c r="G12" s="46">
        <v>498980</v>
      </c>
      <c r="H12" s="46">
        <v>0</v>
      </c>
      <c r="I12" s="46">
        <v>21709504</v>
      </c>
      <c r="J12" s="46">
        <v>8280708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52859339</v>
      </c>
      <c r="P12" s="47">
        <f t="shared" si="1"/>
        <v>531.02548672921978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SUM(D14:D17)</f>
        <v>118619543</v>
      </c>
      <c r="E13" s="31">
        <f t="shared" si="3"/>
        <v>9243589</v>
      </c>
      <c r="F13" s="31">
        <f t="shared" si="3"/>
        <v>0</v>
      </c>
      <c r="G13" s="31">
        <f t="shared" si="3"/>
        <v>638900</v>
      </c>
      <c r="H13" s="31">
        <f t="shared" si="3"/>
        <v>0</v>
      </c>
      <c r="I13" s="31">
        <f t="shared" si="3"/>
        <v>0</v>
      </c>
      <c r="J13" s="31">
        <f t="shared" si="3"/>
        <v>4231150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132733182</v>
      </c>
      <c r="P13" s="43">
        <f t="shared" si="1"/>
        <v>1333.4389704848204</v>
      </c>
      <c r="Q13" s="10"/>
    </row>
    <row r="14" spans="1:134">
      <c r="A14" s="12"/>
      <c r="B14" s="44">
        <v>521</v>
      </c>
      <c r="C14" s="20" t="s">
        <v>27</v>
      </c>
      <c r="D14" s="46">
        <v>56882208</v>
      </c>
      <c r="E14" s="46">
        <v>63531</v>
      </c>
      <c r="F14" s="46">
        <v>0</v>
      </c>
      <c r="G14" s="46">
        <v>638900</v>
      </c>
      <c r="H14" s="46">
        <v>0</v>
      </c>
      <c r="I14" s="46">
        <v>0</v>
      </c>
      <c r="J14" s="46">
        <v>4231150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61815789</v>
      </c>
      <c r="P14" s="47">
        <f t="shared" si="1"/>
        <v>621.0020795242209</v>
      </c>
      <c r="Q14" s="9"/>
    </row>
    <row r="15" spans="1:134">
      <c r="A15" s="12"/>
      <c r="B15" s="44">
        <v>522</v>
      </c>
      <c r="C15" s="20" t="s">
        <v>28</v>
      </c>
      <c r="D15" s="46">
        <v>57964001</v>
      </c>
      <c r="E15" s="46">
        <v>1407163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7" si="4">SUM(D15:N15)</f>
        <v>59371164</v>
      </c>
      <c r="P15" s="47">
        <f t="shared" si="1"/>
        <v>596.44335054549833</v>
      </c>
      <c r="Q15" s="9"/>
    </row>
    <row r="16" spans="1:134">
      <c r="A16" s="12"/>
      <c r="B16" s="44">
        <v>524</v>
      </c>
      <c r="C16" s="20" t="s">
        <v>58</v>
      </c>
      <c r="D16" s="46">
        <v>1244135</v>
      </c>
      <c r="E16" s="46">
        <v>48810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1292945</v>
      </c>
      <c r="P16" s="47">
        <f t="shared" si="1"/>
        <v>12.988939342187217</v>
      </c>
      <c r="Q16" s="9"/>
    </row>
    <row r="17" spans="1:17">
      <c r="A17" s="12"/>
      <c r="B17" s="44">
        <v>529</v>
      </c>
      <c r="C17" s="20" t="s">
        <v>59</v>
      </c>
      <c r="D17" s="46">
        <v>2529199</v>
      </c>
      <c r="E17" s="46">
        <v>7724085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10253284</v>
      </c>
      <c r="P17" s="47">
        <f t="shared" si="1"/>
        <v>103.00460107291394</v>
      </c>
      <c r="Q17" s="9"/>
    </row>
    <row r="18" spans="1:17" ht="15.75">
      <c r="A18" s="28" t="s">
        <v>29</v>
      </c>
      <c r="B18" s="29"/>
      <c r="C18" s="30"/>
      <c r="D18" s="31">
        <f t="shared" ref="D18:N18" si="5">SUM(D19:D25)</f>
        <v>451280</v>
      </c>
      <c r="E18" s="31">
        <f t="shared" si="5"/>
        <v>1704</v>
      </c>
      <c r="F18" s="31">
        <f t="shared" si="5"/>
        <v>0</v>
      </c>
      <c r="G18" s="31">
        <f t="shared" si="5"/>
        <v>3135773</v>
      </c>
      <c r="H18" s="31">
        <f t="shared" si="5"/>
        <v>0</v>
      </c>
      <c r="I18" s="31">
        <f t="shared" si="5"/>
        <v>73036342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76625099</v>
      </c>
      <c r="P18" s="43">
        <f t="shared" si="1"/>
        <v>769.77656667537326</v>
      </c>
      <c r="Q18" s="10"/>
    </row>
    <row r="19" spans="1:17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27232256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4" si="6">SUM(D19:N19)</f>
        <v>27232256</v>
      </c>
      <c r="P19" s="47">
        <f t="shared" si="1"/>
        <v>273.57553595467238</v>
      </c>
      <c r="Q19" s="9"/>
    </row>
    <row r="20" spans="1:17">
      <c r="A20" s="12"/>
      <c r="B20" s="44">
        <v>534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8276700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8276700</v>
      </c>
      <c r="P20" s="47">
        <f t="shared" si="1"/>
        <v>83.14781700186856</v>
      </c>
      <c r="Q20" s="9"/>
    </row>
    <row r="21" spans="1:17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7105429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7105429</v>
      </c>
      <c r="P21" s="47">
        <f t="shared" si="1"/>
        <v>71.381215969138651</v>
      </c>
      <c r="Q21" s="9"/>
    </row>
    <row r="22" spans="1:17">
      <c r="A22" s="12"/>
      <c r="B22" s="44">
        <v>536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9369127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9369127</v>
      </c>
      <c r="P22" s="47">
        <f t="shared" si="1"/>
        <v>94.122350364670183</v>
      </c>
      <c r="Q22" s="9"/>
    </row>
    <row r="23" spans="1:17">
      <c r="A23" s="12"/>
      <c r="B23" s="44">
        <v>537</v>
      </c>
      <c r="C23" s="20" t="s">
        <v>51</v>
      </c>
      <c r="D23" s="46">
        <v>451280</v>
      </c>
      <c r="E23" s="46">
        <v>1704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452984</v>
      </c>
      <c r="P23" s="47">
        <f t="shared" si="1"/>
        <v>4.5506821241285085</v>
      </c>
      <c r="Q23" s="9"/>
    </row>
    <row r="24" spans="1:17">
      <c r="A24" s="12"/>
      <c r="B24" s="44">
        <v>538</v>
      </c>
      <c r="C24" s="20" t="s">
        <v>104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511053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511053</v>
      </c>
      <c r="P24" s="47">
        <f t="shared" si="1"/>
        <v>5.1340439211589075</v>
      </c>
      <c r="Q24" s="9"/>
    </row>
    <row r="25" spans="1:17">
      <c r="A25" s="12"/>
      <c r="B25" s="44">
        <v>539</v>
      </c>
      <c r="C25" s="20" t="s">
        <v>34</v>
      </c>
      <c r="D25" s="46">
        <v>0</v>
      </c>
      <c r="E25" s="46">
        <v>0</v>
      </c>
      <c r="F25" s="46">
        <v>0</v>
      </c>
      <c r="G25" s="46">
        <v>3135773</v>
      </c>
      <c r="H25" s="46">
        <v>0</v>
      </c>
      <c r="I25" s="46">
        <v>20541777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23677550</v>
      </c>
      <c r="P25" s="47">
        <f t="shared" si="1"/>
        <v>237.86492133973599</v>
      </c>
      <c r="Q25" s="9"/>
    </row>
    <row r="26" spans="1:17" ht="15.75">
      <c r="A26" s="28" t="s">
        <v>35</v>
      </c>
      <c r="B26" s="29"/>
      <c r="C26" s="30"/>
      <c r="D26" s="31">
        <f t="shared" ref="D26:N26" si="7">SUM(D27:D27)</f>
        <v>7551117</v>
      </c>
      <c r="E26" s="31">
        <f t="shared" si="7"/>
        <v>2524319</v>
      </c>
      <c r="F26" s="31">
        <f t="shared" si="7"/>
        <v>0</v>
      </c>
      <c r="G26" s="31">
        <f t="shared" si="7"/>
        <v>12374755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22450191</v>
      </c>
      <c r="P26" s="43">
        <f t="shared" si="1"/>
        <v>225.5348596572301</v>
      </c>
      <c r="Q26" s="10"/>
    </row>
    <row r="27" spans="1:17">
      <c r="A27" s="12"/>
      <c r="B27" s="44">
        <v>541</v>
      </c>
      <c r="C27" s="20" t="s">
        <v>36</v>
      </c>
      <c r="D27" s="46">
        <v>7551117</v>
      </c>
      <c r="E27" s="46">
        <v>2524319</v>
      </c>
      <c r="F27" s="46">
        <v>0</v>
      </c>
      <c r="G27" s="46">
        <v>12374755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22450191</v>
      </c>
      <c r="P27" s="47">
        <f t="shared" si="1"/>
        <v>225.5348596572301</v>
      </c>
      <c r="Q27" s="9"/>
    </row>
    <row r="28" spans="1:17" ht="15.75">
      <c r="A28" s="28" t="s">
        <v>37</v>
      </c>
      <c r="B28" s="29"/>
      <c r="C28" s="30"/>
      <c r="D28" s="31">
        <f t="shared" ref="D28:N28" si="8">SUM(D29:D30)</f>
        <v>115</v>
      </c>
      <c r="E28" s="31">
        <f t="shared" si="8"/>
        <v>22191573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22191688</v>
      </c>
      <c r="P28" s="43">
        <f t="shared" si="1"/>
        <v>222.93793574571538</v>
      </c>
      <c r="Q28" s="10"/>
    </row>
    <row r="29" spans="1:17">
      <c r="A29" s="13"/>
      <c r="B29" s="45">
        <v>552</v>
      </c>
      <c r="C29" s="21" t="s">
        <v>38</v>
      </c>
      <c r="D29" s="46">
        <v>115</v>
      </c>
      <c r="E29" s="46">
        <v>21579947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21580062</v>
      </c>
      <c r="P29" s="47">
        <f t="shared" si="1"/>
        <v>216.79353438749473</v>
      </c>
      <c r="Q29" s="9"/>
    </row>
    <row r="30" spans="1:17">
      <c r="A30" s="13"/>
      <c r="B30" s="45">
        <v>554</v>
      </c>
      <c r="C30" s="21" t="s">
        <v>39</v>
      </c>
      <c r="D30" s="46">
        <v>0</v>
      </c>
      <c r="E30" s="46">
        <v>611626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611626</v>
      </c>
      <c r="P30" s="47">
        <f t="shared" si="1"/>
        <v>6.1444013582206507</v>
      </c>
      <c r="Q30" s="9"/>
    </row>
    <row r="31" spans="1:17" ht="15.75">
      <c r="A31" s="28" t="s">
        <v>40</v>
      </c>
      <c r="B31" s="29"/>
      <c r="C31" s="30"/>
      <c r="D31" s="31">
        <f t="shared" ref="D31:N31" si="9">SUM(D32:D34)</f>
        <v>40617506</v>
      </c>
      <c r="E31" s="31">
        <f t="shared" si="9"/>
        <v>19853335</v>
      </c>
      <c r="F31" s="31">
        <f t="shared" si="9"/>
        <v>0</v>
      </c>
      <c r="G31" s="31">
        <f t="shared" si="9"/>
        <v>9803473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70274314</v>
      </c>
      <c r="P31" s="43">
        <f t="shared" si="1"/>
        <v>705.97651242691529</v>
      </c>
      <c r="Q31" s="9"/>
    </row>
    <row r="32" spans="1:17">
      <c r="A32" s="12"/>
      <c r="B32" s="44">
        <v>571</v>
      </c>
      <c r="C32" s="20" t="s">
        <v>41</v>
      </c>
      <c r="D32" s="46">
        <v>5797194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5797194</v>
      </c>
      <c r="P32" s="47">
        <f t="shared" si="1"/>
        <v>58.238673122902895</v>
      </c>
      <c r="Q32" s="9"/>
    </row>
    <row r="33" spans="1:120">
      <c r="A33" s="12"/>
      <c r="B33" s="44">
        <v>572</v>
      </c>
      <c r="C33" s="20" t="s">
        <v>42</v>
      </c>
      <c r="D33" s="46">
        <v>34820312</v>
      </c>
      <c r="E33" s="46">
        <v>19853335</v>
      </c>
      <c r="F33" s="46">
        <v>0</v>
      </c>
      <c r="G33" s="46">
        <v>4718515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59392162</v>
      </c>
      <c r="P33" s="47">
        <f t="shared" si="1"/>
        <v>596.6542966787888</v>
      </c>
      <c r="Q33" s="9"/>
    </row>
    <row r="34" spans="1:120">
      <c r="A34" s="12"/>
      <c r="B34" s="44">
        <v>579</v>
      </c>
      <c r="C34" s="20" t="s">
        <v>44</v>
      </c>
      <c r="D34" s="46">
        <v>0</v>
      </c>
      <c r="E34" s="46">
        <v>0</v>
      </c>
      <c r="F34" s="46">
        <v>0</v>
      </c>
      <c r="G34" s="46">
        <v>5084958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5084958</v>
      </c>
      <c r="P34" s="47">
        <f t="shared" si="1"/>
        <v>51.083542625223522</v>
      </c>
      <c r="Q34" s="9"/>
    </row>
    <row r="35" spans="1:120" ht="15.75">
      <c r="A35" s="28" t="s">
        <v>47</v>
      </c>
      <c r="B35" s="29"/>
      <c r="C35" s="30"/>
      <c r="D35" s="31">
        <f t="shared" ref="D35:N35" si="10">SUM(D36:D37)</f>
        <v>32981405</v>
      </c>
      <c r="E35" s="31">
        <f t="shared" si="10"/>
        <v>9731532</v>
      </c>
      <c r="F35" s="31">
        <f t="shared" si="10"/>
        <v>0</v>
      </c>
      <c r="G35" s="31">
        <f t="shared" si="10"/>
        <v>8335729</v>
      </c>
      <c r="H35" s="31">
        <f t="shared" si="10"/>
        <v>834900</v>
      </c>
      <c r="I35" s="31">
        <f t="shared" si="10"/>
        <v>5257600</v>
      </c>
      <c r="J35" s="31">
        <f t="shared" si="10"/>
        <v>36241514</v>
      </c>
      <c r="K35" s="31">
        <f t="shared" si="10"/>
        <v>143810</v>
      </c>
      <c r="L35" s="31">
        <f t="shared" si="10"/>
        <v>0</v>
      </c>
      <c r="M35" s="31">
        <f t="shared" si="10"/>
        <v>0</v>
      </c>
      <c r="N35" s="31">
        <f t="shared" si="10"/>
        <v>0</v>
      </c>
      <c r="O35" s="31">
        <f>SUM(D35:N35)</f>
        <v>93526490</v>
      </c>
      <c r="P35" s="43">
        <f t="shared" si="1"/>
        <v>939.56812199875435</v>
      </c>
      <c r="Q35" s="9"/>
    </row>
    <row r="36" spans="1:120">
      <c r="A36" s="12"/>
      <c r="B36" s="44">
        <v>581</v>
      </c>
      <c r="C36" s="20" t="s">
        <v>101</v>
      </c>
      <c r="D36" s="46">
        <v>32981405</v>
      </c>
      <c r="E36" s="46">
        <v>9731532</v>
      </c>
      <c r="F36" s="46">
        <v>0</v>
      </c>
      <c r="G36" s="46">
        <v>8335729</v>
      </c>
      <c r="H36" s="46">
        <v>834900</v>
      </c>
      <c r="I36" s="46">
        <v>5257600</v>
      </c>
      <c r="J36" s="46">
        <v>0</v>
      </c>
      <c r="K36" s="46">
        <v>143810</v>
      </c>
      <c r="L36" s="46">
        <v>0</v>
      </c>
      <c r="M36" s="46">
        <v>0</v>
      </c>
      <c r="N36" s="46">
        <v>0</v>
      </c>
      <c r="O36" s="46">
        <f>SUM(D36:N36)</f>
        <v>57284976</v>
      </c>
      <c r="P36" s="47">
        <f t="shared" si="1"/>
        <v>575.48548351449642</v>
      </c>
      <c r="Q36" s="9"/>
    </row>
    <row r="37" spans="1:120" ht="15.75" thickBot="1">
      <c r="A37" s="12"/>
      <c r="B37" s="44">
        <v>590</v>
      </c>
      <c r="C37" s="20" t="s">
        <v>46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36241514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" si="11">SUM(D37:N37)</f>
        <v>36241514</v>
      </c>
      <c r="P37" s="47">
        <f t="shared" si="1"/>
        <v>364.08263848425793</v>
      </c>
      <c r="Q37" s="9"/>
    </row>
    <row r="38" spans="1:120" ht="16.5" thickBot="1">
      <c r="A38" s="14" t="s">
        <v>10</v>
      </c>
      <c r="B38" s="23"/>
      <c r="C38" s="22"/>
      <c r="D38" s="15">
        <f>SUM(D5,D13,D18,D26,D28,D31,D35)</f>
        <v>228143990</v>
      </c>
      <c r="E38" s="15">
        <f t="shared" ref="E38:N38" si="12">SUM(E5,E13,E18,E26,E28,E31,E35)</f>
        <v>64867189</v>
      </c>
      <c r="F38" s="15">
        <f t="shared" si="12"/>
        <v>8840195</v>
      </c>
      <c r="G38" s="15">
        <f t="shared" si="12"/>
        <v>34787610</v>
      </c>
      <c r="H38" s="15">
        <f t="shared" si="12"/>
        <v>834900</v>
      </c>
      <c r="I38" s="15">
        <f t="shared" si="12"/>
        <v>100397443</v>
      </c>
      <c r="J38" s="15">
        <f t="shared" si="12"/>
        <v>48753372</v>
      </c>
      <c r="K38" s="15">
        <f t="shared" si="12"/>
        <v>49146108</v>
      </c>
      <c r="L38" s="15">
        <f t="shared" si="12"/>
        <v>0</v>
      </c>
      <c r="M38" s="15">
        <f t="shared" si="12"/>
        <v>0</v>
      </c>
      <c r="N38" s="15">
        <f t="shared" si="12"/>
        <v>0</v>
      </c>
      <c r="O38" s="15">
        <f>SUM(D38:N38)</f>
        <v>535770807</v>
      </c>
      <c r="P38" s="37">
        <f t="shared" si="1"/>
        <v>5382.3592754817064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94" t="s">
        <v>105</v>
      </c>
      <c r="N40" s="94"/>
      <c r="O40" s="94"/>
      <c r="P40" s="41">
        <v>99542</v>
      </c>
    </row>
    <row r="41" spans="1:120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6"/>
      <c r="P41" s="97"/>
    </row>
    <row r="42" spans="1:120" ht="15.75" customHeight="1" thickBot="1">
      <c r="A42" s="98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4"/>
      <c r="M3" s="115"/>
      <c r="N3" s="35"/>
      <c r="O3" s="36"/>
      <c r="P3" s="116" t="s">
        <v>98</v>
      </c>
      <c r="Q3" s="11"/>
      <c r="R3"/>
    </row>
    <row r="4" spans="1:134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SUM(D6:D8)</f>
        <v>29897700</v>
      </c>
      <c r="E5" s="26">
        <f t="shared" si="0"/>
        <v>1034959</v>
      </c>
      <c r="F5" s="26">
        <f t="shared" si="0"/>
        <v>8838170</v>
      </c>
      <c r="G5" s="26">
        <f t="shared" si="0"/>
        <v>457210</v>
      </c>
      <c r="H5" s="26">
        <f t="shared" si="0"/>
        <v>0</v>
      </c>
      <c r="I5" s="26">
        <f t="shared" si="0"/>
        <v>0</v>
      </c>
      <c r="J5" s="26">
        <f t="shared" si="0"/>
        <v>44020079</v>
      </c>
      <c r="K5" s="26">
        <f t="shared" si="0"/>
        <v>0</v>
      </c>
      <c r="L5" s="26">
        <f t="shared" si="0"/>
        <v>50959636</v>
      </c>
      <c r="M5" s="26">
        <f t="shared" si="0"/>
        <v>0</v>
      </c>
      <c r="N5" s="26">
        <f t="shared" si="0"/>
        <v>0</v>
      </c>
      <c r="O5" s="27">
        <f t="shared" ref="O5:O27" si="1">SUM(D5:N5)</f>
        <v>135207754</v>
      </c>
      <c r="P5" s="32">
        <f t="shared" ref="P5:P27" si="2">(O5/P$29)</f>
        <v>1379.0236623625644</v>
      </c>
      <c r="Q5" s="6"/>
    </row>
    <row r="6" spans="1:134">
      <c r="A6" s="12"/>
      <c r="B6" s="44">
        <v>511</v>
      </c>
      <c r="C6" s="20" t="s">
        <v>19</v>
      </c>
      <c r="D6" s="46">
        <v>474223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474223</v>
      </c>
      <c r="P6" s="47">
        <f t="shared" si="2"/>
        <v>4.8367398975990863</v>
      </c>
      <c r="Q6" s="9"/>
    </row>
    <row r="7" spans="1:134">
      <c r="A7" s="12"/>
      <c r="B7" s="44">
        <v>518</v>
      </c>
      <c r="C7" s="20" t="s">
        <v>24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50959636</v>
      </c>
      <c r="M7" s="46">
        <v>0</v>
      </c>
      <c r="N7" s="46">
        <v>0</v>
      </c>
      <c r="O7" s="46">
        <f t="shared" si="1"/>
        <v>50959636</v>
      </c>
      <c r="P7" s="47">
        <f t="shared" si="2"/>
        <v>519.75232033943246</v>
      </c>
      <c r="Q7" s="9"/>
    </row>
    <row r="8" spans="1:134">
      <c r="A8" s="12"/>
      <c r="B8" s="44">
        <v>519</v>
      </c>
      <c r="C8" s="20" t="s">
        <v>25</v>
      </c>
      <c r="D8" s="46">
        <v>29423477</v>
      </c>
      <c r="E8" s="46">
        <v>1034959</v>
      </c>
      <c r="F8" s="46">
        <v>8838170</v>
      </c>
      <c r="G8" s="46">
        <v>457210</v>
      </c>
      <c r="H8" s="46">
        <v>0</v>
      </c>
      <c r="I8" s="46">
        <v>0</v>
      </c>
      <c r="J8" s="46">
        <v>44020079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83773895</v>
      </c>
      <c r="P8" s="47">
        <f t="shared" si="2"/>
        <v>854.43460212553293</v>
      </c>
      <c r="Q8" s="9"/>
    </row>
    <row r="9" spans="1:134" ht="15.75">
      <c r="A9" s="28" t="s">
        <v>26</v>
      </c>
      <c r="B9" s="29"/>
      <c r="C9" s="30"/>
      <c r="D9" s="31">
        <f t="shared" ref="D9:N9" si="3">SUM(D10:D11)</f>
        <v>109017613</v>
      </c>
      <c r="E9" s="31">
        <f t="shared" si="3"/>
        <v>70877</v>
      </c>
      <c r="F9" s="31">
        <f t="shared" si="3"/>
        <v>0</v>
      </c>
      <c r="G9" s="31">
        <f t="shared" si="3"/>
        <v>783196</v>
      </c>
      <c r="H9" s="31">
        <f t="shared" si="3"/>
        <v>0</v>
      </c>
      <c r="I9" s="31">
        <f t="shared" si="3"/>
        <v>0</v>
      </c>
      <c r="J9" s="31">
        <f t="shared" si="3"/>
        <v>3711634</v>
      </c>
      <c r="K9" s="31">
        <f t="shared" si="3"/>
        <v>0</v>
      </c>
      <c r="L9" s="31">
        <f t="shared" si="3"/>
        <v>0</v>
      </c>
      <c r="M9" s="31">
        <f t="shared" si="3"/>
        <v>0</v>
      </c>
      <c r="N9" s="31">
        <f t="shared" si="3"/>
        <v>0</v>
      </c>
      <c r="O9" s="42">
        <f t="shared" si="1"/>
        <v>113583320</v>
      </c>
      <c r="P9" s="43">
        <f t="shared" si="2"/>
        <v>1158.4696978969055</v>
      </c>
      <c r="Q9" s="10"/>
    </row>
    <row r="10" spans="1:134">
      <c r="A10" s="12"/>
      <c r="B10" s="44">
        <v>521</v>
      </c>
      <c r="C10" s="20" t="s">
        <v>27</v>
      </c>
      <c r="D10" s="46">
        <v>52873831</v>
      </c>
      <c r="E10" s="46">
        <v>70877</v>
      </c>
      <c r="F10" s="46">
        <v>0</v>
      </c>
      <c r="G10" s="46">
        <v>716695</v>
      </c>
      <c r="H10" s="46">
        <v>0</v>
      </c>
      <c r="I10" s="46">
        <v>0</v>
      </c>
      <c r="J10" s="46">
        <v>3711634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57373037</v>
      </c>
      <c r="P10" s="47">
        <f t="shared" si="2"/>
        <v>585.16448401770595</v>
      </c>
      <c r="Q10" s="9"/>
    </row>
    <row r="11" spans="1:134">
      <c r="A11" s="12"/>
      <c r="B11" s="44">
        <v>522</v>
      </c>
      <c r="C11" s="20" t="s">
        <v>28</v>
      </c>
      <c r="D11" s="46">
        <v>56143782</v>
      </c>
      <c r="E11" s="46">
        <v>0</v>
      </c>
      <c r="F11" s="46">
        <v>0</v>
      </c>
      <c r="G11" s="46">
        <v>66501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56210283</v>
      </c>
      <c r="P11" s="47">
        <f t="shared" si="2"/>
        <v>573.30521387919953</v>
      </c>
      <c r="Q11" s="9"/>
    </row>
    <row r="12" spans="1:134" ht="15.75">
      <c r="A12" s="28" t="s">
        <v>29</v>
      </c>
      <c r="B12" s="29"/>
      <c r="C12" s="30"/>
      <c r="D12" s="31">
        <f t="shared" ref="D12:N12" si="4">SUM(D13:D16)</f>
        <v>5741286</v>
      </c>
      <c r="E12" s="31">
        <f t="shared" si="4"/>
        <v>0</v>
      </c>
      <c r="F12" s="31">
        <f t="shared" si="4"/>
        <v>0</v>
      </c>
      <c r="G12" s="31">
        <f t="shared" si="4"/>
        <v>1643803</v>
      </c>
      <c r="H12" s="31">
        <f t="shared" si="4"/>
        <v>0</v>
      </c>
      <c r="I12" s="31">
        <f t="shared" si="4"/>
        <v>71651242</v>
      </c>
      <c r="J12" s="31">
        <f t="shared" si="4"/>
        <v>0</v>
      </c>
      <c r="K12" s="31">
        <f t="shared" si="4"/>
        <v>0</v>
      </c>
      <c r="L12" s="31">
        <f t="shared" si="4"/>
        <v>0</v>
      </c>
      <c r="M12" s="31">
        <f t="shared" si="4"/>
        <v>0</v>
      </c>
      <c r="N12" s="31">
        <f t="shared" si="4"/>
        <v>0</v>
      </c>
      <c r="O12" s="42">
        <f t="shared" si="1"/>
        <v>79036331</v>
      </c>
      <c r="P12" s="43">
        <f t="shared" si="2"/>
        <v>806.11479305632054</v>
      </c>
      <c r="Q12" s="10"/>
    </row>
    <row r="13" spans="1:134">
      <c r="A13" s="12"/>
      <c r="B13" s="44">
        <v>533</v>
      </c>
      <c r="C13" s="20" t="s">
        <v>30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31341653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31341653</v>
      </c>
      <c r="P13" s="47">
        <f t="shared" si="2"/>
        <v>319.66273993839627</v>
      </c>
      <c r="Q13" s="9"/>
    </row>
    <row r="14" spans="1:134">
      <c r="A14" s="12"/>
      <c r="B14" s="44">
        <v>534</v>
      </c>
      <c r="C14" s="20" t="s">
        <v>31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8663568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8663568</v>
      </c>
      <c r="P14" s="47">
        <f t="shared" si="2"/>
        <v>88.362278930298018</v>
      </c>
      <c r="Q14" s="9"/>
    </row>
    <row r="15" spans="1:134">
      <c r="A15" s="12"/>
      <c r="B15" s="44">
        <v>535</v>
      </c>
      <c r="C15" s="20" t="s">
        <v>32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16822851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16822851</v>
      </c>
      <c r="P15" s="47">
        <f t="shared" si="2"/>
        <v>171.58120678049079</v>
      </c>
      <c r="Q15" s="9"/>
    </row>
    <row r="16" spans="1:134">
      <c r="A16" s="12"/>
      <c r="B16" s="44">
        <v>539</v>
      </c>
      <c r="C16" s="20" t="s">
        <v>34</v>
      </c>
      <c r="D16" s="46">
        <v>5741286</v>
      </c>
      <c r="E16" s="46">
        <v>0</v>
      </c>
      <c r="F16" s="46">
        <v>0</v>
      </c>
      <c r="G16" s="46">
        <v>1643803</v>
      </c>
      <c r="H16" s="46">
        <v>0</v>
      </c>
      <c r="I16" s="46">
        <v>14823170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22208259</v>
      </c>
      <c r="P16" s="47">
        <f t="shared" si="2"/>
        <v>226.50856740713542</v>
      </c>
      <c r="Q16" s="9"/>
    </row>
    <row r="17" spans="1:120" ht="15.75">
      <c r="A17" s="28" t="s">
        <v>35</v>
      </c>
      <c r="B17" s="29"/>
      <c r="C17" s="30"/>
      <c r="D17" s="31">
        <f t="shared" ref="D17:N17" si="5">SUM(D18:D18)</f>
        <v>7295921</v>
      </c>
      <c r="E17" s="31">
        <f t="shared" si="5"/>
        <v>4160556</v>
      </c>
      <c r="F17" s="31">
        <f t="shared" si="5"/>
        <v>0</v>
      </c>
      <c r="G17" s="31">
        <f t="shared" si="5"/>
        <v>7413467</v>
      </c>
      <c r="H17" s="31">
        <f t="shared" si="5"/>
        <v>0</v>
      </c>
      <c r="I17" s="31">
        <f t="shared" si="5"/>
        <v>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31">
        <f t="shared" si="5"/>
        <v>0</v>
      </c>
      <c r="O17" s="31">
        <f t="shared" si="1"/>
        <v>18869944</v>
      </c>
      <c r="P17" s="43">
        <f t="shared" si="2"/>
        <v>192.46011056034922</v>
      </c>
      <c r="Q17" s="10"/>
    </row>
    <row r="18" spans="1:120">
      <c r="A18" s="12"/>
      <c r="B18" s="44">
        <v>541</v>
      </c>
      <c r="C18" s="20" t="s">
        <v>36</v>
      </c>
      <c r="D18" s="46">
        <v>7295921</v>
      </c>
      <c r="E18" s="46">
        <v>4160556</v>
      </c>
      <c r="F18" s="46">
        <v>0</v>
      </c>
      <c r="G18" s="46">
        <v>7413467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18869944</v>
      </c>
      <c r="P18" s="47">
        <f t="shared" si="2"/>
        <v>192.46011056034922</v>
      </c>
      <c r="Q18" s="9"/>
    </row>
    <row r="19" spans="1:120" ht="15.75">
      <c r="A19" s="28" t="s">
        <v>37</v>
      </c>
      <c r="B19" s="29"/>
      <c r="C19" s="30"/>
      <c r="D19" s="31">
        <f t="shared" ref="D19:N19" si="6">SUM(D20:D21)</f>
        <v>0</v>
      </c>
      <c r="E19" s="31">
        <f t="shared" si="6"/>
        <v>19471170</v>
      </c>
      <c r="F19" s="31">
        <f t="shared" si="6"/>
        <v>0</v>
      </c>
      <c r="G19" s="31">
        <f t="shared" si="6"/>
        <v>0</v>
      </c>
      <c r="H19" s="31">
        <f t="shared" si="6"/>
        <v>0</v>
      </c>
      <c r="I19" s="31">
        <f t="shared" si="6"/>
        <v>0</v>
      </c>
      <c r="J19" s="31">
        <f t="shared" si="6"/>
        <v>0</v>
      </c>
      <c r="K19" s="31">
        <f t="shared" si="6"/>
        <v>0</v>
      </c>
      <c r="L19" s="31">
        <f t="shared" si="6"/>
        <v>0</v>
      </c>
      <c r="M19" s="31">
        <f t="shared" si="6"/>
        <v>0</v>
      </c>
      <c r="N19" s="31">
        <f t="shared" si="6"/>
        <v>0</v>
      </c>
      <c r="O19" s="31">
        <f t="shared" si="1"/>
        <v>19471170</v>
      </c>
      <c r="P19" s="43">
        <f t="shared" si="2"/>
        <v>198.59219142035371</v>
      </c>
      <c r="Q19" s="10"/>
    </row>
    <row r="20" spans="1:120">
      <c r="A20" s="13"/>
      <c r="B20" s="45">
        <v>552</v>
      </c>
      <c r="C20" s="21" t="s">
        <v>38</v>
      </c>
      <c r="D20" s="46">
        <v>0</v>
      </c>
      <c r="E20" s="46">
        <v>18320224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18320224</v>
      </c>
      <c r="P20" s="47">
        <f t="shared" si="2"/>
        <v>186.85335454786528</v>
      </c>
      <c r="Q20" s="9"/>
    </row>
    <row r="21" spans="1:120">
      <c r="A21" s="13"/>
      <c r="B21" s="45">
        <v>554</v>
      </c>
      <c r="C21" s="21" t="s">
        <v>39</v>
      </c>
      <c r="D21" s="46">
        <v>0</v>
      </c>
      <c r="E21" s="46">
        <v>1150946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1150946</v>
      </c>
      <c r="P21" s="47">
        <f t="shared" si="2"/>
        <v>11.738836872488424</v>
      </c>
      <c r="Q21" s="9"/>
    </row>
    <row r="22" spans="1:120" ht="15.75">
      <c r="A22" s="28" t="s">
        <v>40</v>
      </c>
      <c r="B22" s="29"/>
      <c r="C22" s="30"/>
      <c r="D22" s="31">
        <f t="shared" ref="D22:N22" si="7">SUM(D23:D24)</f>
        <v>26338365</v>
      </c>
      <c r="E22" s="31">
        <f t="shared" si="7"/>
        <v>16930825</v>
      </c>
      <c r="F22" s="31">
        <f t="shared" si="7"/>
        <v>0</v>
      </c>
      <c r="G22" s="31">
        <f t="shared" si="7"/>
        <v>4377481</v>
      </c>
      <c r="H22" s="31">
        <f t="shared" si="7"/>
        <v>0</v>
      </c>
      <c r="I22" s="31">
        <f t="shared" si="7"/>
        <v>2989684</v>
      </c>
      <c r="J22" s="31">
        <f t="shared" si="7"/>
        <v>0</v>
      </c>
      <c r="K22" s="31">
        <f t="shared" si="7"/>
        <v>0</v>
      </c>
      <c r="L22" s="31">
        <f t="shared" si="7"/>
        <v>0</v>
      </c>
      <c r="M22" s="31">
        <f t="shared" si="7"/>
        <v>0</v>
      </c>
      <c r="N22" s="31">
        <f t="shared" si="7"/>
        <v>0</v>
      </c>
      <c r="O22" s="31">
        <f t="shared" si="1"/>
        <v>50636355</v>
      </c>
      <c r="P22" s="43">
        <f t="shared" si="2"/>
        <v>516.45508230830421</v>
      </c>
      <c r="Q22" s="9"/>
    </row>
    <row r="23" spans="1:120">
      <c r="A23" s="12"/>
      <c r="B23" s="44">
        <v>572</v>
      </c>
      <c r="C23" s="20" t="s">
        <v>42</v>
      </c>
      <c r="D23" s="46">
        <v>26338365</v>
      </c>
      <c r="E23" s="46">
        <v>16930825</v>
      </c>
      <c r="F23" s="46">
        <v>0</v>
      </c>
      <c r="G23" s="46">
        <v>1858139</v>
      </c>
      <c r="H23" s="46">
        <v>0</v>
      </c>
      <c r="I23" s="46">
        <v>2989684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48117013</v>
      </c>
      <c r="P23" s="47">
        <f t="shared" si="2"/>
        <v>490.75957203761499</v>
      </c>
      <c r="Q23" s="9"/>
    </row>
    <row r="24" spans="1:120">
      <c r="A24" s="12"/>
      <c r="B24" s="44">
        <v>579</v>
      </c>
      <c r="C24" s="20" t="s">
        <v>44</v>
      </c>
      <c r="D24" s="46">
        <v>0</v>
      </c>
      <c r="E24" s="46">
        <v>0</v>
      </c>
      <c r="F24" s="46">
        <v>0</v>
      </c>
      <c r="G24" s="46">
        <v>2519342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2519342</v>
      </c>
      <c r="P24" s="47">
        <f t="shared" si="2"/>
        <v>25.695510270689269</v>
      </c>
      <c r="Q24" s="9"/>
    </row>
    <row r="25" spans="1:120" ht="15.75">
      <c r="A25" s="28" t="s">
        <v>47</v>
      </c>
      <c r="B25" s="29"/>
      <c r="C25" s="30"/>
      <c r="D25" s="31">
        <f t="shared" ref="D25:N25" si="8">SUM(D26:D26)</f>
        <v>4573400</v>
      </c>
      <c r="E25" s="31">
        <f t="shared" si="8"/>
        <v>1801684</v>
      </c>
      <c r="F25" s="31">
        <f t="shared" si="8"/>
        <v>0</v>
      </c>
      <c r="G25" s="31">
        <f t="shared" si="8"/>
        <v>8592480</v>
      </c>
      <c r="H25" s="31">
        <f t="shared" si="8"/>
        <v>0</v>
      </c>
      <c r="I25" s="31">
        <f t="shared" si="8"/>
        <v>95600</v>
      </c>
      <c r="J25" s="31">
        <f t="shared" si="8"/>
        <v>0</v>
      </c>
      <c r="K25" s="31">
        <f t="shared" si="8"/>
        <v>0</v>
      </c>
      <c r="L25" s="31">
        <f t="shared" si="8"/>
        <v>94108</v>
      </c>
      <c r="M25" s="31">
        <f t="shared" si="8"/>
        <v>0</v>
      </c>
      <c r="N25" s="31">
        <f t="shared" si="8"/>
        <v>0</v>
      </c>
      <c r="O25" s="31">
        <f t="shared" si="1"/>
        <v>15157272</v>
      </c>
      <c r="P25" s="43">
        <f t="shared" si="2"/>
        <v>154.59347653142402</v>
      </c>
      <c r="Q25" s="9"/>
    </row>
    <row r="26" spans="1:120" ht="15.75" thickBot="1">
      <c r="A26" s="12"/>
      <c r="B26" s="44">
        <v>581</v>
      </c>
      <c r="C26" s="20" t="s">
        <v>101</v>
      </c>
      <c r="D26" s="46">
        <v>4573400</v>
      </c>
      <c r="E26" s="46">
        <v>1801684</v>
      </c>
      <c r="F26" s="46">
        <v>0</v>
      </c>
      <c r="G26" s="46">
        <v>8592480</v>
      </c>
      <c r="H26" s="46">
        <v>0</v>
      </c>
      <c r="I26" s="46">
        <v>95600</v>
      </c>
      <c r="J26" s="46">
        <v>0</v>
      </c>
      <c r="K26" s="46">
        <v>0</v>
      </c>
      <c r="L26" s="46">
        <v>94108</v>
      </c>
      <c r="M26" s="46">
        <v>0</v>
      </c>
      <c r="N26" s="46">
        <v>0</v>
      </c>
      <c r="O26" s="46">
        <f t="shared" si="1"/>
        <v>15157272</v>
      </c>
      <c r="P26" s="47">
        <f t="shared" si="2"/>
        <v>154.59347653142402</v>
      </c>
      <c r="Q26" s="9"/>
    </row>
    <row r="27" spans="1:120" ht="16.5" thickBot="1">
      <c r="A27" s="14" t="s">
        <v>10</v>
      </c>
      <c r="B27" s="23"/>
      <c r="C27" s="22"/>
      <c r="D27" s="15">
        <f>SUM(D5,D9,D12,D17,D19,D22,D25)</f>
        <v>182864285</v>
      </c>
      <c r="E27" s="15">
        <f t="shared" ref="E27:N27" si="9">SUM(E5,E9,E12,E17,E19,E22,E25)</f>
        <v>43470071</v>
      </c>
      <c r="F27" s="15">
        <f t="shared" si="9"/>
        <v>8838170</v>
      </c>
      <c r="G27" s="15">
        <f t="shared" si="9"/>
        <v>23267637</v>
      </c>
      <c r="H27" s="15">
        <f t="shared" si="9"/>
        <v>0</v>
      </c>
      <c r="I27" s="15">
        <f t="shared" si="9"/>
        <v>74736526</v>
      </c>
      <c r="J27" s="15">
        <f t="shared" si="9"/>
        <v>47731713</v>
      </c>
      <c r="K27" s="15">
        <f t="shared" si="9"/>
        <v>0</v>
      </c>
      <c r="L27" s="15">
        <f t="shared" si="9"/>
        <v>51053744</v>
      </c>
      <c r="M27" s="15">
        <f t="shared" si="9"/>
        <v>0</v>
      </c>
      <c r="N27" s="15">
        <f t="shared" si="9"/>
        <v>0</v>
      </c>
      <c r="O27" s="15">
        <f t="shared" si="1"/>
        <v>431962146</v>
      </c>
      <c r="P27" s="37">
        <f t="shared" si="2"/>
        <v>4405.7090141362214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6"/>
      <c r="B28" s="18"/>
      <c r="C28" s="18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9"/>
    </row>
    <row r="29" spans="1:120">
      <c r="A29" s="38"/>
      <c r="B29" s="39"/>
      <c r="C29" s="39"/>
      <c r="D29" s="40"/>
      <c r="E29" s="40"/>
      <c r="F29" s="40"/>
      <c r="G29" s="40"/>
      <c r="H29" s="40"/>
      <c r="I29" s="40"/>
      <c r="J29" s="40"/>
      <c r="K29" s="40"/>
      <c r="L29" s="40"/>
      <c r="M29" s="94" t="s">
        <v>102</v>
      </c>
      <c r="N29" s="94"/>
      <c r="O29" s="94"/>
      <c r="P29" s="41">
        <v>98046</v>
      </c>
    </row>
    <row r="30" spans="1:120">
      <c r="A30" s="9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7"/>
    </row>
    <row r="31" spans="1:120" ht="15.75" customHeight="1" thickBot="1">
      <c r="A31" s="98" t="s">
        <v>54</v>
      </c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100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25191992</v>
      </c>
      <c r="E5" s="26">
        <f t="shared" si="0"/>
        <v>1103540</v>
      </c>
      <c r="F5" s="26">
        <f t="shared" si="0"/>
        <v>10998336</v>
      </c>
      <c r="G5" s="26">
        <f t="shared" si="0"/>
        <v>429962</v>
      </c>
      <c r="H5" s="26">
        <f t="shared" si="0"/>
        <v>0</v>
      </c>
      <c r="I5" s="26">
        <f t="shared" si="0"/>
        <v>2497923</v>
      </c>
      <c r="J5" s="26">
        <f t="shared" si="0"/>
        <v>0</v>
      </c>
      <c r="K5" s="26">
        <f t="shared" si="0"/>
        <v>45450820</v>
      </c>
      <c r="L5" s="26">
        <f t="shared" si="0"/>
        <v>0</v>
      </c>
      <c r="M5" s="26">
        <f t="shared" si="0"/>
        <v>0</v>
      </c>
      <c r="N5" s="27">
        <f>SUM(D5:M5)</f>
        <v>85672573</v>
      </c>
      <c r="O5" s="32">
        <f t="shared" ref="O5:O40" si="1">(N5/O$42)</f>
        <v>900.49898569461527</v>
      </c>
      <c r="P5" s="6"/>
    </row>
    <row r="6" spans="1:133">
      <c r="A6" s="12"/>
      <c r="B6" s="44">
        <v>511</v>
      </c>
      <c r="C6" s="20" t="s">
        <v>19</v>
      </c>
      <c r="D6" s="46">
        <v>441646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441646</v>
      </c>
      <c r="O6" s="47">
        <f t="shared" si="1"/>
        <v>4.6421131187000073</v>
      </c>
      <c r="P6" s="9"/>
    </row>
    <row r="7" spans="1:133">
      <c r="A7" s="12"/>
      <c r="B7" s="44">
        <v>512</v>
      </c>
      <c r="C7" s="20" t="s">
        <v>20</v>
      </c>
      <c r="D7" s="46">
        <v>4412539</v>
      </c>
      <c r="E7" s="46">
        <v>525490</v>
      </c>
      <c r="F7" s="46">
        <v>0</v>
      </c>
      <c r="G7" s="46">
        <v>703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4938732</v>
      </c>
      <c r="O7" s="47">
        <f t="shared" si="1"/>
        <v>51.910699082395233</v>
      </c>
      <c r="P7" s="9"/>
    </row>
    <row r="8" spans="1:133">
      <c r="A8" s="12"/>
      <c r="B8" s="44">
        <v>513</v>
      </c>
      <c r="C8" s="20" t="s">
        <v>21</v>
      </c>
      <c r="D8" s="46">
        <v>6290333</v>
      </c>
      <c r="E8" s="46">
        <v>0</v>
      </c>
      <c r="F8" s="46">
        <v>0</v>
      </c>
      <c r="G8" s="46">
        <v>0</v>
      </c>
      <c r="H8" s="46">
        <v>0</v>
      </c>
      <c r="I8" s="46">
        <v>2126474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8416807</v>
      </c>
      <c r="O8" s="47">
        <f t="shared" si="1"/>
        <v>88.468525000262773</v>
      </c>
      <c r="P8" s="9"/>
    </row>
    <row r="9" spans="1:133">
      <c r="A9" s="12"/>
      <c r="B9" s="44">
        <v>514</v>
      </c>
      <c r="C9" s="20" t="s">
        <v>22</v>
      </c>
      <c r="D9" s="46">
        <v>1480904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1480904</v>
      </c>
      <c r="O9" s="47">
        <f t="shared" si="1"/>
        <v>15.565688098466454</v>
      </c>
      <c r="P9" s="9"/>
    </row>
    <row r="10" spans="1:133">
      <c r="A10" s="12"/>
      <c r="B10" s="44">
        <v>515</v>
      </c>
      <c r="C10" s="20" t="s">
        <v>23</v>
      </c>
      <c r="D10" s="46">
        <v>1568479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1568479</v>
      </c>
      <c r="O10" s="47">
        <f t="shared" si="1"/>
        <v>16.48618337380044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45450820</v>
      </c>
      <c r="L11" s="46">
        <v>0</v>
      </c>
      <c r="M11" s="46">
        <v>0</v>
      </c>
      <c r="N11" s="46">
        <f t="shared" si="2"/>
        <v>45450820</v>
      </c>
      <c r="O11" s="47">
        <f t="shared" si="1"/>
        <v>477.73068878167732</v>
      </c>
      <c r="P11" s="9"/>
    </row>
    <row r="12" spans="1:133">
      <c r="A12" s="12"/>
      <c r="B12" s="44">
        <v>519</v>
      </c>
      <c r="C12" s="20" t="s">
        <v>67</v>
      </c>
      <c r="D12" s="46">
        <v>10998091</v>
      </c>
      <c r="E12" s="46">
        <v>578050</v>
      </c>
      <c r="F12" s="46">
        <v>10998336</v>
      </c>
      <c r="G12" s="46">
        <v>429259</v>
      </c>
      <c r="H12" s="46">
        <v>0</v>
      </c>
      <c r="I12" s="46">
        <v>371449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23375185</v>
      </c>
      <c r="O12" s="47">
        <f t="shared" si="1"/>
        <v>245.69508823931301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116308982</v>
      </c>
      <c r="E13" s="31">
        <f t="shared" si="3"/>
        <v>884385</v>
      </c>
      <c r="F13" s="31">
        <f t="shared" si="3"/>
        <v>0</v>
      </c>
      <c r="G13" s="31">
        <f t="shared" si="3"/>
        <v>1438935</v>
      </c>
      <c r="H13" s="31">
        <f t="shared" si="3"/>
        <v>0</v>
      </c>
      <c r="I13" s="31">
        <f t="shared" si="3"/>
        <v>0</v>
      </c>
      <c r="J13" s="31">
        <f t="shared" si="3"/>
        <v>3464368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122096670</v>
      </c>
      <c r="O13" s="43">
        <f t="shared" si="1"/>
        <v>1283.3503610506732</v>
      </c>
      <c r="P13" s="10"/>
    </row>
    <row r="14" spans="1:133">
      <c r="A14" s="12"/>
      <c r="B14" s="44">
        <v>521</v>
      </c>
      <c r="C14" s="20" t="s">
        <v>27</v>
      </c>
      <c r="D14" s="46">
        <v>52932431</v>
      </c>
      <c r="E14" s="46">
        <v>884385</v>
      </c>
      <c r="F14" s="46">
        <v>0</v>
      </c>
      <c r="G14" s="46">
        <v>1012467</v>
      </c>
      <c r="H14" s="46">
        <v>0</v>
      </c>
      <c r="I14" s="46">
        <v>0</v>
      </c>
      <c r="J14" s="46">
        <v>1523712</v>
      </c>
      <c r="K14" s="46">
        <v>0</v>
      </c>
      <c r="L14" s="46">
        <v>0</v>
      </c>
      <c r="M14" s="46">
        <v>0</v>
      </c>
      <c r="N14" s="46">
        <f t="shared" si="4"/>
        <v>56352995</v>
      </c>
      <c r="O14" s="47">
        <f t="shared" si="1"/>
        <v>592.32275933108394</v>
      </c>
      <c r="P14" s="9"/>
    </row>
    <row r="15" spans="1:133">
      <c r="A15" s="12"/>
      <c r="B15" s="44">
        <v>522</v>
      </c>
      <c r="C15" s="20" t="s">
        <v>28</v>
      </c>
      <c r="D15" s="46">
        <v>53839587</v>
      </c>
      <c r="E15" s="46">
        <v>0</v>
      </c>
      <c r="F15" s="46">
        <v>0</v>
      </c>
      <c r="G15" s="46">
        <v>426468</v>
      </c>
      <c r="H15" s="46">
        <v>0</v>
      </c>
      <c r="I15" s="46">
        <v>0</v>
      </c>
      <c r="J15" s="46">
        <v>1940656</v>
      </c>
      <c r="K15" s="46">
        <v>0</v>
      </c>
      <c r="L15" s="46">
        <v>0</v>
      </c>
      <c r="M15" s="46">
        <v>0</v>
      </c>
      <c r="N15" s="46">
        <f t="shared" si="4"/>
        <v>56206711</v>
      </c>
      <c r="O15" s="47">
        <f t="shared" si="1"/>
        <v>590.78517747716501</v>
      </c>
      <c r="P15" s="9"/>
    </row>
    <row r="16" spans="1:133">
      <c r="A16" s="12"/>
      <c r="B16" s="44">
        <v>524</v>
      </c>
      <c r="C16" s="20" t="s">
        <v>58</v>
      </c>
      <c r="D16" s="46">
        <v>1334317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1334317</v>
      </c>
      <c r="O16" s="47">
        <f t="shared" si="1"/>
        <v>14.024921430748694</v>
      </c>
      <c r="P16" s="9"/>
    </row>
    <row r="17" spans="1:16">
      <c r="A17" s="12"/>
      <c r="B17" s="44">
        <v>529</v>
      </c>
      <c r="C17" s="20" t="s">
        <v>59</v>
      </c>
      <c r="D17" s="46">
        <v>8202647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8202647</v>
      </c>
      <c r="O17" s="47">
        <f t="shared" si="1"/>
        <v>86.217502811675544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SUM(D19:D24)</f>
        <v>483190</v>
      </c>
      <c r="E18" s="31">
        <f t="shared" si="5"/>
        <v>0</v>
      </c>
      <c r="F18" s="31">
        <f t="shared" si="5"/>
        <v>0</v>
      </c>
      <c r="G18" s="31">
        <f t="shared" si="5"/>
        <v>335434</v>
      </c>
      <c r="H18" s="31">
        <f t="shared" si="5"/>
        <v>0</v>
      </c>
      <c r="I18" s="31">
        <f t="shared" si="5"/>
        <v>66964234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67782858</v>
      </c>
      <c r="O18" s="43">
        <f t="shared" si="1"/>
        <v>712.46132500867157</v>
      </c>
      <c r="P18" s="10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17962555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17962555</v>
      </c>
      <c r="O19" s="47">
        <f t="shared" si="1"/>
        <v>188.8032773100411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7986695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7986695</v>
      </c>
      <c r="O20" s="47">
        <f t="shared" si="1"/>
        <v>83.947645024648153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12311383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12311383</v>
      </c>
      <c r="O21" s="47">
        <f t="shared" si="1"/>
        <v>129.40416653527996</v>
      </c>
      <c r="P21" s="9"/>
    </row>
    <row r="22" spans="1:16">
      <c r="A22" s="12"/>
      <c r="B22" s="44">
        <v>536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9336896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9336896</v>
      </c>
      <c r="O22" s="47">
        <f t="shared" si="1"/>
        <v>98.139522172820818</v>
      </c>
      <c r="P22" s="9"/>
    </row>
    <row r="23" spans="1:16">
      <c r="A23" s="12"/>
      <c r="B23" s="44">
        <v>537</v>
      </c>
      <c r="C23" s="20" t="s">
        <v>70</v>
      </c>
      <c r="D23" s="46">
        <v>0</v>
      </c>
      <c r="E23" s="46">
        <v>0</v>
      </c>
      <c r="F23" s="46">
        <v>0</v>
      </c>
      <c r="G23" s="46">
        <v>335434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335434</v>
      </c>
      <c r="O23" s="47">
        <f t="shared" si="1"/>
        <v>3.5257255174008555</v>
      </c>
      <c r="P23" s="9"/>
    </row>
    <row r="24" spans="1:16">
      <c r="A24" s="12"/>
      <c r="B24" s="44">
        <v>539</v>
      </c>
      <c r="C24" s="20" t="s">
        <v>34</v>
      </c>
      <c r="D24" s="46">
        <v>483190</v>
      </c>
      <c r="E24" s="46">
        <v>0</v>
      </c>
      <c r="F24" s="46">
        <v>0</v>
      </c>
      <c r="G24" s="46">
        <v>0</v>
      </c>
      <c r="H24" s="46">
        <v>0</v>
      </c>
      <c r="I24" s="46">
        <v>19366705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19849895</v>
      </c>
      <c r="O24" s="47">
        <f t="shared" si="1"/>
        <v>208.64098844848064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SUM(D26:D27)</f>
        <v>7636501</v>
      </c>
      <c r="E25" s="31">
        <f t="shared" si="7"/>
        <v>3159158</v>
      </c>
      <c r="F25" s="31">
        <f t="shared" si="7"/>
        <v>0</v>
      </c>
      <c r="G25" s="31">
        <f t="shared" si="7"/>
        <v>15909978</v>
      </c>
      <c r="H25" s="31">
        <f t="shared" si="7"/>
        <v>0</v>
      </c>
      <c r="I25" s="31">
        <f t="shared" si="7"/>
        <v>0</v>
      </c>
      <c r="J25" s="31">
        <f t="shared" si="7"/>
        <v>393310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0" si="8">SUM(D25:M25)</f>
        <v>27098947</v>
      </c>
      <c r="O25" s="43">
        <f t="shared" si="1"/>
        <v>284.835314644888</v>
      </c>
      <c r="P25" s="10"/>
    </row>
    <row r="26" spans="1:16">
      <c r="A26" s="12"/>
      <c r="B26" s="44">
        <v>541</v>
      </c>
      <c r="C26" s="20" t="s">
        <v>71</v>
      </c>
      <c r="D26" s="46">
        <v>7636501</v>
      </c>
      <c r="E26" s="46">
        <v>3003150</v>
      </c>
      <c r="F26" s="46">
        <v>0</v>
      </c>
      <c r="G26" s="46">
        <v>15909978</v>
      </c>
      <c r="H26" s="46">
        <v>0</v>
      </c>
      <c r="I26" s="46">
        <v>0</v>
      </c>
      <c r="J26" s="46">
        <v>393310</v>
      </c>
      <c r="K26" s="46">
        <v>0</v>
      </c>
      <c r="L26" s="46">
        <v>0</v>
      </c>
      <c r="M26" s="46">
        <v>0</v>
      </c>
      <c r="N26" s="46">
        <f t="shared" si="8"/>
        <v>26942939</v>
      </c>
      <c r="O26" s="47">
        <f t="shared" si="1"/>
        <v>283.19552444318316</v>
      </c>
      <c r="P26" s="9"/>
    </row>
    <row r="27" spans="1:16">
      <c r="A27" s="12"/>
      <c r="B27" s="44">
        <v>544</v>
      </c>
      <c r="C27" s="20" t="s">
        <v>79</v>
      </c>
      <c r="D27" s="46">
        <v>0</v>
      </c>
      <c r="E27" s="46">
        <v>156008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156008</v>
      </c>
      <c r="O27" s="47">
        <f t="shared" si="1"/>
        <v>1.639790201704874</v>
      </c>
      <c r="P27" s="9"/>
    </row>
    <row r="28" spans="1:16" ht="15.75">
      <c r="A28" s="28" t="s">
        <v>37</v>
      </c>
      <c r="B28" s="29"/>
      <c r="C28" s="30"/>
      <c r="D28" s="31">
        <f t="shared" ref="D28:M28" si="9">SUM(D29:D30)</f>
        <v>0</v>
      </c>
      <c r="E28" s="31">
        <f t="shared" si="9"/>
        <v>15114502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15114502</v>
      </c>
      <c r="O28" s="43">
        <f t="shared" si="1"/>
        <v>158.86757270940413</v>
      </c>
      <c r="P28" s="10"/>
    </row>
    <row r="29" spans="1:16">
      <c r="A29" s="13"/>
      <c r="B29" s="45">
        <v>552</v>
      </c>
      <c r="C29" s="21" t="s">
        <v>38</v>
      </c>
      <c r="D29" s="46">
        <v>0</v>
      </c>
      <c r="E29" s="46">
        <v>14372517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14372517</v>
      </c>
      <c r="O29" s="47">
        <f t="shared" si="1"/>
        <v>151.06861539431779</v>
      </c>
      <c r="P29" s="9"/>
    </row>
    <row r="30" spans="1:16">
      <c r="A30" s="13"/>
      <c r="B30" s="45">
        <v>554</v>
      </c>
      <c r="C30" s="21" t="s">
        <v>39</v>
      </c>
      <c r="D30" s="46">
        <v>0</v>
      </c>
      <c r="E30" s="46">
        <v>741985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741985</v>
      </c>
      <c r="O30" s="47">
        <f t="shared" si="1"/>
        <v>7.7989573150863469</v>
      </c>
      <c r="P30" s="9"/>
    </row>
    <row r="31" spans="1:16" ht="15.75">
      <c r="A31" s="28" t="s">
        <v>40</v>
      </c>
      <c r="B31" s="29"/>
      <c r="C31" s="30"/>
      <c r="D31" s="31">
        <f t="shared" ref="D31:M31" si="10">SUM(D32:D35)</f>
        <v>26099307</v>
      </c>
      <c r="E31" s="31">
        <f t="shared" si="10"/>
        <v>16486283</v>
      </c>
      <c r="F31" s="31">
        <f t="shared" si="10"/>
        <v>0</v>
      </c>
      <c r="G31" s="31">
        <f t="shared" si="10"/>
        <v>304093</v>
      </c>
      <c r="H31" s="31">
        <f t="shared" si="10"/>
        <v>0</v>
      </c>
      <c r="I31" s="31">
        <f t="shared" si="10"/>
        <v>3100403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ref="N31:N40" si="11">SUM(D31:M31)</f>
        <v>45990086</v>
      </c>
      <c r="O31" s="43">
        <f t="shared" si="1"/>
        <v>483.3988795341553</v>
      </c>
      <c r="P31" s="9"/>
    </row>
    <row r="32" spans="1:16">
      <c r="A32" s="12"/>
      <c r="B32" s="44">
        <v>571</v>
      </c>
      <c r="C32" s="20" t="s">
        <v>41</v>
      </c>
      <c r="D32" s="46">
        <v>5118092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1"/>
        <v>5118092</v>
      </c>
      <c r="O32" s="47">
        <f t="shared" si="1"/>
        <v>53.795940676273666</v>
      </c>
      <c r="P32" s="9"/>
    </row>
    <row r="33" spans="1:119">
      <c r="A33" s="12"/>
      <c r="B33" s="44">
        <v>572</v>
      </c>
      <c r="C33" s="20" t="s">
        <v>72</v>
      </c>
      <c r="D33" s="46">
        <v>20735588</v>
      </c>
      <c r="E33" s="46">
        <v>16469603</v>
      </c>
      <c r="F33" s="46">
        <v>0</v>
      </c>
      <c r="G33" s="46">
        <v>0</v>
      </c>
      <c r="H33" s="46">
        <v>0</v>
      </c>
      <c r="I33" s="46">
        <v>3100403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40305594</v>
      </c>
      <c r="O33" s="47">
        <f t="shared" si="1"/>
        <v>423.64954435089709</v>
      </c>
      <c r="P33" s="9"/>
    </row>
    <row r="34" spans="1:119">
      <c r="A34" s="12"/>
      <c r="B34" s="44">
        <v>574</v>
      </c>
      <c r="C34" s="20" t="s">
        <v>43</v>
      </c>
      <c r="D34" s="46">
        <v>245627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245627</v>
      </c>
      <c r="O34" s="47">
        <f t="shared" si="1"/>
        <v>2.581769831509686</v>
      </c>
      <c r="P34" s="9"/>
    </row>
    <row r="35" spans="1:119">
      <c r="A35" s="12"/>
      <c r="B35" s="44">
        <v>579</v>
      </c>
      <c r="C35" s="20" t="s">
        <v>44</v>
      </c>
      <c r="D35" s="46">
        <v>0</v>
      </c>
      <c r="E35" s="46">
        <v>16680</v>
      </c>
      <c r="F35" s="46">
        <v>0</v>
      </c>
      <c r="G35" s="46">
        <v>304093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320773</v>
      </c>
      <c r="O35" s="47">
        <f t="shared" si="1"/>
        <v>3.3716246754748314</v>
      </c>
      <c r="P35" s="9"/>
    </row>
    <row r="36" spans="1:119" ht="15.75">
      <c r="A36" s="28" t="s">
        <v>73</v>
      </c>
      <c r="B36" s="29"/>
      <c r="C36" s="30"/>
      <c r="D36" s="31">
        <f t="shared" ref="D36:M36" si="12">SUM(D37:D39)</f>
        <v>1872500</v>
      </c>
      <c r="E36" s="31">
        <f t="shared" si="12"/>
        <v>7308307</v>
      </c>
      <c r="F36" s="31">
        <f t="shared" si="12"/>
        <v>0</v>
      </c>
      <c r="G36" s="31">
        <f t="shared" si="12"/>
        <v>7409188</v>
      </c>
      <c r="H36" s="31">
        <f t="shared" si="12"/>
        <v>353800</v>
      </c>
      <c r="I36" s="31">
        <f t="shared" si="12"/>
        <v>0</v>
      </c>
      <c r="J36" s="31">
        <f t="shared" si="12"/>
        <v>40799784</v>
      </c>
      <c r="K36" s="31">
        <f t="shared" si="12"/>
        <v>259656</v>
      </c>
      <c r="L36" s="31">
        <f t="shared" si="12"/>
        <v>0</v>
      </c>
      <c r="M36" s="31">
        <f t="shared" si="12"/>
        <v>0</v>
      </c>
      <c r="N36" s="31">
        <f t="shared" si="11"/>
        <v>58003235</v>
      </c>
      <c r="O36" s="43">
        <f t="shared" si="1"/>
        <v>609.66832739465417</v>
      </c>
      <c r="P36" s="9"/>
    </row>
    <row r="37" spans="1:119">
      <c r="A37" s="12"/>
      <c r="B37" s="44">
        <v>581</v>
      </c>
      <c r="C37" s="20" t="s">
        <v>74</v>
      </c>
      <c r="D37" s="46">
        <v>1872500</v>
      </c>
      <c r="E37" s="46">
        <v>7308307</v>
      </c>
      <c r="F37" s="46">
        <v>0</v>
      </c>
      <c r="G37" s="46">
        <v>7409188</v>
      </c>
      <c r="H37" s="46">
        <v>353800</v>
      </c>
      <c r="I37" s="46">
        <v>0</v>
      </c>
      <c r="J37" s="46">
        <v>0</v>
      </c>
      <c r="K37" s="46">
        <v>259656</v>
      </c>
      <c r="L37" s="46">
        <v>0</v>
      </c>
      <c r="M37" s="46">
        <v>0</v>
      </c>
      <c r="N37" s="46">
        <f t="shared" si="11"/>
        <v>17203451</v>
      </c>
      <c r="O37" s="47">
        <f t="shared" si="1"/>
        <v>180.82438327079325</v>
      </c>
      <c r="P37" s="9"/>
    </row>
    <row r="38" spans="1:119">
      <c r="A38" s="12"/>
      <c r="B38" s="44">
        <v>590</v>
      </c>
      <c r="C38" s="20" t="s">
        <v>75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36563900</v>
      </c>
      <c r="K38" s="46">
        <v>0</v>
      </c>
      <c r="L38" s="46">
        <v>0</v>
      </c>
      <c r="M38" s="46">
        <v>0</v>
      </c>
      <c r="N38" s="46">
        <f t="shared" si="11"/>
        <v>36563900</v>
      </c>
      <c r="O38" s="47">
        <f t="shared" si="1"/>
        <v>384.32083582968079</v>
      </c>
      <c r="P38" s="9"/>
    </row>
    <row r="39" spans="1:119" ht="15.75" thickBot="1">
      <c r="A39" s="12"/>
      <c r="B39" s="44">
        <v>591</v>
      </c>
      <c r="C39" s="20" t="s">
        <v>89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4235884</v>
      </c>
      <c r="K39" s="46">
        <v>0</v>
      </c>
      <c r="L39" s="46">
        <v>0</v>
      </c>
      <c r="M39" s="46">
        <v>0</v>
      </c>
      <c r="N39" s="46">
        <f t="shared" si="11"/>
        <v>4235884</v>
      </c>
      <c r="O39" s="47">
        <f t="shared" si="1"/>
        <v>44.523108294180098</v>
      </c>
      <c r="P39" s="9"/>
    </row>
    <row r="40" spans="1:119" ht="16.5" thickBot="1">
      <c r="A40" s="14" t="s">
        <v>10</v>
      </c>
      <c r="B40" s="23"/>
      <c r="C40" s="22"/>
      <c r="D40" s="15">
        <f>SUM(D5,D13,D18,D25,D28,D31,D36)</f>
        <v>177592472</v>
      </c>
      <c r="E40" s="15">
        <f t="shared" ref="E40:M40" si="13">SUM(E5,E13,E18,E25,E28,E31,E36)</f>
        <v>44056175</v>
      </c>
      <c r="F40" s="15">
        <f t="shared" si="13"/>
        <v>10998336</v>
      </c>
      <c r="G40" s="15">
        <f t="shared" si="13"/>
        <v>25827590</v>
      </c>
      <c r="H40" s="15">
        <f t="shared" si="13"/>
        <v>353800</v>
      </c>
      <c r="I40" s="15">
        <f t="shared" si="13"/>
        <v>72562560</v>
      </c>
      <c r="J40" s="15">
        <f t="shared" si="13"/>
        <v>44657462</v>
      </c>
      <c r="K40" s="15">
        <f t="shared" si="13"/>
        <v>45710476</v>
      </c>
      <c r="L40" s="15">
        <f t="shared" si="13"/>
        <v>0</v>
      </c>
      <c r="M40" s="15">
        <f t="shared" si="13"/>
        <v>0</v>
      </c>
      <c r="N40" s="15">
        <f t="shared" si="11"/>
        <v>421758871</v>
      </c>
      <c r="O40" s="37">
        <f t="shared" si="1"/>
        <v>4433.0807660370619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94" t="s">
        <v>96</v>
      </c>
      <c r="M42" s="94"/>
      <c r="N42" s="94"/>
      <c r="O42" s="41">
        <v>95139</v>
      </c>
    </row>
    <row r="43" spans="1:119">
      <c r="A43" s="95"/>
      <c r="B43" s="96"/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7"/>
    </row>
    <row r="44" spans="1:119" ht="15.75" customHeight="1" thickBot="1">
      <c r="A44" s="98" t="s">
        <v>54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00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25392507</v>
      </c>
      <c r="E5" s="26">
        <f t="shared" si="0"/>
        <v>900637</v>
      </c>
      <c r="F5" s="26">
        <f t="shared" si="0"/>
        <v>14528948</v>
      </c>
      <c r="G5" s="26">
        <f t="shared" si="0"/>
        <v>137276</v>
      </c>
      <c r="H5" s="26">
        <f t="shared" si="0"/>
        <v>0</v>
      </c>
      <c r="I5" s="26">
        <f t="shared" si="0"/>
        <v>2427608</v>
      </c>
      <c r="J5" s="26">
        <f t="shared" si="0"/>
        <v>0</v>
      </c>
      <c r="K5" s="26">
        <f t="shared" si="0"/>
        <v>48291798</v>
      </c>
      <c r="L5" s="26">
        <f t="shared" si="0"/>
        <v>0</v>
      </c>
      <c r="M5" s="26">
        <f t="shared" si="0"/>
        <v>0</v>
      </c>
      <c r="N5" s="27">
        <f>SUM(D5:M5)</f>
        <v>91678774</v>
      </c>
      <c r="O5" s="32">
        <f t="shared" ref="O5:O41" si="1">(N5/O$43)</f>
        <v>970.26896537126413</v>
      </c>
      <c r="P5" s="6"/>
    </row>
    <row r="6" spans="1:133">
      <c r="A6" s="12"/>
      <c r="B6" s="44">
        <v>511</v>
      </c>
      <c r="C6" s="20" t="s">
        <v>19</v>
      </c>
      <c r="D6" s="46">
        <v>402556</v>
      </c>
      <c r="E6" s="46">
        <v>512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403068</v>
      </c>
      <c r="O6" s="47">
        <f t="shared" si="1"/>
        <v>4.2658115316230631</v>
      </c>
      <c r="P6" s="9"/>
    </row>
    <row r="7" spans="1:133">
      <c r="A7" s="12"/>
      <c r="B7" s="44">
        <v>512</v>
      </c>
      <c r="C7" s="20" t="s">
        <v>20</v>
      </c>
      <c r="D7" s="46">
        <v>3862277</v>
      </c>
      <c r="E7" s="46">
        <v>445726</v>
      </c>
      <c r="F7" s="46">
        <v>0</v>
      </c>
      <c r="G7" s="46">
        <v>4590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4312593</v>
      </c>
      <c r="O7" s="47">
        <f t="shared" si="1"/>
        <v>45.641700533401064</v>
      </c>
      <c r="P7" s="9"/>
    </row>
    <row r="8" spans="1:133">
      <c r="A8" s="12"/>
      <c r="B8" s="44">
        <v>513</v>
      </c>
      <c r="C8" s="20" t="s">
        <v>21</v>
      </c>
      <c r="D8" s="46">
        <v>6581814</v>
      </c>
      <c r="E8" s="46">
        <v>0</v>
      </c>
      <c r="F8" s="46">
        <v>0</v>
      </c>
      <c r="G8" s="46">
        <v>132686</v>
      </c>
      <c r="H8" s="46">
        <v>0</v>
      </c>
      <c r="I8" s="46">
        <v>1941420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8655920</v>
      </c>
      <c r="O8" s="47">
        <f t="shared" si="1"/>
        <v>91.608669884006432</v>
      </c>
      <c r="P8" s="9"/>
    </row>
    <row r="9" spans="1:133">
      <c r="A9" s="12"/>
      <c r="B9" s="44">
        <v>514</v>
      </c>
      <c r="C9" s="20" t="s">
        <v>22</v>
      </c>
      <c r="D9" s="46">
        <v>1396926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1396926</v>
      </c>
      <c r="O9" s="47">
        <f t="shared" si="1"/>
        <v>14.784163068326137</v>
      </c>
      <c r="P9" s="9"/>
    </row>
    <row r="10" spans="1:133">
      <c r="A10" s="12"/>
      <c r="B10" s="44">
        <v>515</v>
      </c>
      <c r="C10" s="20" t="s">
        <v>23</v>
      </c>
      <c r="D10" s="46">
        <v>1461881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1461881</v>
      </c>
      <c r="O10" s="47">
        <f t="shared" si="1"/>
        <v>15.471604859876386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48291798</v>
      </c>
      <c r="L11" s="46">
        <v>0</v>
      </c>
      <c r="M11" s="46">
        <v>0</v>
      </c>
      <c r="N11" s="46">
        <f t="shared" si="2"/>
        <v>48291798</v>
      </c>
      <c r="O11" s="47">
        <f t="shared" si="1"/>
        <v>511.08921767843538</v>
      </c>
      <c r="P11" s="9"/>
    </row>
    <row r="12" spans="1:133">
      <c r="A12" s="12"/>
      <c r="B12" s="44">
        <v>519</v>
      </c>
      <c r="C12" s="20" t="s">
        <v>67</v>
      </c>
      <c r="D12" s="46">
        <v>11687053</v>
      </c>
      <c r="E12" s="46">
        <v>454399</v>
      </c>
      <c r="F12" s="46">
        <v>14528948</v>
      </c>
      <c r="G12" s="46">
        <v>0</v>
      </c>
      <c r="H12" s="46">
        <v>0</v>
      </c>
      <c r="I12" s="46">
        <v>486188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27156588</v>
      </c>
      <c r="O12" s="47">
        <f t="shared" si="1"/>
        <v>287.40779781559564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108579204</v>
      </c>
      <c r="E13" s="31">
        <f t="shared" si="3"/>
        <v>834775</v>
      </c>
      <c r="F13" s="31">
        <f t="shared" si="3"/>
        <v>0</v>
      </c>
      <c r="G13" s="31">
        <f t="shared" si="3"/>
        <v>1333072</v>
      </c>
      <c r="H13" s="31">
        <f t="shared" si="3"/>
        <v>0</v>
      </c>
      <c r="I13" s="31">
        <f t="shared" si="3"/>
        <v>0</v>
      </c>
      <c r="J13" s="31">
        <f t="shared" si="3"/>
        <v>3483704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114230755</v>
      </c>
      <c r="O13" s="43">
        <f t="shared" si="1"/>
        <v>1208.9445749724832</v>
      </c>
      <c r="P13" s="10"/>
    </row>
    <row r="14" spans="1:133">
      <c r="A14" s="12"/>
      <c r="B14" s="44">
        <v>521</v>
      </c>
      <c r="C14" s="20" t="s">
        <v>27</v>
      </c>
      <c r="D14" s="46">
        <v>49721648</v>
      </c>
      <c r="E14" s="46">
        <v>834775</v>
      </c>
      <c r="F14" s="46">
        <v>0</v>
      </c>
      <c r="G14" s="46">
        <v>907211</v>
      </c>
      <c r="H14" s="46">
        <v>0</v>
      </c>
      <c r="I14" s="46">
        <v>0</v>
      </c>
      <c r="J14" s="46">
        <v>1478938</v>
      </c>
      <c r="K14" s="46">
        <v>0</v>
      </c>
      <c r="L14" s="46">
        <v>0</v>
      </c>
      <c r="M14" s="46">
        <v>0</v>
      </c>
      <c r="N14" s="46">
        <f t="shared" si="4"/>
        <v>52942572</v>
      </c>
      <c r="O14" s="47">
        <f t="shared" si="1"/>
        <v>560.3100076200152</v>
      </c>
      <c r="P14" s="9"/>
    </row>
    <row r="15" spans="1:133">
      <c r="A15" s="12"/>
      <c r="B15" s="44">
        <v>522</v>
      </c>
      <c r="C15" s="20" t="s">
        <v>28</v>
      </c>
      <c r="D15" s="46">
        <v>50394559</v>
      </c>
      <c r="E15" s="46">
        <v>0</v>
      </c>
      <c r="F15" s="46">
        <v>0</v>
      </c>
      <c r="G15" s="46">
        <v>425861</v>
      </c>
      <c r="H15" s="46">
        <v>0</v>
      </c>
      <c r="I15" s="46">
        <v>0</v>
      </c>
      <c r="J15" s="46">
        <v>2004766</v>
      </c>
      <c r="K15" s="46">
        <v>0</v>
      </c>
      <c r="L15" s="46">
        <v>0</v>
      </c>
      <c r="M15" s="46">
        <v>0</v>
      </c>
      <c r="N15" s="46">
        <f t="shared" si="4"/>
        <v>52825186</v>
      </c>
      <c r="O15" s="47">
        <f t="shared" si="1"/>
        <v>559.06766996867327</v>
      </c>
      <c r="P15" s="9"/>
    </row>
    <row r="16" spans="1:133">
      <c r="A16" s="12"/>
      <c r="B16" s="44">
        <v>524</v>
      </c>
      <c r="C16" s="20" t="s">
        <v>58</v>
      </c>
      <c r="D16" s="46">
        <v>1114448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1114448</v>
      </c>
      <c r="O16" s="47">
        <f t="shared" si="1"/>
        <v>11.794598255863178</v>
      </c>
      <c r="P16" s="9"/>
    </row>
    <row r="17" spans="1:16">
      <c r="A17" s="12"/>
      <c r="B17" s="44">
        <v>529</v>
      </c>
      <c r="C17" s="20" t="s">
        <v>59</v>
      </c>
      <c r="D17" s="46">
        <v>7348549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7348549</v>
      </c>
      <c r="O17" s="47">
        <f t="shared" si="1"/>
        <v>77.772299127931589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SUM(D19:D24)</f>
        <v>464547</v>
      </c>
      <c r="E18" s="31">
        <f t="shared" si="5"/>
        <v>0</v>
      </c>
      <c r="F18" s="31">
        <f t="shared" si="5"/>
        <v>0</v>
      </c>
      <c r="G18" s="31">
        <f t="shared" si="5"/>
        <v>254629</v>
      </c>
      <c r="H18" s="31">
        <f t="shared" si="5"/>
        <v>0</v>
      </c>
      <c r="I18" s="31">
        <f t="shared" si="5"/>
        <v>63096483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63815659</v>
      </c>
      <c r="O18" s="43">
        <f t="shared" si="1"/>
        <v>675.38374185081705</v>
      </c>
      <c r="P18" s="10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15692396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15692396</v>
      </c>
      <c r="O19" s="47">
        <f t="shared" si="1"/>
        <v>166.0781898230463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7828989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7828989</v>
      </c>
      <c r="O20" s="47">
        <f t="shared" si="1"/>
        <v>82.856965963931927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11699257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11699257</v>
      </c>
      <c r="O21" s="47">
        <f t="shared" si="1"/>
        <v>123.81738421810176</v>
      </c>
      <c r="P21" s="9"/>
    </row>
    <row r="22" spans="1:16">
      <c r="A22" s="12"/>
      <c r="B22" s="44">
        <v>536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8374025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8374025</v>
      </c>
      <c r="O22" s="47">
        <f t="shared" si="1"/>
        <v>88.625275167216998</v>
      </c>
      <c r="P22" s="9"/>
    </row>
    <row r="23" spans="1:16">
      <c r="A23" s="12"/>
      <c r="B23" s="44">
        <v>537</v>
      </c>
      <c r="C23" s="20" t="s">
        <v>70</v>
      </c>
      <c r="D23" s="46">
        <v>0</v>
      </c>
      <c r="E23" s="46">
        <v>0</v>
      </c>
      <c r="F23" s="46">
        <v>0</v>
      </c>
      <c r="G23" s="46">
        <v>254629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254629</v>
      </c>
      <c r="O23" s="47">
        <f t="shared" si="1"/>
        <v>2.6948289729912793</v>
      </c>
      <c r="P23" s="9"/>
    </row>
    <row r="24" spans="1:16">
      <c r="A24" s="12"/>
      <c r="B24" s="44">
        <v>539</v>
      </c>
      <c r="C24" s="20" t="s">
        <v>34</v>
      </c>
      <c r="D24" s="46">
        <v>464547</v>
      </c>
      <c r="E24" s="46">
        <v>0</v>
      </c>
      <c r="F24" s="46">
        <v>0</v>
      </c>
      <c r="G24" s="46">
        <v>0</v>
      </c>
      <c r="H24" s="46">
        <v>0</v>
      </c>
      <c r="I24" s="46">
        <v>19501816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19966363</v>
      </c>
      <c r="O24" s="47">
        <f t="shared" si="1"/>
        <v>211.31109770552874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SUM(D26:D27)</f>
        <v>6659313</v>
      </c>
      <c r="E25" s="31">
        <f t="shared" si="7"/>
        <v>2443603</v>
      </c>
      <c r="F25" s="31">
        <f t="shared" si="7"/>
        <v>0</v>
      </c>
      <c r="G25" s="31">
        <f t="shared" si="7"/>
        <v>13147540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0" si="8">SUM(D25:M25)</f>
        <v>22250456</v>
      </c>
      <c r="O25" s="43">
        <f t="shared" si="1"/>
        <v>235.48446363559393</v>
      </c>
      <c r="P25" s="10"/>
    </row>
    <row r="26" spans="1:16">
      <c r="A26" s="12"/>
      <c r="B26" s="44">
        <v>541</v>
      </c>
      <c r="C26" s="20" t="s">
        <v>71</v>
      </c>
      <c r="D26" s="46">
        <v>6659313</v>
      </c>
      <c r="E26" s="46">
        <v>2270940</v>
      </c>
      <c r="F26" s="46">
        <v>0</v>
      </c>
      <c r="G26" s="46">
        <v>13147540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22077793</v>
      </c>
      <c r="O26" s="47">
        <f t="shared" si="1"/>
        <v>233.65710989755314</v>
      </c>
      <c r="P26" s="9"/>
    </row>
    <row r="27" spans="1:16">
      <c r="A27" s="12"/>
      <c r="B27" s="44">
        <v>544</v>
      </c>
      <c r="C27" s="20" t="s">
        <v>79</v>
      </c>
      <c r="D27" s="46">
        <v>0</v>
      </c>
      <c r="E27" s="46">
        <v>172663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172663</v>
      </c>
      <c r="O27" s="47">
        <f t="shared" si="1"/>
        <v>1.8273537380408094</v>
      </c>
      <c r="P27" s="9"/>
    </row>
    <row r="28" spans="1:16" ht="15.75">
      <c r="A28" s="28" t="s">
        <v>37</v>
      </c>
      <c r="B28" s="29"/>
      <c r="C28" s="30"/>
      <c r="D28" s="31">
        <f t="shared" ref="D28:M28" si="9">SUM(D29:D30)</f>
        <v>0</v>
      </c>
      <c r="E28" s="31">
        <f t="shared" si="9"/>
        <v>12663115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12663115</v>
      </c>
      <c r="O28" s="43">
        <f t="shared" si="1"/>
        <v>134.01823511980356</v>
      </c>
      <c r="P28" s="10"/>
    </row>
    <row r="29" spans="1:16">
      <c r="A29" s="13"/>
      <c r="B29" s="45">
        <v>552</v>
      </c>
      <c r="C29" s="21" t="s">
        <v>38</v>
      </c>
      <c r="D29" s="46">
        <v>0</v>
      </c>
      <c r="E29" s="46">
        <v>11825646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11825646</v>
      </c>
      <c r="O29" s="47">
        <f t="shared" si="1"/>
        <v>125.15500381000761</v>
      </c>
      <c r="P29" s="9"/>
    </row>
    <row r="30" spans="1:16">
      <c r="A30" s="13"/>
      <c r="B30" s="45">
        <v>554</v>
      </c>
      <c r="C30" s="21" t="s">
        <v>39</v>
      </c>
      <c r="D30" s="46">
        <v>0</v>
      </c>
      <c r="E30" s="46">
        <v>837469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837469</v>
      </c>
      <c r="O30" s="47">
        <f t="shared" si="1"/>
        <v>8.8632313097959532</v>
      </c>
      <c r="P30" s="9"/>
    </row>
    <row r="31" spans="1:16" ht="15.75">
      <c r="A31" s="28" t="s">
        <v>40</v>
      </c>
      <c r="B31" s="29"/>
      <c r="C31" s="30"/>
      <c r="D31" s="31">
        <f t="shared" ref="D31:M31" si="10">SUM(D32:D35)</f>
        <v>26025554</v>
      </c>
      <c r="E31" s="31">
        <f t="shared" si="10"/>
        <v>18920734</v>
      </c>
      <c r="F31" s="31">
        <f t="shared" si="10"/>
        <v>0</v>
      </c>
      <c r="G31" s="31">
        <f t="shared" si="10"/>
        <v>4071</v>
      </c>
      <c r="H31" s="31">
        <f t="shared" si="10"/>
        <v>0</v>
      </c>
      <c r="I31" s="31">
        <f t="shared" si="10"/>
        <v>2843001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ref="N31:N41" si="11">SUM(D31:M31)</f>
        <v>47793360</v>
      </c>
      <c r="O31" s="43">
        <f t="shared" si="1"/>
        <v>505.81407162814327</v>
      </c>
      <c r="P31" s="9"/>
    </row>
    <row r="32" spans="1:16">
      <c r="A32" s="12"/>
      <c r="B32" s="44">
        <v>571</v>
      </c>
      <c r="C32" s="20" t="s">
        <v>41</v>
      </c>
      <c r="D32" s="46">
        <v>5031480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1"/>
        <v>5031480</v>
      </c>
      <c r="O32" s="47">
        <f t="shared" si="1"/>
        <v>53.249936499873002</v>
      </c>
      <c r="P32" s="9"/>
    </row>
    <row r="33" spans="1:119">
      <c r="A33" s="12"/>
      <c r="B33" s="44">
        <v>572</v>
      </c>
      <c r="C33" s="20" t="s">
        <v>72</v>
      </c>
      <c r="D33" s="46">
        <v>20628080</v>
      </c>
      <c r="E33" s="46">
        <v>18905444</v>
      </c>
      <c r="F33" s="46">
        <v>0</v>
      </c>
      <c r="G33" s="46">
        <v>0</v>
      </c>
      <c r="H33" s="46">
        <v>0</v>
      </c>
      <c r="I33" s="46">
        <v>2843001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42376525</v>
      </c>
      <c r="O33" s="47">
        <f t="shared" si="1"/>
        <v>448.48578655490644</v>
      </c>
      <c r="P33" s="9"/>
    </row>
    <row r="34" spans="1:119">
      <c r="A34" s="12"/>
      <c r="B34" s="44">
        <v>574</v>
      </c>
      <c r="C34" s="20" t="s">
        <v>43</v>
      </c>
      <c r="D34" s="46">
        <v>365994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365994</v>
      </c>
      <c r="O34" s="47">
        <f t="shared" si="1"/>
        <v>3.8734442468884938</v>
      </c>
      <c r="P34" s="9"/>
    </row>
    <row r="35" spans="1:119">
      <c r="A35" s="12"/>
      <c r="B35" s="44">
        <v>579</v>
      </c>
      <c r="C35" s="20" t="s">
        <v>44</v>
      </c>
      <c r="D35" s="46">
        <v>0</v>
      </c>
      <c r="E35" s="46">
        <v>15290</v>
      </c>
      <c r="F35" s="46">
        <v>0</v>
      </c>
      <c r="G35" s="46">
        <v>4071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19361</v>
      </c>
      <c r="O35" s="47">
        <f t="shared" si="1"/>
        <v>0.20490432647531961</v>
      </c>
      <c r="P35" s="9"/>
    </row>
    <row r="36" spans="1:119" ht="15.75">
      <c r="A36" s="28" t="s">
        <v>73</v>
      </c>
      <c r="B36" s="29"/>
      <c r="C36" s="30"/>
      <c r="D36" s="31">
        <f t="shared" ref="D36:M36" si="12">SUM(D37:D38)</f>
        <v>4102400</v>
      </c>
      <c r="E36" s="31">
        <f t="shared" si="12"/>
        <v>11763872</v>
      </c>
      <c r="F36" s="31">
        <f t="shared" si="12"/>
        <v>0</v>
      </c>
      <c r="G36" s="31">
        <f t="shared" si="12"/>
        <v>4805152</v>
      </c>
      <c r="H36" s="31">
        <f t="shared" si="12"/>
        <v>593100</v>
      </c>
      <c r="I36" s="31">
        <f t="shared" si="12"/>
        <v>0</v>
      </c>
      <c r="J36" s="31">
        <f t="shared" si="12"/>
        <v>38064310</v>
      </c>
      <c r="K36" s="31">
        <f t="shared" si="12"/>
        <v>454958</v>
      </c>
      <c r="L36" s="31">
        <f t="shared" si="12"/>
        <v>0</v>
      </c>
      <c r="M36" s="31">
        <f t="shared" si="12"/>
        <v>0</v>
      </c>
      <c r="N36" s="31">
        <f t="shared" si="11"/>
        <v>59783792</v>
      </c>
      <c r="O36" s="43">
        <f t="shared" si="1"/>
        <v>632.71306409279487</v>
      </c>
      <c r="P36" s="9"/>
    </row>
    <row r="37" spans="1:119">
      <c r="A37" s="12"/>
      <c r="B37" s="44">
        <v>581</v>
      </c>
      <c r="C37" s="20" t="s">
        <v>74</v>
      </c>
      <c r="D37" s="46">
        <v>4102400</v>
      </c>
      <c r="E37" s="46">
        <v>11763872</v>
      </c>
      <c r="F37" s="46">
        <v>0</v>
      </c>
      <c r="G37" s="46">
        <v>4805152</v>
      </c>
      <c r="H37" s="46">
        <v>593100</v>
      </c>
      <c r="I37" s="46">
        <v>0</v>
      </c>
      <c r="J37" s="46">
        <v>0</v>
      </c>
      <c r="K37" s="46">
        <v>454958</v>
      </c>
      <c r="L37" s="46">
        <v>0</v>
      </c>
      <c r="M37" s="46">
        <v>0</v>
      </c>
      <c r="N37" s="46">
        <f t="shared" si="11"/>
        <v>21719482</v>
      </c>
      <c r="O37" s="47">
        <f t="shared" si="1"/>
        <v>229.86497756328845</v>
      </c>
      <c r="P37" s="9"/>
    </row>
    <row r="38" spans="1:119">
      <c r="A38" s="12"/>
      <c r="B38" s="44">
        <v>590</v>
      </c>
      <c r="C38" s="20" t="s">
        <v>75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38064310</v>
      </c>
      <c r="K38" s="46">
        <v>0</v>
      </c>
      <c r="L38" s="46">
        <v>0</v>
      </c>
      <c r="M38" s="46">
        <v>0</v>
      </c>
      <c r="N38" s="46">
        <f t="shared" si="11"/>
        <v>38064310</v>
      </c>
      <c r="O38" s="47">
        <f t="shared" si="1"/>
        <v>402.84808652950642</v>
      </c>
      <c r="P38" s="9"/>
    </row>
    <row r="39" spans="1:119" ht="15.75">
      <c r="A39" s="28" t="s">
        <v>94</v>
      </c>
      <c r="B39" s="93"/>
      <c r="C39" s="30"/>
      <c r="D39" s="31">
        <f>SUM(D40)</f>
        <v>0</v>
      </c>
      <c r="E39" s="31">
        <f t="shared" ref="E39:M39" si="13">SUM(E40)</f>
        <v>0</v>
      </c>
      <c r="F39" s="31">
        <f t="shared" si="13"/>
        <v>0</v>
      </c>
      <c r="G39" s="31">
        <f t="shared" si="13"/>
        <v>0</v>
      </c>
      <c r="H39" s="31">
        <f t="shared" si="13"/>
        <v>0</v>
      </c>
      <c r="I39" s="31">
        <f t="shared" si="13"/>
        <v>0</v>
      </c>
      <c r="J39" s="31">
        <f t="shared" si="13"/>
        <v>9594</v>
      </c>
      <c r="K39" s="31">
        <f t="shared" si="13"/>
        <v>0</v>
      </c>
      <c r="L39" s="31">
        <f t="shared" si="13"/>
        <v>0</v>
      </c>
      <c r="M39" s="31">
        <f t="shared" si="13"/>
        <v>0</v>
      </c>
      <c r="N39" s="31">
        <f t="shared" si="11"/>
        <v>9594</v>
      </c>
      <c r="O39" s="43">
        <f t="shared" si="1"/>
        <v>0.10153670307340615</v>
      </c>
      <c r="P39" s="9"/>
    </row>
    <row r="40" spans="1:119" ht="15.75" thickBot="1">
      <c r="A40" s="12"/>
      <c r="B40" s="44">
        <v>769</v>
      </c>
      <c r="C40" s="20" t="s">
        <v>93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9594</v>
      </c>
      <c r="K40" s="46">
        <v>0</v>
      </c>
      <c r="L40" s="46">
        <v>0</v>
      </c>
      <c r="M40" s="46">
        <v>0</v>
      </c>
      <c r="N40" s="46">
        <f t="shared" si="11"/>
        <v>9594</v>
      </c>
      <c r="O40" s="47">
        <f t="shared" si="1"/>
        <v>0.10153670307340615</v>
      </c>
      <c r="P40" s="9"/>
    </row>
    <row r="41" spans="1:119" ht="16.5" thickBot="1">
      <c r="A41" s="14" t="s">
        <v>10</v>
      </c>
      <c r="B41" s="23"/>
      <c r="C41" s="22"/>
      <c r="D41" s="15">
        <f>SUM(D5,D13,D18,D25,D28,D31,D36,D39)</f>
        <v>171223525</v>
      </c>
      <c r="E41" s="15">
        <f t="shared" ref="E41:M41" si="14">SUM(E5,E13,E18,E25,E28,E31,E36,E39)</f>
        <v>47526736</v>
      </c>
      <c r="F41" s="15">
        <f t="shared" si="14"/>
        <v>14528948</v>
      </c>
      <c r="G41" s="15">
        <f t="shared" si="14"/>
        <v>19681740</v>
      </c>
      <c r="H41" s="15">
        <f t="shared" si="14"/>
        <v>593100</v>
      </c>
      <c r="I41" s="15">
        <f t="shared" si="14"/>
        <v>68367092</v>
      </c>
      <c r="J41" s="15">
        <f t="shared" si="14"/>
        <v>41557608</v>
      </c>
      <c r="K41" s="15">
        <f t="shared" si="14"/>
        <v>48746756</v>
      </c>
      <c r="L41" s="15">
        <f t="shared" si="14"/>
        <v>0</v>
      </c>
      <c r="M41" s="15">
        <f t="shared" si="14"/>
        <v>0</v>
      </c>
      <c r="N41" s="15">
        <f t="shared" si="11"/>
        <v>412225505</v>
      </c>
      <c r="O41" s="37">
        <f t="shared" si="1"/>
        <v>4362.7286533739734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92</v>
      </c>
      <c r="M43" s="94"/>
      <c r="N43" s="94"/>
      <c r="O43" s="41">
        <v>94488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25523779</v>
      </c>
      <c r="E5" s="26">
        <f t="shared" si="0"/>
        <v>1260128</v>
      </c>
      <c r="F5" s="26">
        <f t="shared" si="0"/>
        <v>13361717</v>
      </c>
      <c r="G5" s="26">
        <f t="shared" si="0"/>
        <v>475459</v>
      </c>
      <c r="H5" s="26">
        <f t="shared" si="0"/>
        <v>0</v>
      </c>
      <c r="I5" s="26">
        <f t="shared" si="0"/>
        <v>2167096</v>
      </c>
      <c r="J5" s="26">
        <f t="shared" si="0"/>
        <v>0</v>
      </c>
      <c r="K5" s="26">
        <f t="shared" si="0"/>
        <v>40089278</v>
      </c>
      <c r="L5" s="26">
        <f t="shared" si="0"/>
        <v>0</v>
      </c>
      <c r="M5" s="26">
        <f t="shared" si="0"/>
        <v>0</v>
      </c>
      <c r="N5" s="27">
        <f>SUM(D5:M5)</f>
        <v>82877457</v>
      </c>
      <c r="O5" s="32">
        <f t="shared" ref="O5:O41" si="1">(N5/O$43)</f>
        <v>887.17746234625395</v>
      </c>
      <c r="P5" s="6"/>
    </row>
    <row r="6" spans="1:133">
      <c r="A6" s="12"/>
      <c r="B6" s="44">
        <v>511</v>
      </c>
      <c r="C6" s="20" t="s">
        <v>19</v>
      </c>
      <c r="D6" s="46">
        <v>370498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370498</v>
      </c>
      <c r="O6" s="47">
        <f t="shared" si="1"/>
        <v>3.9660661335731184</v>
      </c>
      <c r="P6" s="9"/>
    </row>
    <row r="7" spans="1:133">
      <c r="A7" s="12"/>
      <c r="B7" s="44">
        <v>512</v>
      </c>
      <c r="C7" s="20" t="s">
        <v>20</v>
      </c>
      <c r="D7" s="46">
        <v>3706617</v>
      </c>
      <c r="E7" s="46">
        <v>339628</v>
      </c>
      <c r="F7" s="46">
        <v>0</v>
      </c>
      <c r="G7" s="46">
        <v>3996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4050241</v>
      </c>
      <c r="O7" s="47">
        <f t="shared" si="1"/>
        <v>43.356573214725373</v>
      </c>
      <c r="P7" s="9"/>
    </row>
    <row r="8" spans="1:133">
      <c r="A8" s="12"/>
      <c r="B8" s="44">
        <v>513</v>
      </c>
      <c r="C8" s="20" t="s">
        <v>21</v>
      </c>
      <c r="D8" s="46">
        <v>6103324</v>
      </c>
      <c r="E8" s="46">
        <v>0</v>
      </c>
      <c r="F8" s="46">
        <v>0</v>
      </c>
      <c r="G8" s="46">
        <v>0</v>
      </c>
      <c r="H8" s="46">
        <v>0</v>
      </c>
      <c r="I8" s="46">
        <v>1533974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7637298</v>
      </c>
      <c r="O8" s="47">
        <f t="shared" si="1"/>
        <v>81.75490542406628</v>
      </c>
      <c r="P8" s="9"/>
    </row>
    <row r="9" spans="1:133">
      <c r="A9" s="12"/>
      <c r="B9" s="44">
        <v>514</v>
      </c>
      <c r="C9" s="20" t="s">
        <v>22</v>
      </c>
      <c r="D9" s="46">
        <v>1413147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1413147</v>
      </c>
      <c r="O9" s="47">
        <f t="shared" si="1"/>
        <v>15.127300170204567</v>
      </c>
      <c r="P9" s="9"/>
    </row>
    <row r="10" spans="1:133">
      <c r="A10" s="12"/>
      <c r="B10" s="44">
        <v>515</v>
      </c>
      <c r="C10" s="20" t="s">
        <v>23</v>
      </c>
      <c r="D10" s="46">
        <v>1340433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1340433</v>
      </c>
      <c r="O10" s="47">
        <f t="shared" si="1"/>
        <v>14.348919361572305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40089278</v>
      </c>
      <c r="L11" s="46">
        <v>0</v>
      </c>
      <c r="M11" s="46">
        <v>0</v>
      </c>
      <c r="N11" s="46">
        <f t="shared" si="2"/>
        <v>40089278</v>
      </c>
      <c r="O11" s="47">
        <f t="shared" si="1"/>
        <v>429.14328227196336</v>
      </c>
      <c r="P11" s="9"/>
    </row>
    <row r="12" spans="1:133">
      <c r="A12" s="12"/>
      <c r="B12" s="44">
        <v>519</v>
      </c>
      <c r="C12" s="20" t="s">
        <v>67</v>
      </c>
      <c r="D12" s="46">
        <v>12589760</v>
      </c>
      <c r="E12" s="46">
        <v>920500</v>
      </c>
      <c r="F12" s="46">
        <v>13361717</v>
      </c>
      <c r="G12" s="46">
        <v>471463</v>
      </c>
      <c r="H12" s="46">
        <v>0</v>
      </c>
      <c r="I12" s="46">
        <v>633122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27976562</v>
      </c>
      <c r="O12" s="47">
        <f t="shared" si="1"/>
        <v>299.48041577014891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101952097</v>
      </c>
      <c r="E13" s="31">
        <f t="shared" si="3"/>
        <v>817942</v>
      </c>
      <c r="F13" s="31">
        <f t="shared" si="3"/>
        <v>0</v>
      </c>
      <c r="G13" s="31">
        <f t="shared" si="3"/>
        <v>3019470</v>
      </c>
      <c r="H13" s="31">
        <f t="shared" si="3"/>
        <v>0</v>
      </c>
      <c r="I13" s="31">
        <f t="shared" si="3"/>
        <v>0</v>
      </c>
      <c r="J13" s="31">
        <f t="shared" si="3"/>
        <v>4908078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9" si="4">SUM(D13:M13)</f>
        <v>110697587</v>
      </c>
      <c r="O13" s="43">
        <f t="shared" si="1"/>
        <v>1184.983322093409</v>
      </c>
      <c r="P13" s="10"/>
    </row>
    <row r="14" spans="1:133">
      <c r="A14" s="12"/>
      <c r="B14" s="44">
        <v>521</v>
      </c>
      <c r="C14" s="20" t="s">
        <v>27</v>
      </c>
      <c r="D14" s="46">
        <v>46832323</v>
      </c>
      <c r="E14" s="46">
        <v>817942</v>
      </c>
      <c r="F14" s="46">
        <v>0</v>
      </c>
      <c r="G14" s="46">
        <v>1636645</v>
      </c>
      <c r="H14" s="46">
        <v>0</v>
      </c>
      <c r="I14" s="46">
        <v>0</v>
      </c>
      <c r="J14" s="46">
        <v>1384147</v>
      </c>
      <c r="K14" s="46">
        <v>0</v>
      </c>
      <c r="L14" s="46">
        <v>0</v>
      </c>
      <c r="M14" s="46">
        <v>0</v>
      </c>
      <c r="N14" s="46">
        <f t="shared" si="4"/>
        <v>50671057</v>
      </c>
      <c r="O14" s="47">
        <f t="shared" si="1"/>
        <v>542.41794320091628</v>
      </c>
      <c r="P14" s="9"/>
    </row>
    <row r="15" spans="1:133">
      <c r="A15" s="12"/>
      <c r="B15" s="44">
        <v>522</v>
      </c>
      <c r="C15" s="20" t="s">
        <v>28</v>
      </c>
      <c r="D15" s="46">
        <v>47332226</v>
      </c>
      <c r="E15" s="46">
        <v>0</v>
      </c>
      <c r="F15" s="46">
        <v>0</v>
      </c>
      <c r="G15" s="46">
        <v>1382825</v>
      </c>
      <c r="H15" s="46">
        <v>0</v>
      </c>
      <c r="I15" s="46">
        <v>0</v>
      </c>
      <c r="J15" s="46">
        <v>3523931</v>
      </c>
      <c r="K15" s="46">
        <v>0</v>
      </c>
      <c r="L15" s="46">
        <v>0</v>
      </c>
      <c r="M15" s="46">
        <v>0</v>
      </c>
      <c r="N15" s="46">
        <f t="shared" si="4"/>
        <v>52238982</v>
      </c>
      <c r="O15" s="47">
        <f t="shared" si="1"/>
        <v>559.20209383731014</v>
      </c>
      <c r="P15" s="9"/>
    </row>
    <row r="16" spans="1:133">
      <c r="A16" s="12"/>
      <c r="B16" s="44">
        <v>524</v>
      </c>
      <c r="C16" s="20" t="s">
        <v>58</v>
      </c>
      <c r="D16" s="46">
        <v>950197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950197</v>
      </c>
      <c r="O16" s="47">
        <f t="shared" si="1"/>
        <v>10.171564062215657</v>
      </c>
      <c r="P16" s="9"/>
    </row>
    <row r="17" spans="1:16">
      <c r="A17" s="12"/>
      <c r="B17" s="44">
        <v>529</v>
      </c>
      <c r="C17" s="20" t="s">
        <v>59</v>
      </c>
      <c r="D17" s="46">
        <v>6837351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6837351</v>
      </c>
      <c r="O17" s="47">
        <f t="shared" si="1"/>
        <v>73.191720992967021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SUM(D19:D25)</f>
        <v>487760</v>
      </c>
      <c r="E18" s="31">
        <f t="shared" si="5"/>
        <v>0</v>
      </c>
      <c r="F18" s="31">
        <f t="shared" si="5"/>
        <v>0</v>
      </c>
      <c r="G18" s="31">
        <f t="shared" si="5"/>
        <v>432402</v>
      </c>
      <c r="H18" s="31">
        <f t="shared" si="5"/>
        <v>0</v>
      </c>
      <c r="I18" s="31">
        <f t="shared" si="5"/>
        <v>60863210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61783372</v>
      </c>
      <c r="O18" s="43">
        <f t="shared" si="1"/>
        <v>661.37182739758293</v>
      </c>
      <c r="P18" s="10"/>
    </row>
    <row r="19" spans="1:16">
      <c r="A19" s="12"/>
      <c r="B19" s="44">
        <v>532</v>
      </c>
      <c r="C19" s="20" t="s">
        <v>78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2688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2688</v>
      </c>
      <c r="O19" s="47">
        <f t="shared" si="1"/>
        <v>2.8774205979639679E-2</v>
      </c>
      <c r="P19" s="9"/>
    </row>
    <row r="20" spans="1:16">
      <c r="A20" s="12"/>
      <c r="B20" s="44">
        <v>533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15459103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15459103</v>
      </c>
      <c r="O20" s="47">
        <f t="shared" si="1"/>
        <v>165.48490103514351</v>
      </c>
      <c r="P20" s="9"/>
    </row>
    <row r="21" spans="1:16">
      <c r="A21" s="12"/>
      <c r="B21" s="44">
        <v>534</v>
      </c>
      <c r="C21" s="20" t="s">
        <v>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7381395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7381395</v>
      </c>
      <c r="O21" s="47">
        <f t="shared" si="1"/>
        <v>79.015543209480072</v>
      </c>
      <c r="P21" s="9"/>
    </row>
    <row r="22" spans="1:16">
      <c r="A22" s="12"/>
      <c r="B22" s="44">
        <v>535</v>
      </c>
      <c r="C22" s="20" t="s">
        <v>32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11552971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11552971</v>
      </c>
      <c r="O22" s="47">
        <f t="shared" si="1"/>
        <v>123.67096995193594</v>
      </c>
      <c r="P22" s="9"/>
    </row>
    <row r="23" spans="1:16">
      <c r="A23" s="12"/>
      <c r="B23" s="44">
        <v>536</v>
      </c>
      <c r="C23" s="20" t="s">
        <v>69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8343371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8343371</v>
      </c>
      <c r="O23" s="47">
        <f t="shared" si="1"/>
        <v>89.313197811961416</v>
      </c>
      <c r="P23" s="9"/>
    </row>
    <row r="24" spans="1:16">
      <c r="A24" s="12"/>
      <c r="B24" s="44">
        <v>537</v>
      </c>
      <c r="C24" s="20" t="s">
        <v>70</v>
      </c>
      <c r="D24" s="46">
        <v>0</v>
      </c>
      <c r="E24" s="46">
        <v>0</v>
      </c>
      <c r="F24" s="46">
        <v>0</v>
      </c>
      <c r="G24" s="46">
        <v>432402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432402</v>
      </c>
      <c r="O24" s="47">
        <f t="shared" si="1"/>
        <v>4.6287292462827967</v>
      </c>
      <c r="P24" s="9"/>
    </row>
    <row r="25" spans="1:16">
      <c r="A25" s="12"/>
      <c r="B25" s="44">
        <v>539</v>
      </c>
      <c r="C25" s="20" t="s">
        <v>34</v>
      </c>
      <c r="D25" s="46">
        <v>487760</v>
      </c>
      <c r="E25" s="46">
        <v>0</v>
      </c>
      <c r="F25" s="46">
        <v>0</v>
      </c>
      <c r="G25" s="46">
        <v>0</v>
      </c>
      <c r="H25" s="46">
        <v>0</v>
      </c>
      <c r="I25" s="46">
        <v>18123682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18611442</v>
      </c>
      <c r="O25" s="47">
        <f t="shared" si="1"/>
        <v>199.2297119367995</v>
      </c>
      <c r="P25" s="9"/>
    </row>
    <row r="26" spans="1:16" ht="15.75">
      <c r="A26" s="28" t="s">
        <v>35</v>
      </c>
      <c r="B26" s="29"/>
      <c r="C26" s="30"/>
      <c r="D26" s="31">
        <f t="shared" ref="D26:M26" si="7">SUM(D27:D28)</f>
        <v>6437452</v>
      </c>
      <c r="E26" s="31">
        <f t="shared" si="7"/>
        <v>4175122</v>
      </c>
      <c r="F26" s="31">
        <f t="shared" si="7"/>
        <v>0</v>
      </c>
      <c r="G26" s="31">
        <f t="shared" si="7"/>
        <v>6445957</v>
      </c>
      <c r="H26" s="31">
        <f t="shared" si="7"/>
        <v>0</v>
      </c>
      <c r="I26" s="31">
        <f t="shared" si="7"/>
        <v>0</v>
      </c>
      <c r="J26" s="31">
        <f t="shared" si="7"/>
        <v>256896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ref="N26:N31" si="8">SUM(D26:M26)</f>
        <v>17315427</v>
      </c>
      <c r="O26" s="43">
        <f t="shared" si="1"/>
        <v>185.35627348341308</v>
      </c>
      <c r="P26" s="10"/>
    </row>
    <row r="27" spans="1:16">
      <c r="A27" s="12"/>
      <c r="B27" s="44">
        <v>541</v>
      </c>
      <c r="C27" s="20" t="s">
        <v>71</v>
      </c>
      <c r="D27" s="46">
        <v>6437452</v>
      </c>
      <c r="E27" s="46">
        <v>4006222</v>
      </c>
      <c r="F27" s="46">
        <v>0</v>
      </c>
      <c r="G27" s="46">
        <v>6445957</v>
      </c>
      <c r="H27" s="46">
        <v>0</v>
      </c>
      <c r="I27" s="46">
        <v>0</v>
      </c>
      <c r="J27" s="46">
        <v>256896</v>
      </c>
      <c r="K27" s="46">
        <v>0</v>
      </c>
      <c r="L27" s="46">
        <v>0</v>
      </c>
      <c r="M27" s="46">
        <v>0</v>
      </c>
      <c r="N27" s="46">
        <f t="shared" si="8"/>
        <v>17146527</v>
      </c>
      <c r="O27" s="47">
        <f t="shared" si="1"/>
        <v>183.54825138893349</v>
      </c>
      <c r="P27" s="9"/>
    </row>
    <row r="28" spans="1:16">
      <c r="A28" s="12"/>
      <c r="B28" s="44">
        <v>544</v>
      </c>
      <c r="C28" s="20" t="s">
        <v>79</v>
      </c>
      <c r="D28" s="46">
        <v>0</v>
      </c>
      <c r="E28" s="46">
        <v>168900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168900</v>
      </c>
      <c r="O28" s="47">
        <f t="shared" si="1"/>
        <v>1.8080220944795915</v>
      </c>
      <c r="P28" s="9"/>
    </row>
    <row r="29" spans="1:16" ht="15.75">
      <c r="A29" s="28" t="s">
        <v>37</v>
      </c>
      <c r="B29" s="29"/>
      <c r="C29" s="30"/>
      <c r="D29" s="31">
        <f t="shared" ref="D29:M29" si="9">SUM(D30:D31)</f>
        <v>0</v>
      </c>
      <c r="E29" s="31">
        <f t="shared" si="9"/>
        <v>5513480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8"/>
        <v>5513480</v>
      </c>
      <c r="O29" s="43">
        <f t="shared" si="1"/>
        <v>59.020092702613013</v>
      </c>
      <c r="P29" s="10"/>
    </row>
    <row r="30" spans="1:16">
      <c r="A30" s="13"/>
      <c r="B30" s="45">
        <v>552</v>
      </c>
      <c r="C30" s="21" t="s">
        <v>38</v>
      </c>
      <c r="D30" s="46">
        <v>0</v>
      </c>
      <c r="E30" s="46">
        <v>4509860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4509860</v>
      </c>
      <c r="O30" s="47">
        <f t="shared" si="1"/>
        <v>48.276652001241743</v>
      </c>
      <c r="P30" s="9"/>
    </row>
    <row r="31" spans="1:16">
      <c r="A31" s="13"/>
      <c r="B31" s="45">
        <v>554</v>
      </c>
      <c r="C31" s="21" t="s">
        <v>39</v>
      </c>
      <c r="D31" s="46">
        <v>0</v>
      </c>
      <c r="E31" s="46">
        <v>1003620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1003620</v>
      </c>
      <c r="O31" s="47">
        <f t="shared" si="1"/>
        <v>10.74344070137127</v>
      </c>
      <c r="P31" s="9"/>
    </row>
    <row r="32" spans="1:16" ht="15.75">
      <c r="A32" s="28" t="s">
        <v>40</v>
      </c>
      <c r="B32" s="29"/>
      <c r="C32" s="30"/>
      <c r="D32" s="31">
        <f t="shared" ref="D32:M32" si="10">SUM(D33:D36)</f>
        <v>24776643</v>
      </c>
      <c r="E32" s="31">
        <f t="shared" si="10"/>
        <v>36920556</v>
      </c>
      <c r="F32" s="31">
        <f t="shared" si="10"/>
        <v>0</v>
      </c>
      <c r="G32" s="31">
        <f t="shared" si="10"/>
        <v>415992</v>
      </c>
      <c r="H32" s="31">
        <f t="shared" si="10"/>
        <v>0</v>
      </c>
      <c r="I32" s="31">
        <f t="shared" si="10"/>
        <v>2776776</v>
      </c>
      <c r="J32" s="31">
        <f t="shared" si="10"/>
        <v>85456</v>
      </c>
      <c r="K32" s="31">
        <f t="shared" si="10"/>
        <v>0</v>
      </c>
      <c r="L32" s="31">
        <f t="shared" si="10"/>
        <v>0</v>
      </c>
      <c r="M32" s="31">
        <f t="shared" si="10"/>
        <v>0</v>
      </c>
      <c r="N32" s="31">
        <f t="shared" ref="N32:N41" si="11">SUM(D32:M32)</f>
        <v>64975423</v>
      </c>
      <c r="O32" s="43">
        <f t="shared" si="1"/>
        <v>695.54174293758092</v>
      </c>
      <c r="P32" s="9"/>
    </row>
    <row r="33" spans="1:119">
      <c r="A33" s="12"/>
      <c r="B33" s="44">
        <v>571</v>
      </c>
      <c r="C33" s="20" t="s">
        <v>41</v>
      </c>
      <c r="D33" s="46">
        <v>4898371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4898371</v>
      </c>
      <c r="O33" s="47">
        <f t="shared" si="1"/>
        <v>52.435541710823514</v>
      </c>
      <c r="P33" s="9"/>
    </row>
    <row r="34" spans="1:119">
      <c r="A34" s="12"/>
      <c r="B34" s="44">
        <v>572</v>
      </c>
      <c r="C34" s="20" t="s">
        <v>72</v>
      </c>
      <c r="D34" s="46">
        <v>19561210</v>
      </c>
      <c r="E34" s="46">
        <v>17812546</v>
      </c>
      <c r="F34" s="46">
        <v>0</v>
      </c>
      <c r="G34" s="46">
        <v>0</v>
      </c>
      <c r="H34" s="46">
        <v>0</v>
      </c>
      <c r="I34" s="46">
        <v>2776776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40150532</v>
      </c>
      <c r="O34" s="47">
        <f t="shared" si="1"/>
        <v>429.79898733635207</v>
      </c>
      <c r="P34" s="9"/>
    </row>
    <row r="35" spans="1:119">
      <c r="A35" s="12"/>
      <c r="B35" s="44">
        <v>574</v>
      </c>
      <c r="C35" s="20" t="s">
        <v>43</v>
      </c>
      <c r="D35" s="46">
        <v>317062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317062</v>
      </c>
      <c r="O35" s="47">
        <f t="shared" si="1"/>
        <v>3.394050333451085</v>
      </c>
      <c r="P35" s="9"/>
    </row>
    <row r="36" spans="1:119">
      <c r="A36" s="12"/>
      <c r="B36" s="44">
        <v>579</v>
      </c>
      <c r="C36" s="20" t="s">
        <v>44</v>
      </c>
      <c r="D36" s="46">
        <v>0</v>
      </c>
      <c r="E36" s="46">
        <v>19108010</v>
      </c>
      <c r="F36" s="46">
        <v>0</v>
      </c>
      <c r="G36" s="46">
        <v>415992</v>
      </c>
      <c r="H36" s="46">
        <v>0</v>
      </c>
      <c r="I36" s="46">
        <v>0</v>
      </c>
      <c r="J36" s="46">
        <v>85456</v>
      </c>
      <c r="K36" s="46">
        <v>0</v>
      </c>
      <c r="L36" s="46">
        <v>0</v>
      </c>
      <c r="M36" s="46">
        <v>0</v>
      </c>
      <c r="N36" s="46">
        <f t="shared" si="11"/>
        <v>19609458</v>
      </c>
      <c r="O36" s="47">
        <f t="shared" si="1"/>
        <v>209.91316355695429</v>
      </c>
      <c r="P36" s="9"/>
    </row>
    <row r="37" spans="1:119" ht="15.75">
      <c r="A37" s="28" t="s">
        <v>73</v>
      </c>
      <c r="B37" s="29"/>
      <c r="C37" s="30"/>
      <c r="D37" s="31">
        <f t="shared" ref="D37:M37" si="12">SUM(D38:D40)</f>
        <v>8238100</v>
      </c>
      <c r="E37" s="31">
        <f t="shared" si="12"/>
        <v>10126485</v>
      </c>
      <c r="F37" s="31">
        <f t="shared" si="12"/>
        <v>0</v>
      </c>
      <c r="G37" s="31">
        <f t="shared" si="12"/>
        <v>3580500</v>
      </c>
      <c r="H37" s="31">
        <f t="shared" si="12"/>
        <v>208600</v>
      </c>
      <c r="I37" s="31">
        <f t="shared" si="12"/>
        <v>64200</v>
      </c>
      <c r="J37" s="31">
        <f t="shared" si="12"/>
        <v>32720272</v>
      </c>
      <c r="K37" s="31">
        <f t="shared" si="12"/>
        <v>419432</v>
      </c>
      <c r="L37" s="31">
        <f t="shared" si="12"/>
        <v>0</v>
      </c>
      <c r="M37" s="31">
        <f t="shared" si="12"/>
        <v>0</v>
      </c>
      <c r="N37" s="31">
        <f t="shared" si="11"/>
        <v>55357589</v>
      </c>
      <c r="O37" s="43">
        <f t="shared" si="1"/>
        <v>592.58581414517698</v>
      </c>
      <c r="P37" s="9"/>
    </row>
    <row r="38" spans="1:119">
      <c r="A38" s="12"/>
      <c r="B38" s="44">
        <v>581</v>
      </c>
      <c r="C38" s="20" t="s">
        <v>74</v>
      </c>
      <c r="D38" s="46">
        <v>8238100</v>
      </c>
      <c r="E38" s="46">
        <v>10126485</v>
      </c>
      <c r="F38" s="46">
        <v>0</v>
      </c>
      <c r="G38" s="46">
        <v>3580500</v>
      </c>
      <c r="H38" s="46">
        <v>208600</v>
      </c>
      <c r="I38" s="46">
        <v>64200</v>
      </c>
      <c r="J38" s="46">
        <v>0</v>
      </c>
      <c r="K38" s="46">
        <v>419432</v>
      </c>
      <c r="L38" s="46">
        <v>0</v>
      </c>
      <c r="M38" s="46">
        <v>0</v>
      </c>
      <c r="N38" s="46">
        <f t="shared" si="11"/>
        <v>22637317</v>
      </c>
      <c r="O38" s="47">
        <f t="shared" si="1"/>
        <v>242.32545468169604</v>
      </c>
      <c r="P38" s="9"/>
    </row>
    <row r="39" spans="1:119">
      <c r="A39" s="12"/>
      <c r="B39" s="44">
        <v>590</v>
      </c>
      <c r="C39" s="20" t="s">
        <v>75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32495827</v>
      </c>
      <c r="K39" s="46">
        <v>0</v>
      </c>
      <c r="L39" s="46">
        <v>0</v>
      </c>
      <c r="M39" s="46">
        <v>0</v>
      </c>
      <c r="N39" s="46">
        <f t="shared" si="11"/>
        <v>32495827</v>
      </c>
      <c r="O39" s="47">
        <f t="shared" si="1"/>
        <v>347.85774537825023</v>
      </c>
      <c r="P39" s="9"/>
    </row>
    <row r="40" spans="1:119" ht="15.75" thickBot="1">
      <c r="A40" s="12"/>
      <c r="B40" s="44">
        <v>591</v>
      </c>
      <c r="C40" s="20" t="s">
        <v>89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224445</v>
      </c>
      <c r="K40" s="46">
        <v>0</v>
      </c>
      <c r="L40" s="46">
        <v>0</v>
      </c>
      <c r="M40" s="46">
        <v>0</v>
      </c>
      <c r="N40" s="46">
        <f t="shared" si="11"/>
        <v>224445</v>
      </c>
      <c r="O40" s="47">
        <f t="shared" si="1"/>
        <v>2.4026140852307396</v>
      </c>
      <c r="P40" s="9"/>
    </row>
    <row r="41" spans="1:119" ht="16.5" thickBot="1">
      <c r="A41" s="14" t="s">
        <v>10</v>
      </c>
      <c r="B41" s="23"/>
      <c r="C41" s="22"/>
      <c r="D41" s="15">
        <f>SUM(D5,D13,D18,D26,D29,D32,D37)</f>
        <v>167415831</v>
      </c>
      <c r="E41" s="15">
        <f t="shared" ref="E41:M41" si="13">SUM(E5,E13,E18,E26,E29,E32,E37)</f>
        <v>58813713</v>
      </c>
      <c r="F41" s="15">
        <f t="shared" si="13"/>
        <v>13361717</v>
      </c>
      <c r="G41" s="15">
        <f t="shared" si="13"/>
        <v>14369780</v>
      </c>
      <c r="H41" s="15">
        <f t="shared" si="13"/>
        <v>208600</v>
      </c>
      <c r="I41" s="15">
        <f t="shared" si="13"/>
        <v>65871282</v>
      </c>
      <c r="J41" s="15">
        <f t="shared" si="13"/>
        <v>37970702</v>
      </c>
      <c r="K41" s="15">
        <f t="shared" si="13"/>
        <v>40508710</v>
      </c>
      <c r="L41" s="15">
        <f t="shared" si="13"/>
        <v>0</v>
      </c>
      <c r="M41" s="15">
        <f t="shared" si="13"/>
        <v>0</v>
      </c>
      <c r="N41" s="15">
        <f t="shared" si="11"/>
        <v>398520335</v>
      </c>
      <c r="O41" s="37">
        <f t="shared" si="1"/>
        <v>4266.03653510603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94" t="s">
        <v>90</v>
      </c>
      <c r="M43" s="94"/>
      <c r="N43" s="94"/>
      <c r="O43" s="41">
        <v>93417</v>
      </c>
    </row>
    <row r="44" spans="1:119">
      <c r="A44" s="95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98" t="s">
        <v>54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22796705</v>
      </c>
      <c r="E5" s="26">
        <f t="shared" si="0"/>
        <v>814912</v>
      </c>
      <c r="F5" s="26">
        <f t="shared" si="0"/>
        <v>12776875</v>
      </c>
      <c r="G5" s="26">
        <f t="shared" si="0"/>
        <v>369262</v>
      </c>
      <c r="H5" s="26">
        <f t="shared" si="0"/>
        <v>0</v>
      </c>
      <c r="I5" s="26">
        <f t="shared" si="0"/>
        <v>2078966</v>
      </c>
      <c r="J5" s="26">
        <f t="shared" si="0"/>
        <v>0</v>
      </c>
      <c r="K5" s="26">
        <f t="shared" si="0"/>
        <v>36220626</v>
      </c>
      <c r="L5" s="26">
        <f t="shared" si="0"/>
        <v>0</v>
      </c>
      <c r="M5" s="26">
        <f t="shared" si="0"/>
        <v>0</v>
      </c>
      <c r="N5" s="27">
        <f>SUM(D5:M5)</f>
        <v>75057346</v>
      </c>
      <c r="O5" s="32">
        <f t="shared" ref="O5:O38" si="1">(N5/O$40)</f>
        <v>817.64486856868962</v>
      </c>
      <c r="P5" s="6"/>
    </row>
    <row r="6" spans="1:133">
      <c r="A6" s="12"/>
      <c r="B6" s="44">
        <v>511</v>
      </c>
      <c r="C6" s="20" t="s">
        <v>19</v>
      </c>
      <c r="D6" s="46">
        <v>362737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362737</v>
      </c>
      <c r="O6" s="47">
        <f t="shared" si="1"/>
        <v>3.9515125766637254</v>
      </c>
      <c r="P6" s="9"/>
    </row>
    <row r="7" spans="1:133">
      <c r="A7" s="12"/>
      <c r="B7" s="44">
        <v>512</v>
      </c>
      <c r="C7" s="20" t="s">
        <v>20</v>
      </c>
      <c r="D7" s="46">
        <v>3230567</v>
      </c>
      <c r="E7" s="46">
        <v>232718</v>
      </c>
      <c r="F7" s="46">
        <v>0</v>
      </c>
      <c r="G7" s="46">
        <v>3387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3466672</v>
      </c>
      <c r="O7" s="47">
        <f t="shared" si="1"/>
        <v>37.764545682320772</v>
      </c>
      <c r="P7" s="9"/>
    </row>
    <row r="8" spans="1:133">
      <c r="A8" s="12"/>
      <c r="B8" s="44">
        <v>513</v>
      </c>
      <c r="C8" s="20" t="s">
        <v>21</v>
      </c>
      <c r="D8" s="46">
        <v>5589324</v>
      </c>
      <c r="E8" s="46">
        <v>0</v>
      </c>
      <c r="F8" s="46">
        <v>0</v>
      </c>
      <c r="G8" s="46">
        <v>0</v>
      </c>
      <c r="H8" s="46">
        <v>0</v>
      </c>
      <c r="I8" s="46">
        <v>1254269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6843593</v>
      </c>
      <c r="O8" s="47">
        <f t="shared" si="1"/>
        <v>74.55137967471704</v>
      </c>
      <c r="P8" s="9"/>
    </row>
    <row r="9" spans="1:133">
      <c r="A9" s="12"/>
      <c r="B9" s="44">
        <v>514</v>
      </c>
      <c r="C9" s="20" t="s">
        <v>22</v>
      </c>
      <c r="D9" s="46">
        <v>1370865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1370865</v>
      </c>
      <c r="O9" s="47">
        <f t="shared" si="1"/>
        <v>14.933657962678518</v>
      </c>
      <c r="P9" s="9"/>
    </row>
    <row r="10" spans="1:133">
      <c r="A10" s="12"/>
      <c r="B10" s="44">
        <v>515</v>
      </c>
      <c r="C10" s="20" t="s">
        <v>23</v>
      </c>
      <c r="D10" s="46">
        <v>1231643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1231643</v>
      </c>
      <c r="O10" s="47">
        <f t="shared" si="1"/>
        <v>13.4170288789394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36220626</v>
      </c>
      <c r="L11" s="46">
        <v>0</v>
      </c>
      <c r="M11" s="46">
        <v>0</v>
      </c>
      <c r="N11" s="46">
        <f t="shared" si="2"/>
        <v>36220626</v>
      </c>
      <c r="O11" s="47">
        <f t="shared" si="1"/>
        <v>394.57309062387662</v>
      </c>
      <c r="P11" s="9"/>
    </row>
    <row r="12" spans="1:133">
      <c r="A12" s="12"/>
      <c r="B12" s="44">
        <v>519</v>
      </c>
      <c r="C12" s="20" t="s">
        <v>67</v>
      </c>
      <c r="D12" s="46">
        <v>11011569</v>
      </c>
      <c r="E12" s="46">
        <v>582194</v>
      </c>
      <c r="F12" s="46">
        <v>12776875</v>
      </c>
      <c r="G12" s="46">
        <v>365875</v>
      </c>
      <c r="H12" s="46">
        <v>0</v>
      </c>
      <c r="I12" s="46">
        <v>824697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25561210</v>
      </c>
      <c r="O12" s="47">
        <f t="shared" si="1"/>
        <v>278.45365316949358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93366073</v>
      </c>
      <c r="E13" s="31">
        <f t="shared" si="3"/>
        <v>365816</v>
      </c>
      <c r="F13" s="31">
        <f t="shared" si="3"/>
        <v>0</v>
      </c>
      <c r="G13" s="31">
        <f t="shared" si="3"/>
        <v>8210937</v>
      </c>
      <c r="H13" s="31">
        <f t="shared" si="3"/>
        <v>0</v>
      </c>
      <c r="I13" s="31">
        <f t="shared" si="3"/>
        <v>0</v>
      </c>
      <c r="J13" s="31">
        <f t="shared" si="3"/>
        <v>2780225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104723051</v>
      </c>
      <c r="O13" s="43">
        <f t="shared" si="1"/>
        <v>1140.8112574485006</v>
      </c>
      <c r="P13" s="10"/>
    </row>
    <row r="14" spans="1:133">
      <c r="A14" s="12"/>
      <c r="B14" s="44">
        <v>521</v>
      </c>
      <c r="C14" s="20" t="s">
        <v>27</v>
      </c>
      <c r="D14" s="46">
        <v>43716456</v>
      </c>
      <c r="E14" s="46">
        <v>257635</v>
      </c>
      <c r="F14" s="46">
        <v>0</v>
      </c>
      <c r="G14" s="46">
        <v>6566911</v>
      </c>
      <c r="H14" s="46">
        <v>0</v>
      </c>
      <c r="I14" s="46">
        <v>0</v>
      </c>
      <c r="J14" s="46">
        <v>1339622</v>
      </c>
      <c r="K14" s="46">
        <v>0</v>
      </c>
      <c r="L14" s="46">
        <v>0</v>
      </c>
      <c r="M14" s="46">
        <v>0</v>
      </c>
      <c r="N14" s="46">
        <f t="shared" si="4"/>
        <v>51880624</v>
      </c>
      <c r="O14" s="47">
        <f t="shared" si="1"/>
        <v>565.16687909190932</v>
      </c>
      <c r="P14" s="9"/>
    </row>
    <row r="15" spans="1:133">
      <c r="A15" s="12"/>
      <c r="B15" s="44">
        <v>522</v>
      </c>
      <c r="C15" s="20" t="s">
        <v>28</v>
      </c>
      <c r="D15" s="46">
        <v>42632913</v>
      </c>
      <c r="E15" s="46">
        <v>108181</v>
      </c>
      <c r="F15" s="46">
        <v>0</v>
      </c>
      <c r="G15" s="46">
        <v>1644026</v>
      </c>
      <c r="H15" s="46">
        <v>0</v>
      </c>
      <c r="I15" s="46">
        <v>0</v>
      </c>
      <c r="J15" s="46">
        <v>1440603</v>
      </c>
      <c r="K15" s="46">
        <v>0</v>
      </c>
      <c r="L15" s="46">
        <v>0</v>
      </c>
      <c r="M15" s="46">
        <v>0</v>
      </c>
      <c r="N15" s="46">
        <f t="shared" si="4"/>
        <v>45825723</v>
      </c>
      <c r="O15" s="47">
        <f t="shared" si="1"/>
        <v>499.20719631360504</v>
      </c>
      <c r="P15" s="9"/>
    </row>
    <row r="16" spans="1:133">
      <c r="A16" s="12"/>
      <c r="B16" s="44">
        <v>524</v>
      </c>
      <c r="C16" s="20" t="s">
        <v>58</v>
      </c>
      <c r="D16" s="46">
        <v>576648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576648</v>
      </c>
      <c r="O16" s="47">
        <f t="shared" si="1"/>
        <v>6.281773914180202</v>
      </c>
      <c r="P16" s="9"/>
    </row>
    <row r="17" spans="1:16">
      <c r="A17" s="12"/>
      <c r="B17" s="44">
        <v>529</v>
      </c>
      <c r="C17" s="20" t="s">
        <v>59</v>
      </c>
      <c r="D17" s="46">
        <v>6440056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6440056</v>
      </c>
      <c r="O17" s="47">
        <f t="shared" si="1"/>
        <v>70.155408128805959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SUM(D19:D23)</f>
        <v>493159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58068309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58561468</v>
      </c>
      <c r="O18" s="43">
        <f t="shared" si="1"/>
        <v>637.9453359042235</v>
      </c>
      <c r="P18" s="10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15252987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15252987</v>
      </c>
      <c r="O19" s="47">
        <f t="shared" si="1"/>
        <v>166.15997254812248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7101692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7101692</v>
      </c>
      <c r="O20" s="47">
        <f t="shared" si="1"/>
        <v>77.363007505691911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10870669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10870669</v>
      </c>
      <c r="O21" s="47">
        <f t="shared" si="1"/>
        <v>118.42074359728531</v>
      </c>
      <c r="P21" s="9"/>
    </row>
    <row r="22" spans="1:16">
      <c r="A22" s="12"/>
      <c r="B22" s="44">
        <v>536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7452344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7452344</v>
      </c>
      <c r="O22" s="47">
        <f t="shared" si="1"/>
        <v>81.182870899920474</v>
      </c>
      <c r="P22" s="9"/>
    </row>
    <row r="23" spans="1:16">
      <c r="A23" s="12"/>
      <c r="B23" s="44">
        <v>539</v>
      </c>
      <c r="C23" s="20" t="s">
        <v>34</v>
      </c>
      <c r="D23" s="46">
        <v>493159</v>
      </c>
      <c r="E23" s="46">
        <v>0</v>
      </c>
      <c r="F23" s="46">
        <v>0</v>
      </c>
      <c r="G23" s="46">
        <v>0</v>
      </c>
      <c r="H23" s="46">
        <v>0</v>
      </c>
      <c r="I23" s="46">
        <v>17390617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17883776</v>
      </c>
      <c r="O23" s="47">
        <f t="shared" si="1"/>
        <v>194.81874135320325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SUM(D25:D26)</f>
        <v>5945868</v>
      </c>
      <c r="E24" s="31">
        <f t="shared" si="6"/>
        <v>1301233</v>
      </c>
      <c r="F24" s="31">
        <f t="shared" si="6"/>
        <v>0</v>
      </c>
      <c r="G24" s="31">
        <f t="shared" si="6"/>
        <v>13393477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29" si="7">SUM(D24:M24)</f>
        <v>20640578</v>
      </c>
      <c r="O24" s="43">
        <f t="shared" si="1"/>
        <v>224.85024565072933</v>
      </c>
      <c r="P24" s="10"/>
    </row>
    <row r="25" spans="1:16">
      <c r="A25" s="12"/>
      <c r="B25" s="44">
        <v>541</v>
      </c>
      <c r="C25" s="20" t="s">
        <v>71</v>
      </c>
      <c r="D25" s="46">
        <v>5945868</v>
      </c>
      <c r="E25" s="46">
        <v>1155421</v>
      </c>
      <c r="F25" s="46">
        <v>0</v>
      </c>
      <c r="G25" s="46">
        <v>13393477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20494766</v>
      </c>
      <c r="O25" s="47">
        <f t="shared" si="1"/>
        <v>223.26182772857501</v>
      </c>
      <c r="P25" s="9"/>
    </row>
    <row r="26" spans="1:16">
      <c r="A26" s="12"/>
      <c r="B26" s="44">
        <v>544</v>
      </c>
      <c r="C26" s="20" t="s">
        <v>79</v>
      </c>
      <c r="D26" s="46">
        <v>0</v>
      </c>
      <c r="E26" s="46">
        <v>145812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145812</v>
      </c>
      <c r="O26" s="47">
        <f t="shared" si="1"/>
        <v>1.5884179221543189</v>
      </c>
      <c r="P26" s="9"/>
    </row>
    <row r="27" spans="1:16" ht="15.75">
      <c r="A27" s="28" t="s">
        <v>37</v>
      </c>
      <c r="B27" s="29"/>
      <c r="C27" s="30"/>
      <c r="D27" s="31">
        <f t="shared" ref="D27:M27" si="8">SUM(D28:D29)</f>
        <v>0</v>
      </c>
      <c r="E27" s="31">
        <f t="shared" si="8"/>
        <v>5568718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5568718</v>
      </c>
      <c r="O27" s="43">
        <f t="shared" si="1"/>
        <v>60.663398586010437</v>
      </c>
      <c r="P27" s="10"/>
    </row>
    <row r="28" spans="1:16">
      <c r="A28" s="13"/>
      <c r="B28" s="45">
        <v>552</v>
      </c>
      <c r="C28" s="21" t="s">
        <v>38</v>
      </c>
      <c r="D28" s="46">
        <v>0</v>
      </c>
      <c r="E28" s="46">
        <v>4808500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4808500</v>
      </c>
      <c r="O28" s="47">
        <f t="shared" si="1"/>
        <v>52.381886118282729</v>
      </c>
      <c r="P28" s="9"/>
    </row>
    <row r="29" spans="1:16">
      <c r="A29" s="13"/>
      <c r="B29" s="45">
        <v>554</v>
      </c>
      <c r="C29" s="21" t="s">
        <v>39</v>
      </c>
      <c r="D29" s="46">
        <v>0</v>
      </c>
      <c r="E29" s="46">
        <v>760218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760218</v>
      </c>
      <c r="O29" s="47">
        <f t="shared" si="1"/>
        <v>8.281512467727703</v>
      </c>
      <c r="P29" s="9"/>
    </row>
    <row r="30" spans="1:16" ht="15.75">
      <c r="A30" s="28" t="s">
        <v>40</v>
      </c>
      <c r="B30" s="29"/>
      <c r="C30" s="30"/>
      <c r="D30" s="31">
        <f t="shared" ref="D30:M30" si="9">SUM(D31:D34)</f>
        <v>23940074</v>
      </c>
      <c r="E30" s="31">
        <f t="shared" si="9"/>
        <v>16552490</v>
      </c>
      <c r="F30" s="31">
        <f t="shared" si="9"/>
        <v>0</v>
      </c>
      <c r="G30" s="31">
        <f t="shared" si="9"/>
        <v>1313882</v>
      </c>
      <c r="H30" s="31">
        <f t="shared" si="9"/>
        <v>0</v>
      </c>
      <c r="I30" s="31">
        <f t="shared" si="9"/>
        <v>3090858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8" si="10">SUM(D30:M30)</f>
        <v>44897304</v>
      </c>
      <c r="O30" s="43">
        <f t="shared" si="1"/>
        <v>489.09336906434851</v>
      </c>
      <c r="P30" s="9"/>
    </row>
    <row r="31" spans="1:16">
      <c r="A31" s="12"/>
      <c r="B31" s="44">
        <v>571</v>
      </c>
      <c r="C31" s="20" t="s">
        <v>41</v>
      </c>
      <c r="D31" s="46">
        <v>4633653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4633653</v>
      </c>
      <c r="O31" s="47">
        <f t="shared" si="1"/>
        <v>50.477172456616231</v>
      </c>
      <c r="P31" s="9"/>
    </row>
    <row r="32" spans="1:16">
      <c r="A32" s="12"/>
      <c r="B32" s="44">
        <v>572</v>
      </c>
      <c r="C32" s="20" t="s">
        <v>72</v>
      </c>
      <c r="D32" s="46">
        <v>19020685</v>
      </c>
      <c r="E32" s="46">
        <v>16552490</v>
      </c>
      <c r="F32" s="46">
        <v>0</v>
      </c>
      <c r="G32" s="46">
        <v>0</v>
      </c>
      <c r="H32" s="46">
        <v>0</v>
      </c>
      <c r="I32" s="46">
        <v>3090858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38664033</v>
      </c>
      <c r="O32" s="47">
        <f t="shared" si="1"/>
        <v>421.19059446387138</v>
      </c>
      <c r="P32" s="9"/>
    </row>
    <row r="33" spans="1:119">
      <c r="A33" s="12"/>
      <c r="B33" s="44">
        <v>574</v>
      </c>
      <c r="C33" s="20" t="s">
        <v>43</v>
      </c>
      <c r="D33" s="46">
        <v>285736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285736</v>
      </c>
      <c r="O33" s="47">
        <f t="shared" si="1"/>
        <v>3.1126943146290182</v>
      </c>
      <c r="P33" s="9"/>
    </row>
    <row r="34" spans="1:119">
      <c r="A34" s="12"/>
      <c r="B34" s="44">
        <v>579</v>
      </c>
      <c r="C34" s="20" t="s">
        <v>44</v>
      </c>
      <c r="D34" s="46">
        <v>0</v>
      </c>
      <c r="E34" s="46">
        <v>0</v>
      </c>
      <c r="F34" s="46">
        <v>0</v>
      </c>
      <c r="G34" s="46">
        <v>1313882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1313882</v>
      </c>
      <c r="O34" s="47">
        <f t="shared" si="1"/>
        <v>14.312907829231893</v>
      </c>
      <c r="P34" s="9"/>
    </row>
    <row r="35" spans="1:119" ht="15.75">
      <c r="A35" s="28" t="s">
        <v>73</v>
      </c>
      <c r="B35" s="29"/>
      <c r="C35" s="30"/>
      <c r="D35" s="31">
        <f t="shared" ref="D35:M35" si="11">SUM(D36:D37)</f>
        <v>12754200</v>
      </c>
      <c r="E35" s="31">
        <f t="shared" si="11"/>
        <v>9976832</v>
      </c>
      <c r="F35" s="31">
        <f t="shared" si="11"/>
        <v>0</v>
      </c>
      <c r="G35" s="31">
        <f t="shared" si="11"/>
        <v>4415944</v>
      </c>
      <c r="H35" s="31">
        <f t="shared" si="11"/>
        <v>0</v>
      </c>
      <c r="I35" s="31">
        <f t="shared" si="11"/>
        <v>407700</v>
      </c>
      <c r="J35" s="31">
        <f t="shared" si="11"/>
        <v>31361383</v>
      </c>
      <c r="K35" s="31">
        <f t="shared" si="11"/>
        <v>319049</v>
      </c>
      <c r="L35" s="31">
        <f t="shared" si="11"/>
        <v>0</v>
      </c>
      <c r="M35" s="31">
        <f t="shared" si="11"/>
        <v>0</v>
      </c>
      <c r="N35" s="31">
        <f t="shared" si="10"/>
        <v>59235108</v>
      </c>
      <c r="O35" s="43">
        <f t="shared" si="1"/>
        <v>645.28370208176739</v>
      </c>
      <c r="P35" s="9"/>
    </row>
    <row r="36" spans="1:119">
      <c r="A36" s="12"/>
      <c r="B36" s="44">
        <v>581</v>
      </c>
      <c r="C36" s="20" t="s">
        <v>74</v>
      </c>
      <c r="D36" s="46">
        <v>12754200</v>
      </c>
      <c r="E36" s="46">
        <v>9976832</v>
      </c>
      <c r="F36" s="46">
        <v>0</v>
      </c>
      <c r="G36" s="46">
        <v>4415944</v>
      </c>
      <c r="H36" s="46">
        <v>0</v>
      </c>
      <c r="I36" s="46">
        <v>407700</v>
      </c>
      <c r="J36" s="46">
        <v>0</v>
      </c>
      <c r="K36" s="46">
        <v>319049</v>
      </c>
      <c r="L36" s="46">
        <v>0</v>
      </c>
      <c r="M36" s="46">
        <v>0</v>
      </c>
      <c r="N36" s="46">
        <f t="shared" si="10"/>
        <v>27873725</v>
      </c>
      <c r="O36" s="47">
        <f t="shared" si="1"/>
        <v>303.64527163197056</v>
      </c>
      <c r="P36" s="9"/>
    </row>
    <row r="37" spans="1:119" ht="15.75" thickBot="1">
      <c r="A37" s="12"/>
      <c r="B37" s="44">
        <v>590</v>
      </c>
      <c r="C37" s="20" t="s">
        <v>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31361383</v>
      </c>
      <c r="K37" s="46">
        <v>0</v>
      </c>
      <c r="L37" s="46">
        <v>0</v>
      </c>
      <c r="M37" s="46">
        <v>0</v>
      </c>
      <c r="N37" s="46">
        <f t="shared" si="10"/>
        <v>31361383</v>
      </c>
      <c r="O37" s="47">
        <f t="shared" si="1"/>
        <v>341.63843044979683</v>
      </c>
      <c r="P37" s="9"/>
    </row>
    <row r="38" spans="1:119" ht="16.5" thickBot="1">
      <c r="A38" s="14" t="s">
        <v>10</v>
      </c>
      <c r="B38" s="23"/>
      <c r="C38" s="22"/>
      <c r="D38" s="15">
        <f>SUM(D5,D13,D18,D24,D27,D30,D35)</f>
        <v>159296079</v>
      </c>
      <c r="E38" s="15">
        <f t="shared" ref="E38:M38" si="12">SUM(E5,E13,E18,E24,E27,E30,E35)</f>
        <v>34580001</v>
      </c>
      <c r="F38" s="15">
        <f t="shared" si="12"/>
        <v>12776875</v>
      </c>
      <c r="G38" s="15">
        <f t="shared" si="12"/>
        <v>27703502</v>
      </c>
      <c r="H38" s="15">
        <f t="shared" si="12"/>
        <v>0</v>
      </c>
      <c r="I38" s="15">
        <f t="shared" si="12"/>
        <v>63645833</v>
      </c>
      <c r="J38" s="15">
        <f t="shared" si="12"/>
        <v>34141608</v>
      </c>
      <c r="K38" s="15">
        <f t="shared" si="12"/>
        <v>36539675</v>
      </c>
      <c r="L38" s="15">
        <f t="shared" si="12"/>
        <v>0</v>
      </c>
      <c r="M38" s="15">
        <f t="shared" si="12"/>
        <v>0</v>
      </c>
      <c r="N38" s="15">
        <f t="shared" si="10"/>
        <v>368683573</v>
      </c>
      <c r="O38" s="37">
        <f t="shared" si="1"/>
        <v>4016.292177304269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87</v>
      </c>
      <c r="M40" s="94"/>
      <c r="N40" s="94"/>
      <c r="O40" s="41">
        <v>91797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18819240</v>
      </c>
      <c r="E5" s="26">
        <f t="shared" si="0"/>
        <v>1963235</v>
      </c>
      <c r="F5" s="26">
        <f t="shared" si="0"/>
        <v>12788440</v>
      </c>
      <c r="G5" s="26">
        <f t="shared" si="0"/>
        <v>319375</v>
      </c>
      <c r="H5" s="26">
        <f t="shared" si="0"/>
        <v>0</v>
      </c>
      <c r="I5" s="26">
        <f t="shared" si="0"/>
        <v>2115025</v>
      </c>
      <c r="J5" s="26">
        <f t="shared" si="0"/>
        <v>0</v>
      </c>
      <c r="K5" s="26">
        <f t="shared" si="0"/>
        <v>36770561</v>
      </c>
      <c r="L5" s="26">
        <f t="shared" si="0"/>
        <v>0</v>
      </c>
      <c r="M5" s="26">
        <f t="shared" si="0"/>
        <v>0</v>
      </c>
      <c r="N5" s="27">
        <f>SUM(D5:M5)</f>
        <v>72775876</v>
      </c>
      <c r="O5" s="32">
        <f t="shared" ref="O5:O39" si="1">(N5/O$41)</f>
        <v>824.42227131124332</v>
      </c>
      <c r="P5" s="6"/>
    </row>
    <row r="6" spans="1:133">
      <c r="A6" s="12"/>
      <c r="B6" s="44">
        <v>511</v>
      </c>
      <c r="C6" s="20" t="s">
        <v>19</v>
      </c>
      <c r="D6" s="46">
        <v>176150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176150</v>
      </c>
      <c r="O6" s="47">
        <f t="shared" si="1"/>
        <v>1.9954687057490796</v>
      </c>
      <c r="P6" s="9"/>
    </row>
    <row r="7" spans="1:133">
      <c r="A7" s="12"/>
      <c r="B7" s="44">
        <v>512</v>
      </c>
      <c r="C7" s="20" t="s">
        <v>20</v>
      </c>
      <c r="D7" s="46">
        <v>3248987</v>
      </c>
      <c r="E7" s="46">
        <v>168389</v>
      </c>
      <c r="F7" s="46">
        <v>0</v>
      </c>
      <c r="G7" s="46">
        <v>4193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3421569</v>
      </c>
      <c r="O7" s="47">
        <f t="shared" si="1"/>
        <v>38.760339847068821</v>
      </c>
      <c r="P7" s="9"/>
    </row>
    <row r="8" spans="1:133">
      <c r="A8" s="12"/>
      <c r="B8" s="44">
        <v>513</v>
      </c>
      <c r="C8" s="20" t="s">
        <v>21</v>
      </c>
      <c r="D8" s="46">
        <v>4753146</v>
      </c>
      <c r="E8" s="46">
        <v>0</v>
      </c>
      <c r="F8" s="46">
        <v>0</v>
      </c>
      <c r="G8" s="46">
        <v>0</v>
      </c>
      <c r="H8" s="46">
        <v>0</v>
      </c>
      <c r="I8" s="46">
        <v>1108664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5861810</v>
      </c>
      <c r="O8" s="47">
        <f t="shared" si="1"/>
        <v>66.403964882469552</v>
      </c>
      <c r="P8" s="9"/>
    </row>
    <row r="9" spans="1:133">
      <c r="A9" s="12"/>
      <c r="B9" s="44">
        <v>514</v>
      </c>
      <c r="C9" s="20" t="s">
        <v>22</v>
      </c>
      <c r="D9" s="46">
        <v>1304070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1304070</v>
      </c>
      <c r="O9" s="47">
        <f t="shared" si="1"/>
        <v>14.772812234494477</v>
      </c>
      <c r="P9" s="9"/>
    </row>
    <row r="10" spans="1:133">
      <c r="A10" s="12"/>
      <c r="B10" s="44">
        <v>515</v>
      </c>
      <c r="C10" s="20" t="s">
        <v>23</v>
      </c>
      <c r="D10" s="46">
        <v>1132394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1132394</v>
      </c>
      <c r="O10" s="47">
        <f t="shared" si="1"/>
        <v>12.828026054941942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36770561</v>
      </c>
      <c r="L11" s="46">
        <v>0</v>
      </c>
      <c r="M11" s="46">
        <v>0</v>
      </c>
      <c r="N11" s="46">
        <f t="shared" si="2"/>
        <v>36770561</v>
      </c>
      <c r="O11" s="47">
        <f t="shared" si="1"/>
        <v>416.54557915604647</v>
      </c>
      <c r="P11" s="9"/>
    </row>
    <row r="12" spans="1:133">
      <c r="A12" s="12"/>
      <c r="B12" s="44">
        <v>519</v>
      </c>
      <c r="C12" s="20" t="s">
        <v>67</v>
      </c>
      <c r="D12" s="46">
        <v>8204493</v>
      </c>
      <c r="E12" s="46">
        <v>1794846</v>
      </c>
      <c r="F12" s="46">
        <v>12788440</v>
      </c>
      <c r="G12" s="46">
        <v>315182</v>
      </c>
      <c r="H12" s="46">
        <v>0</v>
      </c>
      <c r="I12" s="46">
        <v>1006361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24109322</v>
      </c>
      <c r="O12" s="47">
        <f t="shared" si="1"/>
        <v>273.11608043047295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90632971</v>
      </c>
      <c r="E13" s="31">
        <f t="shared" si="3"/>
        <v>220605</v>
      </c>
      <c r="F13" s="31">
        <f t="shared" si="3"/>
        <v>0</v>
      </c>
      <c r="G13" s="31">
        <f t="shared" si="3"/>
        <v>3588644</v>
      </c>
      <c r="H13" s="31">
        <f t="shared" si="3"/>
        <v>0</v>
      </c>
      <c r="I13" s="31">
        <f t="shared" si="3"/>
        <v>0</v>
      </c>
      <c r="J13" s="31">
        <f t="shared" si="3"/>
        <v>3899710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98341930</v>
      </c>
      <c r="O13" s="43">
        <f t="shared" si="1"/>
        <v>1114.0405550835458</v>
      </c>
      <c r="P13" s="10"/>
    </row>
    <row r="14" spans="1:133">
      <c r="A14" s="12"/>
      <c r="B14" s="44">
        <v>521</v>
      </c>
      <c r="C14" s="20" t="s">
        <v>27</v>
      </c>
      <c r="D14" s="46">
        <v>40203647</v>
      </c>
      <c r="E14" s="46">
        <v>220605</v>
      </c>
      <c r="F14" s="46">
        <v>0</v>
      </c>
      <c r="G14" s="46">
        <v>2576179</v>
      </c>
      <c r="H14" s="46">
        <v>0</v>
      </c>
      <c r="I14" s="46">
        <v>0</v>
      </c>
      <c r="J14" s="46">
        <v>1327833</v>
      </c>
      <c r="K14" s="46">
        <v>0</v>
      </c>
      <c r="L14" s="46">
        <v>0</v>
      </c>
      <c r="M14" s="46">
        <v>0</v>
      </c>
      <c r="N14" s="46">
        <f t="shared" si="4"/>
        <v>44328264</v>
      </c>
      <c r="O14" s="47">
        <f t="shared" si="1"/>
        <v>502.16101954120649</v>
      </c>
      <c r="P14" s="9"/>
    </row>
    <row r="15" spans="1:133">
      <c r="A15" s="12"/>
      <c r="B15" s="44">
        <v>522</v>
      </c>
      <c r="C15" s="20" t="s">
        <v>28</v>
      </c>
      <c r="D15" s="46">
        <v>43791533</v>
      </c>
      <c r="E15" s="46">
        <v>0</v>
      </c>
      <c r="F15" s="46">
        <v>0</v>
      </c>
      <c r="G15" s="46">
        <v>1012465</v>
      </c>
      <c r="H15" s="46">
        <v>0</v>
      </c>
      <c r="I15" s="46">
        <v>0</v>
      </c>
      <c r="J15" s="46">
        <v>2571877</v>
      </c>
      <c r="K15" s="46">
        <v>0</v>
      </c>
      <c r="L15" s="46">
        <v>0</v>
      </c>
      <c r="M15" s="46">
        <v>0</v>
      </c>
      <c r="N15" s="46">
        <f t="shared" si="4"/>
        <v>47375875</v>
      </c>
      <c r="O15" s="47">
        <f t="shared" si="1"/>
        <v>536.68507504956108</v>
      </c>
      <c r="P15" s="9"/>
    </row>
    <row r="16" spans="1:133">
      <c r="A16" s="12"/>
      <c r="B16" s="44">
        <v>524</v>
      </c>
      <c r="C16" s="20" t="s">
        <v>58</v>
      </c>
      <c r="D16" s="46">
        <v>513776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513776</v>
      </c>
      <c r="O16" s="47">
        <f t="shared" si="1"/>
        <v>5.8201755876522228</v>
      </c>
      <c r="P16" s="9"/>
    </row>
    <row r="17" spans="1:16">
      <c r="A17" s="12"/>
      <c r="B17" s="44">
        <v>529</v>
      </c>
      <c r="C17" s="20" t="s">
        <v>59</v>
      </c>
      <c r="D17" s="46">
        <v>6124015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6124015</v>
      </c>
      <c r="O17" s="47">
        <f t="shared" si="1"/>
        <v>69.374284905126032</v>
      </c>
      <c r="P17" s="9"/>
    </row>
    <row r="18" spans="1:16" ht="15.75">
      <c r="A18" s="28" t="s">
        <v>29</v>
      </c>
      <c r="B18" s="29"/>
      <c r="C18" s="30"/>
      <c r="D18" s="31">
        <f t="shared" ref="D18:M18" si="5">SUM(D19:D24)</f>
        <v>456398</v>
      </c>
      <c r="E18" s="31">
        <f t="shared" si="5"/>
        <v>0</v>
      </c>
      <c r="F18" s="31">
        <f t="shared" si="5"/>
        <v>0</v>
      </c>
      <c r="G18" s="31">
        <f t="shared" si="5"/>
        <v>3469105</v>
      </c>
      <c r="H18" s="31">
        <f t="shared" si="5"/>
        <v>0</v>
      </c>
      <c r="I18" s="31">
        <f t="shared" si="5"/>
        <v>56040112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59965615</v>
      </c>
      <c r="O18" s="43">
        <f t="shared" si="1"/>
        <v>679.30461625601811</v>
      </c>
      <c r="P18" s="10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15609030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15609030</v>
      </c>
      <c r="O19" s="47">
        <f t="shared" si="1"/>
        <v>176.82276975361088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6816092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6816092</v>
      </c>
      <c r="O20" s="47">
        <f t="shared" si="1"/>
        <v>77.214296233361651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9883869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9883869</v>
      </c>
      <c r="O21" s="47">
        <f t="shared" si="1"/>
        <v>111.96679694137639</v>
      </c>
      <c r="P21" s="9"/>
    </row>
    <row r="22" spans="1:16">
      <c r="A22" s="12"/>
      <c r="B22" s="44">
        <v>536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7911983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7911983</v>
      </c>
      <c r="O22" s="47">
        <f t="shared" si="1"/>
        <v>89.628807703200224</v>
      </c>
      <c r="P22" s="9"/>
    </row>
    <row r="23" spans="1:16">
      <c r="A23" s="12"/>
      <c r="B23" s="44">
        <v>537</v>
      </c>
      <c r="C23" s="20" t="s">
        <v>70</v>
      </c>
      <c r="D23" s="46">
        <v>0</v>
      </c>
      <c r="E23" s="46">
        <v>0</v>
      </c>
      <c r="F23" s="46">
        <v>0</v>
      </c>
      <c r="G23" s="46">
        <v>3469105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3469105</v>
      </c>
      <c r="O23" s="47">
        <f t="shared" si="1"/>
        <v>39.298838855848203</v>
      </c>
      <c r="P23" s="9"/>
    </row>
    <row r="24" spans="1:16">
      <c r="A24" s="12"/>
      <c r="B24" s="44">
        <v>539</v>
      </c>
      <c r="C24" s="20" t="s">
        <v>34</v>
      </c>
      <c r="D24" s="46">
        <v>456398</v>
      </c>
      <c r="E24" s="46">
        <v>0</v>
      </c>
      <c r="F24" s="46">
        <v>0</v>
      </c>
      <c r="G24" s="46">
        <v>0</v>
      </c>
      <c r="H24" s="46">
        <v>0</v>
      </c>
      <c r="I24" s="46">
        <v>15819138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16275536</v>
      </c>
      <c r="O24" s="47">
        <f t="shared" si="1"/>
        <v>184.3731067686208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SUM(D26:D27)</f>
        <v>5821274</v>
      </c>
      <c r="E25" s="31">
        <f t="shared" si="7"/>
        <v>1910258</v>
      </c>
      <c r="F25" s="31">
        <f t="shared" si="7"/>
        <v>0</v>
      </c>
      <c r="G25" s="31">
        <f t="shared" si="7"/>
        <v>3481568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0" si="8">SUM(D25:M25)</f>
        <v>11213100</v>
      </c>
      <c r="O25" s="43">
        <f t="shared" si="1"/>
        <v>127.02463891248938</v>
      </c>
      <c r="P25" s="10"/>
    </row>
    <row r="26" spans="1:16">
      <c r="A26" s="12"/>
      <c r="B26" s="44">
        <v>541</v>
      </c>
      <c r="C26" s="20" t="s">
        <v>71</v>
      </c>
      <c r="D26" s="46">
        <v>5821274</v>
      </c>
      <c r="E26" s="46">
        <v>1799524</v>
      </c>
      <c r="F26" s="46">
        <v>0</v>
      </c>
      <c r="G26" s="46">
        <v>3481568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11102366</v>
      </c>
      <c r="O26" s="47">
        <f t="shared" si="1"/>
        <v>125.77021806853583</v>
      </c>
      <c r="P26" s="9"/>
    </row>
    <row r="27" spans="1:16">
      <c r="A27" s="12"/>
      <c r="B27" s="44">
        <v>544</v>
      </c>
      <c r="C27" s="20" t="s">
        <v>79</v>
      </c>
      <c r="D27" s="46">
        <v>0</v>
      </c>
      <c r="E27" s="46">
        <v>110734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110734</v>
      </c>
      <c r="O27" s="47">
        <f t="shared" si="1"/>
        <v>1.2544208439535542</v>
      </c>
      <c r="P27" s="9"/>
    </row>
    <row r="28" spans="1:16" ht="15.75">
      <c r="A28" s="28" t="s">
        <v>37</v>
      </c>
      <c r="B28" s="29"/>
      <c r="C28" s="30"/>
      <c r="D28" s="31">
        <f t="shared" ref="D28:M28" si="9">SUM(D29:D30)</f>
        <v>0</v>
      </c>
      <c r="E28" s="31">
        <f t="shared" si="9"/>
        <v>5390710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5390710</v>
      </c>
      <c r="O28" s="43">
        <f t="shared" si="1"/>
        <v>61.067233078448034</v>
      </c>
      <c r="P28" s="10"/>
    </row>
    <row r="29" spans="1:16">
      <c r="A29" s="13"/>
      <c r="B29" s="45">
        <v>552</v>
      </c>
      <c r="C29" s="21" t="s">
        <v>38</v>
      </c>
      <c r="D29" s="46">
        <v>0</v>
      </c>
      <c r="E29" s="46">
        <v>4687632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4687632</v>
      </c>
      <c r="O29" s="47">
        <f t="shared" si="1"/>
        <v>53.102599830076464</v>
      </c>
      <c r="P29" s="9"/>
    </row>
    <row r="30" spans="1:16">
      <c r="A30" s="13"/>
      <c r="B30" s="45">
        <v>554</v>
      </c>
      <c r="C30" s="21" t="s">
        <v>39</v>
      </c>
      <c r="D30" s="46">
        <v>0</v>
      </c>
      <c r="E30" s="46">
        <v>703078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703078</v>
      </c>
      <c r="O30" s="47">
        <f t="shared" si="1"/>
        <v>7.9646332483715661</v>
      </c>
      <c r="P30" s="9"/>
    </row>
    <row r="31" spans="1:16" ht="15.75">
      <c r="A31" s="28" t="s">
        <v>40</v>
      </c>
      <c r="B31" s="29"/>
      <c r="C31" s="30"/>
      <c r="D31" s="31">
        <f t="shared" ref="D31:M31" si="10">SUM(D32:D35)</f>
        <v>18138982</v>
      </c>
      <c r="E31" s="31">
        <f t="shared" si="10"/>
        <v>21135306</v>
      </c>
      <c r="F31" s="31">
        <f t="shared" si="10"/>
        <v>0</v>
      </c>
      <c r="G31" s="31">
        <f t="shared" si="10"/>
        <v>553680</v>
      </c>
      <c r="H31" s="31">
        <f t="shared" si="10"/>
        <v>0</v>
      </c>
      <c r="I31" s="31">
        <f t="shared" si="10"/>
        <v>2831285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ref="N31:N39" si="11">SUM(D31:M31)</f>
        <v>42659253</v>
      </c>
      <c r="O31" s="43">
        <f t="shared" si="1"/>
        <v>483.25406966864909</v>
      </c>
      <c r="P31" s="9"/>
    </row>
    <row r="32" spans="1:16">
      <c r="A32" s="12"/>
      <c r="B32" s="44">
        <v>571</v>
      </c>
      <c r="C32" s="20" t="s">
        <v>41</v>
      </c>
      <c r="D32" s="46">
        <v>4402983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1"/>
        <v>4402983</v>
      </c>
      <c r="O32" s="47">
        <f t="shared" si="1"/>
        <v>49.878028887000852</v>
      </c>
      <c r="P32" s="9"/>
    </row>
    <row r="33" spans="1:119">
      <c r="A33" s="12"/>
      <c r="B33" s="44">
        <v>572</v>
      </c>
      <c r="C33" s="20" t="s">
        <v>72</v>
      </c>
      <c r="D33" s="46">
        <v>13427870</v>
      </c>
      <c r="E33" s="46">
        <v>21127808</v>
      </c>
      <c r="F33" s="46">
        <v>0</v>
      </c>
      <c r="G33" s="46">
        <v>0</v>
      </c>
      <c r="H33" s="46">
        <v>0</v>
      </c>
      <c r="I33" s="46">
        <v>2831285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37386963</v>
      </c>
      <c r="O33" s="47">
        <f t="shared" si="1"/>
        <v>423.52832625318609</v>
      </c>
      <c r="P33" s="9"/>
    </row>
    <row r="34" spans="1:119">
      <c r="A34" s="12"/>
      <c r="B34" s="44">
        <v>574</v>
      </c>
      <c r="C34" s="20" t="s">
        <v>43</v>
      </c>
      <c r="D34" s="46">
        <v>308129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308129</v>
      </c>
      <c r="O34" s="47">
        <f t="shared" si="1"/>
        <v>3.4905579156046445</v>
      </c>
      <c r="P34" s="9"/>
    </row>
    <row r="35" spans="1:119">
      <c r="A35" s="12"/>
      <c r="B35" s="44">
        <v>579</v>
      </c>
      <c r="C35" s="20" t="s">
        <v>44</v>
      </c>
      <c r="D35" s="46">
        <v>0</v>
      </c>
      <c r="E35" s="46">
        <v>7498</v>
      </c>
      <c r="F35" s="46">
        <v>0</v>
      </c>
      <c r="G35" s="46">
        <v>553680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1"/>
        <v>561178</v>
      </c>
      <c r="O35" s="47">
        <f t="shared" si="1"/>
        <v>6.3571566128575476</v>
      </c>
      <c r="P35" s="9"/>
    </row>
    <row r="36" spans="1:119" ht="15.75">
      <c r="A36" s="28" t="s">
        <v>73</v>
      </c>
      <c r="B36" s="29"/>
      <c r="C36" s="30"/>
      <c r="D36" s="31">
        <f t="shared" ref="D36:M36" si="12">SUM(D37:D38)</f>
        <v>3595000</v>
      </c>
      <c r="E36" s="31">
        <f t="shared" si="12"/>
        <v>7078800</v>
      </c>
      <c r="F36" s="31">
        <f t="shared" si="12"/>
        <v>0</v>
      </c>
      <c r="G36" s="31">
        <f t="shared" si="12"/>
        <v>5326496</v>
      </c>
      <c r="H36" s="31">
        <f t="shared" si="12"/>
        <v>0</v>
      </c>
      <c r="I36" s="31">
        <f t="shared" si="12"/>
        <v>518400</v>
      </c>
      <c r="J36" s="31">
        <f t="shared" si="12"/>
        <v>27439797</v>
      </c>
      <c r="K36" s="31">
        <f t="shared" si="12"/>
        <v>108675</v>
      </c>
      <c r="L36" s="31">
        <f t="shared" si="12"/>
        <v>0</v>
      </c>
      <c r="M36" s="31">
        <f t="shared" si="12"/>
        <v>0</v>
      </c>
      <c r="N36" s="31">
        <f t="shared" si="11"/>
        <v>44067168</v>
      </c>
      <c r="O36" s="43">
        <f t="shared" si="1"/>
        <v>499.20326253186067</v>
      </c>
      <c r="P36" s="9"/>
    </row>
    <row r="37" spans="1:119">
      <c r="A37" s="12"/>
      <c r="B37" s="44">
        <v>581</v>
      </c>
      <c r="C37" s="20" t="s">
        <v>74</v>
      </c>
      <c r="D37" s="46">
        <v>3595000</v>
      </c>
      <c r="E37" s="46">
        <v>7078800</v>
      </c>
      <c r="F37" s="46">
        <v>0</v>
      </c>
      <c r="G37" s="46">
        <v>5326496</v>
      </c>
      <c r="H37" s="46">
        <v>0</v>
      </c>
      <c r="I37" s="46">
        <v>518400</v>
      </c>
      <c r="J37" s="46">
        <v>0</v>
      </c>
      <c r="K37" s="46">
        <v>108675</v>
      </c>
      <c r="L37" s="46">
        <v>0</v>
      </c>
      <c r="M37" s="46">
        <v>0</v>
      </c>
      <c r="N37" s="46">
        <f t="shared" si="11"/>
        <v>16627371</v>
      </c>
      <c r="O37" s="47">
        <f t="shared" si="1"/>
        <v>188.35877655055225</v>
      </c>
      <c r="P37" s="9"/>
    </row>
    <row r="38" spans="1:119" ht="15.75" thickBot="1">
      <c r="A38" s="12"/>
      <c r="B38" s="44">
        <v>590</v>
      </c>
      <c r="C38" s="20" t="s">
        <v>75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27439797</v>
      </c>
      <c r="K38" s="46">
        <v>0</v>
      </c>
      <c r="L38" s="46">
        <v>0</v>
      </c>
      <c r="M38" s="46">
        <v>0</v>
      </c>
      <c r="N38" s="46">
        <f t="shared" si="11"/>
        <v>27439797</v>
      </c>
      <c r="O38" s="47">
        <f t="shared" si="1"/>
        <v>310.84448598130842</v>
      </c>
      <c r="P38" s="9"/>
    </row>
    <row r="39" spans="1:119" ht="16.5" thickBot="1">
      <c r="A39" s="14" t="s">
        <v>10</v>
      </c>
      <c r="B39" s="23"/>
      <c r="C39" s="22"/>
      <c r="D39" s="15">
        <f>SUM(D5,D13,D18,D25,D28,D31,D36)</f>
        <v>137463865</v>
      </c>
      <c r="E39" s="15">
        <f t="shared" ref="E39:M39" si="13">SUM(E5,E13,E18,E25,E28,E31,E36)</f>
        <v>37698914</v>
      </c>
      <c r="F39" s="15">
        <f t="shared" si="13"/>
        <v>12788440</v>
      </c>
      <c r="G39" s="15">
        <f t="shared" si="13"/>
        <v>16738868</v>
      </c>
      <c r="H39" s="15">
        <f t="shared" si="13"/>
        <v>0</v>
      </c>
      <c r="I39" s="15">
        <f t="shared" si="13"/>
        <v>61504822</v>
      </c>
      <c r="J39" s="15">
        <f t="shared" si="13"/>
        <v>31339507</v>
      </c>
      <c r="K39" s="15">
        <f t="shared" si="13"/>
        <v>36879236</v>
      </c>
      <c r="L39" s="15">
        <f t="shared" si="13"/>
        <v>0</v>
      </c>
      <c r="M39" s="15">
        <f t="shared" si="13"/>
        <v>0</v>
      </c>
      <c r="N39" s="15">
        <f t="shared" si="11"/>
        <v>334413652</v>
      </c>
      <c r="O39" s="37">
        <f t="shared" si="1"/>
        <v>3788.3166468422542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94" t="s">
        <v>85</v>
      </c>
      <c r="M41" s="94"/>
      <c r="N41" s="94"/>
      <c r="O41" s="41">
        <v>88275</v>
      </c>
    </row>
    <row r="42" spans="1:119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7"/>
    </row>
    <row r="43" spans="1:119" ht="15.75" customHeight="1" thickBot="1">
      <c r="A43" s="98" t="s">
        <v>54</v>
      </c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100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49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77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12</v>
      </c>
      <c r="B3" s="108"/>
      <c r="C3" s="109"/>
      <c r="D3" s="113" t="s">
        <v>6</v>
      </c>
      <c r="E3" s="114"/>
      <c r="F3" s="114"/>
      <c r="G3" s="114"/>
      <c r="H3" s="115"/>
      <c r="I3" s="113" t="s">
        <v>7</v>
      </c>
      <c r="J3" s="115"/>
      <c r="K3" s="113" t="s">
        <v>9</v>
      </c>
      <c r="L3" s="115"/>
      <c r="M3" s="35"/>
      <c r="N3" s="36"/>
      <c r="O3" s="116" t="s">
        <v>17</v>
      </c>
      <c r="P3" s="11"/>
      <c r="Q3"/>
    </row>
    <row r="4" spans="1:133" ht="32.25" customHeight="1" thickBot="1">
      <c r="A4" s="110"/>
      <c r="B4" s="111"/>
      <c r="C4" s="112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14210373</v>
      </c>
      <c r="E5" s="26">
        <f t="shared" si="0"/>
        <v>678500</v>
      </c>
      <c r="F5" s="26">
        <f t="shared" si="0"/>
        <v>12803955</v>
      </c>
      <c r="G5" s="26">
        <f t="shared" si="0"/>
        <v>241208</v>
      </c>
      <c r="H5" s="26">
        <f t="shared" si="0"/>
        <v>0</v>
      </c>
      <c r="I5" s="26">
        <f t="shared" si="0"/>
        <v>2310847</v>
      </c>
      <c r="J5" s="26">
        <f t="shared" si="0"/>
        <v>0</v>
      </c>
      <c r="K5" s="26">
        <f t="shared" si="0"/>
        <v>29596889</v>
      </c>
      <c r="L5" s="26">
        <f t="shared" si="0"/>
        <v>0</v>
      </c>
      <c r="M5" s="26">
        <f t="shared" si="0"/>
        <v>0</v>
      </c>
      <c r="N5" s="27">
        <f>SUM(D5:M5)</f>
        <v>59841772</v>
      </c>
      <c r="O5" s="32">
        <f t="shared" ref="O5:O38" si="1">(N5/O$40)</f>
        <v>681.83319280814897</v>
      </c>
      <c r="P5" s="6"/>
    </row>
    <row r="6" spans="1:133">
      <c r="A6" s="12"/>
      <c r="B6" s="44">
        <v>511</v>
      </c>
      <c r="C6" s="20" t="s">
        <v>19</v>
      </c>
      <c r="D6" s="46">
        <v>160963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160963</v>
      </c>
      <c r="O6" s="47">
        <f t="shared" si="1"/>
        <v>1.8340017774536836</v>
      </c>
      <c r="P6" s="9"/>
    </row>
    <row r="7" spans="1:133">
      <c r="A7" s="12"/>
      <c r="B7" s="44">
        <v>512</v>
      </c>
      <c r="C7" s="20" t="s">
        <v>20</v>
      </c>
      <c r="D7" s="46">
        <v>2909192</v>
      </c>
      <c r="E7" s="46">
        <v>16300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2925492</v>
      </c>
      <c r="O7" s="47">
        <f t="shared" si="1"/>
        <v>33.332862384066722</v>
      </c>
      <c r="P7" s="9"/>
    </row>
    <row r="8" spans="1:133">
      <c r="A8" s="12"/>
      <c r="B8" s="44">
        <v>513</v>
      </c>
      <c r="C8" s="20" t="s">
        <v>21</v>
      </c>
      <c r="D8" s="46">
        <v>4747918</v>
      </c>
      <c r="E8" s="46">
        <v>8616</v>
      </c>
      <c r="F8" s="46">
        <v>0</v>
      </c>
      <c r="G8" s="46">
        <v>0</v>
      </c>
      <c r="H8" s="46">
        <v>0</v>
      </c>
      <c r="I8" s="46">
        <v>995530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5752064</v>
      </c>
      <c r="O8" s="47">
        <f t="shared" si="1"/>
        <v>65.538636829751837</v>
      </c>
      <c r="P8" s="9"/>
    </row>
    <row r="9" spans="1:133">
      <c r="A9" s="12"/>
      <c r="B9" s="44">
        <v>514</v>
      </c>
      <c r="C9" s="20" t="s">
        <v>22</v>
      </c>
      <c r="D9" s="46">
        <v>1199781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1199781</v>
      </c>
      <c r="O9" s="47">
        <f t="shared" si="1"/>
        <v>13.670225372011942</v>
      </c>
      <c r="P9" s="9"/>
    </row>
    <row r="10" spans="1:133">
      <c r="A10" s="12"/>
      <c r="B10" s="44">
        <v>515</v>
      </c>
      <c r="C10" s="20" t="s">
        <v>23</v>
      </c>
      <c r="D10" s="46">
        <v>927573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927573</v>
      </c>
      <c r="O10" s="47">
        <f t="shared" si="1"/>
        <v>10.568705421233735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29596889</v>
      </c>
      <c r="L11" s="46">
        <v>0</v>
      </c>
      <c r="M11" s="46">
        <v>0</v>
      </c>
      <c r="N11" s="46">
        <f t="shared" si="2"/>
        <v>29596889</v>
      </c>
      <c r="O11" s="47">
        <f t="shared" si="1"/>
        <v>337.22499601212314</v>
      </c>
      <c r="P11" s="9"/>
    </row>
    <row r="12" spans="1:133">
      <c r="A12" s="12"/>
      <c r="B12" s="44">
        <v>519</v>
      </c>
      <c r="C12" s="20" t="s">
        <v>67</v>
      </c>
      <c r="D12" s="46">
        <v>4264946</v>
      </c>
      <c r="E12" s="46">
        <v>653584</v>
      </c>
      <c r="F12" s="46">
        <v>12803955</v>
      </c>
      <c r="G12" s="46">
        <v>241208</v>
      </c>
      <c r="H12" s="46">
        <v>0</v>
      </c>
      <c r="I12" s="46">
        <v>1315317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19279010</v>
      </c>
      <c r="O12" s="47">
        <f t="shared" si="1"/>
        <v>219.66376501150788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84557269</v>
      </c>
      <c r="E13" s="31">
        <f t="shared" si="3"/>
        <v>268249</v>
      </c>
      <c r="F13" s="31">
        <f t="shared" si="3"/>
        <v>0</v>
      </c>
      <c r="G13" s="31">
        <f t="shared" si="3"/>
        <v>887295</v>
      </c>
      <c r="H13" s="31">
        <f t="shared" si="3"/>
        <v>0</v>
      </c>
      <c r="I13" s="31">
        <f t="shared" si="3"/>
        <v>0</v>
      </c>
      <c r="J13" s="31">
        <f t="shared" si="3"/>
        <v>3198125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18" si="4">SUM(D13:M13)</f>
        <v>88910938</v>
      </c>
      <c r="O13" s="43">
        <f t="shared" si="1"/>
        <v>1013.0453478568011</v>
      </c>
      <c r="P13" s="10"/>
    </row>
    <row r="14" spans="1:133">
      <c r="A14" s="12"/>
      <c r="B14" s="44">
        <v>521</v>
      </c>
      <c r="C14" s="20" t="s">
        <v>27</v>
      </c>
      <c r="D14" s="46">
        <v>38621266</v>
      </c>
      <c r="E14" s="46">
        <v>268249</v>
      </c>
      <c r="F14" s="46">
        <v>0</v>
      </c>
      <c r="G14" s="46">
        <v>840817</v>
      </c>
      <c r="H14" s="46">
        <v>0</v>
      </c>
      <c r="I14" s="46">
        <v>0</v>
      </c>
      <c r="J14" s="46">
        <v>1225320</v>
      </c>
      <c r="K14" s="46">
        <v>0</v>
      </c>
      <c r="L14" s="46">
        <v>0</v>
      </c>
      <c r="M14" s="46">
        <v>0</v>
      </c>
      <c r="N14" s="46">
        <f t="shared" si="4"/>
        <v>40955652</v>
      </c>
      <c r="O14" s="47">
        <f t="shared" si="1"/>
        <v>466.64599047467129</v>
      </c>
      <c r="P14" s="9"/>
    </row>
    <row r="15" spans="1:133">
      <c r="A15" s="12"/>
      <c r="B15" s="44">
        <v>522</v>
      </c>
      <c r="C15" s="20" t="s">
        <v>28</v>
      </c>
      <c r="D15" s="46">
        <v>40704697</v>
      </c>
      <c r="E15" s="46">
        <v>0</v>
      </c>
      <c r="F15" s="46">
        <v>0</v>
      </c>
      <c r="G15" s="46">
        <v>46478</v>
      </c>
      <c r="H15" s="46">
        <v>0</v>
      </c>
      <c r="I15" s="46">
        <v>0</v>
      </c>
      <c r="J15" s="46">
        <v>1972805</v>
      </c>
      <c r="K15" s="46">
        <v>0</v>
      </c>
      <c r="L15" s="46">
        <v>0</v>
      </c>
      <c r="M15" s="46">
        <v>0</v>
      </c>
      <c r="N15" s="46">
        <f t="shared" si="4"/>
        <v>42723980</v>
      </c>
      <c r="O15" s="47">
        <f t="shared" si="1"/>
        <v>486.79420276644714</v>
      </c>
      <c r="P15" s="9"/>
    </row>
    <row r="16" spans="1:133">
      <c r="A16" s="12"/>
      <c r="B16" s="44">
        <v>529</v>
      </c>
      <c r="C16" s="20" t="s">
        <v>59</v>
      </c>
      <c r="D16" s="46">
        <v>5231306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5231306</v>
      </c>
      <c r="O16" s="47">
        <f t="shared" si="1"/>
        <v>59.605154615682608</v>
      </c>
      <c r="P16" s="9"/>
    </row>
    <row r="17" spans="1:16" ht="15.75">
      <c r="A17" s="28" t="s">
        <v>29</v>
      </c>
      <c r="B17" s="29"/>
      <c r="C17" s="30"/>
      <c r="D17" s="31">
        <f t="shared" ref="D17:M17" si="5">SUM(D18:D24)</f>
        <v>4220664</v>
      </c>
      <c r="E17" s="31">
        <f t="shared" si="5"/>
        <v>0</v>
      </c>
      <c r="F17" s="31">
        <f t="shared" si="5"/>
        <v>0</v>
      </c>
      <c r="G17" s="31">
        <f t="shared" si="5"/>
        <v>540047</v>
      </c>
      <c r="H17" s="31">
        <f t="shared" si="5"/>
        <v>0</v>
      </c>
      <c r="I17" s="31">
        <f t="shared" si="5"/>
        <v>55350120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60110831</v>
      </c>
      <c r="O17" s="43">
        <f t="shared" si="1"/>
        <v>684.89883326117172</v>
      </c>
      <c r="P17" s="10"/>
    </row>
    <row r="18" spans="1:16">
      <c r="A18" s="12"/>
      <c r="B18" s="44">
        <v>532</v>
      </c>
      <c r="C18" s="20" t="s">
        <v>78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16541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16541</v>
      </c>
      <c r="O18" s="47">
        <f t="shared" si="1"/>
        <v>0.18846706013718295</v>
      </c>
      <c r="P18" s="9"/>
    </row>
    <row r="19" spans="1:16">
      <c r="A19" s="12"/>
      <c r="B19" s="44">
        <v>533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14602507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14602507</v>
      </c>
      <c r="O19" s="47">
        <f t="shared" si="1"/>
        <v>166.37999908848528</v>
      </c>
      <c r="P19" s="9"/>
    </row>
    <row r="20" spans="1:16">
      <c r="A20" s="12"/>
      <c r="B20" s="44">
        <v>534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6183262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6183262</v>
      </c>
      <c r="O20" s="47">
        <f t="shared" si="1"/>
        <v>70.451678326458989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9592841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9592841</v>
      </c>
      <c r="O21" s="47">
        <f t="shared" si="1"/>
        <v>109.30019597566256</v>
      </c>
      <c r="P21" s="9"/>
    </row>
    <row r="22" spans="1:16">
      <c r="A22" s="12"/>
      <c r="B22" s="44">
        <v>536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8673325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8673325</v>
      </c>
      <c r="O22" s="47">
        <f t="shared" si="1"/>
        <v>98.823291479616259</v>
      </c>
      <c r="P22" s="9"/>
    </row>
    <row r="23" spans="1:16">
      <c r="A23" s="12"/>
      <c r="B23" s="44">
        <v>537</v>
      </c>
      <c r="C23" s="20" t="s">
        <v>70</v>
      </c>
      <c r="D23" s="46">
        <v>0</v>
      </c>
      <c r="E23" s="46">
        <v>0</v>
      </c>
      <c r="F23" s="46">
        <v>0</v>
      </c>
      <c r="G23" s="46">
        <v>540047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540047</v>
      </c>
      <c r="O23" s="47">
        <f t="shared" si="1"/>
        <v>6.1532598044800952</v>
      </c>
      <c r="P23" s="9"/>
    </row>
    <row r="24" spans="1:16">
      <c r="A24" s="12"/>
      <c r="B24" s="44">
        <v>539</v>
      </c>
      <c r="C24" s="20" t="s">
        <v>34</v>
      </c>
      <c r="D24" s="46">
        <v>4220664</v>
      </c>
      <c r="E24" s="46">
        <v>0</v>
      </c>
      <c r="F24" s="46">
        <v>0</v>
      </c>
      <c r="G24" s="46">
        <v>0</v>
      </c>
      <c r="H24" s="46">
        <v>0</v>
      </c>
      <c r="I24" s="46">
        <v>16281644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20502308</v>
      </c>
      <c r="O24" s="47">
        <f t="shared" si="1"/>
        <v>233.60194152633139</v>
      </c>
      <c r="P24" s="9"/>
    </row>
    <row r="25" spans="1:16" ht="15.75">
      <c r="A25" s="28" t="s">
        <v>35</v>
      </c>
      <c r="B25" s="29"/>
      <c r="C25" s="30"/>
      <c r="D25" s="31">
        <f t="shared" ref="D25:M25" si="7">SUM(D26:D27)</f>
        <v>4964582</v>
      </c>
      <c r="E25" s="31">
        <f t="shared" si="7"/>
        <v>1227270</v>
      </c>
      <c r="F25" s="31">
        <f t="shared" si="7"/>
        <v>0</v>
      </c>
      <c r="G25" s="31">
        <f t="shared" si="7"/>
        <v>858642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ref="N25:N30" si="8">SUM(D25:M25)</f>
        <v>7050494</v>
      </c>
      <c r="O25" s="43">
        <f t="shared" si="1"/>
        <v>80.332862384066729</v>
      </c>
      <c r="P25" s="10"/>
    </row>
    <row r="26" spans="1:16">
      <c r="A26" s="12"/>
      <c r="B26" s="44">
        <v>541</v>
      </c>
      <c r="C26" s="20" t="s">
        <v>71</v>
      </c>
      <c r="D26" s="46">
        <v>4964582</v>
      </c>
      <c r="E26" s="46">
        <v>1144219</v>
      </c>
      <c r="F26" s="46">
        <v>0</v>
      </c>
      <c r="G26" s="46">
        <v>858642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8"/>
        <v>6967443</v>
      </c>
      <c r="O26" s="47">
        <f t="shared" si="1"/>
        <v>79.38658478226192</v>
      </c>
      <c r="P26" s="9"/>
    </row>
    <row r="27" spans="1:16">
      <c r="A27" s="12"/>
      <c r="B27" s="44">
        <v>544</v>
      </c>
      <c r="C27" s="20" t="s">
        <v>79</v>
      </c>
      <c r="D27" s="46">
        <v>0</v>
      </c>
      <c r="E27" s="46">
        <v>83051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8"/>
        <v>83051</v>
      </c>
      <c r="O27" s="47">
        <f t="shared" si="1"/>
        <v>0.94627760180479914</v>
      </c>
      <c r="P27" s="9"/>
    </row>
    <row r="28" spans="1:16" ht="15.75">
      <c r="A28" s="28" t="s">
        <v>37</v>
      </c>
      <c r="B28" s="29"/>
      <c r="C28" s="30"/>
      <c r="D28" s="31">
        <f t="shared" ref="D28:M28" si="9">SUM(D29:D30)</f>
        <v>0</v>
      </c>
      <c r="E28" s="31">
        <f t="shared" si="9"/>
        <v>3261806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8"/>
        <v>3261806</v>
      </c>
      <c r="O28" s="43">
        <f t="shared" si="1"/>
        <v>37.164801859490005</v>
      </c>
      <c r="P28" s="10"/>
    </row>
    <row r="29" spans="1:16">
      <c r="A29" s="13"/>
      <c r="B29" s="45">
        <v>552</v>
      </c>
      <c r="C29" s="21" t="s">
        <v>38</v>
      </c>
      <c r="D29" s="46">
        <v>0</v>
      </c>
      <c r="E29" s="46">
        <v>2715321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2715321</v>
      </c>
      <c r="O29" s="47">
        <f t="shared" si="1"/>
        <v>30.938187908757378</v>
      </c>
      <c r="P29" s="9"/>
    </row>
    <row r="30" spans="1:16">
      <c r="A30" s="13"/>
      <c r="B30" s="45">
        <v>554</v>
      </c>
      <c r="C30" s="21" t="s">
        <v>39</v>
      </c>
      <c r="D30" s="46">
        <v>0</v>
      </c>
      <c r="E30" s="46">
        <v>546485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546485</v>
      </c>
      <c r="O30" s="47">
        <f t="shared" si="1"/>
        <v>6.2266139507326299</v>
      </c>
      <c r="P30" s="9"/>
    </row>
    <row r="31" spans="1:16" ht="15.75">
      <c r="A31" s="28" t="s">
        <v>40</v>
      </c>
      <c r="B31" s="29"/>
      <c r="C31" s="30"/>
      <c r="D31" s="31">
        <f t="shared" ref="D31:M31" si="10">SUM(D32:D34)</f>
        <v>16948910</v>
      </c>
      <c r="E31" s="31">
        <f t="shared" si="10"/>
        <v>18892959</v>
      </c>
      <c r="F31" s="31">
        <f t="shared" si="10"/>
        <v>0</v>
      </c>
      <c r="G31" s="31">
        <f t="shared" si="10"/>
        <v>716995</v>
      </c>
      <c r="H31" s="31">
        <f t="shared" si="10"/>
        <v>0</v>
      </c>
      <c r="I31" s="31">
        <f t="shared" si="10"/>
        <v>2725985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ref="N31:N38" si="11">SUM(D31:M31)</f>
        <v>39284849</v>
      </c>
      <c r="O31" s="43">
        <f t="shared" si="1"/>
        <v>447.60897158352896</v>
      </c>
      <c r="P31" s="9"/>
    </row>
    <row r="32" spans="1:16">
      <c r="A32" s="12"/>
      <c r="B32" s="44">
        <v>571</v>
      </c>
      <c r="C32" s="20" t="s">
        <v>41</v>
      </c>
      <c r="D32" s="46">
        <v>3996772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1"/>
        <v>3996772</v>
      </c>
      <c r="O32" s="47">
        <f t="shared" si="1"/>
        <v>45.538955859900192</v>
      </c>
      <c r="P32" s="9"/>
    </row>
    <row r="33" spans="1:119">
      <c r="A33" s="12"/>
      <c r="B33" s="44">
        <v>572</v>
      </c>
      <c r="C33" s="20" t="s">
        <v>72</v>
      </c>
      <c r="D33" s="46">
        <v>12952138</v>
      </c>
      <c r="E33" s="46">
        <v>18885559</v>
      </c>
      <c r="F33" s="46">
        <v>0</v>
      </c>
      <c r="G33" s="46">
        <v>0</v>
      </c>
      <c r="H33" s="46">
        <v>0</v>
      </c>
      <c r="I33" s="46">
        <v>2725985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1"/>
        <v>34563682</v>
      </c>
      <c r="O33" s="47">
        <f t="shared" si="1"/>
        <v>393.81630699815418</v>
      </c>
      <c r="P33" s="9"/>
    </row>
    <row r="34" spans="1:119">
      <c r="A34" s="12"/>
      <c r="B34" s="44">
        <v>579</v>
      </c>
      <c r="C34" s="20" t="s">
        <v>44</v>
      </c>
      <c r="D34" s="46">
        <v>0</v>
      </c>
      <c r="E34" s="46">
        <v>7400</v>
      </c>
      <c r="F34" s="46">
        <v>0</v>
      </c>
      <c r="G34" s="46">
        <v>716995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1"/>
        <v>724395</v>
      </c>
      <c r="O34" s="47">
        <f t="shared" si="1"/>
        <v>8.2537087254745565</v>
      </c>
      <c r="P34" s="9"/>
    </row>
    <row r="35" spans="1:119" ht="15.75">
      <c r="A35" s="28" t="s">
        <v>73</v>
      </c>
      <c r="B35" s="29"/>
      <c r="C35" s="30"/>
      <c r="D35" s="31">
        <f t="shared" ref="D35:M35" si="12">SUM(D36:D37)</f>
        <v>3086300</v>
      </c>
      <c r="E35" s="31">
        <f t="shared" si="12"/>
        <v>6771200</v>
      </c>
      <c r="F35" s="31">
        <f t="shared" si="12"/>
        <v>0</v>
      </c>
      <c r="G35" s="31">
        <f t="shared" si="12"/>
        <v>3364700</v>
      </c>
      <c r="H35" s="31">
        <f t="shared" si="12"/>
        <v>521500</v>
      </c>
      <c r="I35" s="31">
        <f t="shared" si="12"/>
        <v>183500</v>
      </c>
      <c r="J35" s="31">
        <f t="shared" si="12"/>
        <v>25002628</v>
      </c>
      <c r="K35" s="31">
        <f t="shared" si="12"/>
        <v>54539</v>
      </c>
      <c r="L35" s="31">
        <f t="shared" si="12"/>
        <v>0</v>
      </c>
      <c r="M35" s="31">
        <f t="shared" si="12"/>
        <v>0</v>
      </c>
      <c r="N35" s="31">
        <f t="shared" si="11"/>
        <v>38984367</v>
      </c>
      <c r="O35" s="43">
        <f t="shared" si="1"/>
        <v>444.18529954652143</v>
      </c>
      <c r="P35" s="9"/>
    </row>
    <row r="36" spans="1:119">
      <c r="A36" s="12"/>
      <c r="B36" s="44">
        <v>581</v>
      </c>
      <c r="C36" s="20" t="s">
        <v>74</v>
      </c>
      <c r="D36" s="46">
        <v>3086300</v>
      </c>
      <c r="E36" s="46">
        <v>6771200</v>
      </c>
      <c r="F36" s="46">
        <v>0</v>
      </c>
      <c r="G36" s="46">
        <v>3364700</v>
      </c>
      <c r="H36" s="46">
        <v>521500</v>
      </c>
      <c r="I36" s="46">
        <v>183500</v>
      </c>
      <c r="J36" s="46">
        <v>2500</v>
      </c>
      <c r="K36" s="46">
        <v>54539</v>
      </c>
      <c r="L36" s="46">
        <v>0</v>
      </c>
      <c r="M36" s="46">
        <v>0</v>
      </c>
      <c r="N36" s="46">
        <f t="shared" si="11"/>
        <v>13984239</v>
      </c>
      <c r="O36" s="47">
        <f t="shared" si="1"/>
        <v>159.33549438279061</v>
      </c>
      <c r="P36" s="9"/>
    </row>
    <row r="37" spans="1:119" ht="15.75" thickBot="1">
      <c r="A37" s="12"/>
      <c r="B37" s="44">
        <v>590</v>
      </c>
      <c r="C37" s="20" t="s">
        <v>75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25000128</v>
      </c>
      <c r="K37" s="46">
        <v>0</v>
      </c>
      <c r="L37" s="46">
        <v>0</v>
      </c>
      <c r="M37" s="46">
        <v>0</v>
      </c>
      <c r="N37" s="46">
        <f t="shared" si="11"/>
        <v>25000128</v>
      </c>
      <c r="O37" s="47">
        <f t="shared" si="1"/>
        <v>284.84980516373082</v>
      </c>
      <c r="P37" s="9"/>
    </row>
    <row r="38" spans="1:119" ht="16.5" thickBot="1">
      <c r="A38" s="14" t="s">
        <v>10</v>
      </c>
      <c r="B38" s="23"/>
      <c r="C38" s="22"/>
      <c r="D38" s="15">
        <f>SUM(D5,D13,D17,D25,D28,D31,D35)</f>
        <v>127988098</v>
      </c>
      <c r="E38" s="15">
        <f t="shared" ref="E38:M38" si="13">SUM(E5,E13,E17,E25,E28,E31,E35)</f>
        <v>31099984</v>
      </c>
      <c r="F38" s="15">
        <f t="shared" si="13"/>
        <v>12803955</v>
      </c>
      <c r="G38" s="15">
        <f t="shared" si="13"/>
        <v>6608887</v>
      </c>
      <c r="H38" s="15">
        <f t="shared" si="13"/>
        <v>521500</v>
      </c>
      <c r="I38" s="15">
        <f t="shared" si="13"/>
        <v>60570452</v>
      </c>
      <c r="J38" s="15">
        <f t="shared" si="13"/>
        <v>28200753</v>
      </c>
      <c r="K38" s="15">
        <f t="shared" si="13"/>
        <v>29651428</v>
      </c>
      <c r="L38" s="15">
        <f t="shared" si="13"/>
        <v>0</v>
      </c>
      <c r="M38" s="15">
        <f t="shared" si="13"/>
        <v>0</v>
      </c>
      <c r="N38" s="15">
        <f t="shared" si="11"/>
        <v>297445057</v>
      </c>
      <c r="O38" s="37">
        <f t="shared" si="1"/>
        <v>3389.069309299729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4" t="s">
        <v>80</v>
      </c>
      <c r="M40" s="94"/>
      <c r="N40" s="94"/>
      <c r="O40" s="41">
        <v>87766</v>
      </c>
    </row>
    <row r="41" spans="1:119">
      <c r="A41" s="95"/>
      <c r="B41" s="96"/>
      <c r="C41" s="96"/>
      <c r="D41" s="96"/>
      <c r="E41" s="96"/>
      <c r="F41" s="96"/>
      <c r="G41" s="96"/>
      <c r="H41" s="96"/>
      <c r="I41" s="96"/>
      <c r="J41" s="96"/>
      <c r="K41" s="96"/>
      <c r="L41" s="96"/>
      <c r="M41" s="96"/>
      <c r="N41" s="96"/>
      <c r="O41" s="97"/>
    </row>
    <row r="42" spans="1:119" ht="15.75" customHeight="1" thickBot="1">
      <c r="A42" s="98" t="s">
        <v>54</v>
      </c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100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2024-05-15T15:11:28Z</cp:lastPrinted>
  <dcterms:created xsi:type="dcterms:W3CDTF">2000-08-31T21:26:31Z</dcterms:created>
  <dcterms:modified xsi:type="dcterms:W3CDTF">2024-05-15T15:11:39Z</dcterms:modified>
</cp:coreProperties>
</file>