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'2008'!$A$1:$O$53</definedName>
    <definedName name="_xlnm.Print_Area" localSheetId="13">'2009'!$A$1:$O$44</definedName>
    <definedName name="_xlnm.Print_Area" localSheetId="12">'2010'!$A$1:$O$50</definedName>
    <definedName name="_xlnm.Print_Area" localSheetId="11">'2011'!$A$1:$O$45</definedName>
    <definedName name="_xlnm.Print_Area" localSheetId="10">'2012'!$A$1:$O$45</definedName>
    <definedName name="_xlnm.Print_Area" localSheetId="9">'2013'!$A$1:$O$47</definedName>
    <definedName name="_xlnm.Print_Area" localSheetId="8">'2014'!$A$1:$O$46</definedName>
    <definedName name="_xlnm.Print_Area" localSheetId="7">'2015'!$A$1:$O$47</definedName>
    <definedName name="_xlnm.Print_Area" localSheetId="6">'2016'!$A$1:$O$45</definedName>
    <definedName name="_xlnm.Print_Area" localSheetId="5">'2017'!$A$1:$O$49</definedName>
    <definedName name="_xlnm.Print_Area" localSheetId="4">'2018'!$A$1:$O$46</definedName>
    <definedName name="_xlnm.Print_Area" localSheetId="3">'2019'!$A$1:$O$51</definedName>
    <definedName name="_xlnm.Print_Area" localSheetId="2">'2020'!$A$1:$O$48</definedName>
    <definedName name="_xlnm.Print_Area" localSheetId="1">'2021'!$A$1:$P$51</definedName>
    <definedName name="_xlnm.Print_Area" localSheetId="0">'2022'!$A$1:$P$56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51" i="47" l="1"/>
  <c r="P51" i="47" s="1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 s="1"/>
  <c r="O45" i="47"/>
  <c r="P45" i="47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O39" i="47"/>
  <c r="P39" i="47" s="1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8" i="47" l="1"/>
  <c r="P48" i="47" s="1"/>
  <c r="O42" i="47"/>
  <c r="P42" i="47" s="1"/>
  <c r="O37" i="47"/>
  <c r="P37" i="47" s="1"/>
  <c r="O27" i="47"/>
  <c r="P27" i="47" s="1"/>
  <c r="G52" i="47"/>
  <c r="K52" i="47"/>
  <c r="L52" i="47"/>
  <c r="O16" i="47"/>
  <c r="P16" i="47" s="1"/>
  <c r="D52" i="47"/>
  <c r="O13" i="47"/>
  <c r="P13" i="47" s="1"/>
  <c r="J52" i="47"/>
  <c r="M52" i="47"/>
  <c r="N52" i="47"/>
  <c r="H52" i="47"/>
  <c r="I52" i="47"/>
  <c r="O5" i="47"/>
  <c r="P5" i="47" s="1"/>
  <c r="E52" i="47"/>
  <c r="F52" i="47"/>
  <c r="O46" i="46"/>
  <c r="P46" i="46" s="1"/>
  <c r="O45" i="46"/>
  <c r="P45" i="46" s="1"/>
  <c r="O44" i="46"/>
  <c r="P44" i="46" s="1"/>
  <c r="O43" i="46"/>
  <c r="P43" i="46" s="1"/>
  <c r="N42" i="46"/>
  <c r="M42" i="46"/>
  <c r="L42" i="46"/>
  <c r="K42" i="46"/>
  <c r="J42" i="46"/>
  <c r="I42" i="46"/>
  <c r="H42" i="46"/>
  <c r="G42" i="46"/>
  <c r="F42" i="46"/>
  <c r="E42" i="46"/>
  <c r="D42" i="46"/>
  <c r="O41" i="46"/>
  <c r="P41" i="46"/>
  <c r="O40" i="46"/>
  <c r="P40" i="46" s="1"/>
  <c r="O39" i="46"/>
  <c r="P39" i="46" s="1"/>
  <c r="O38" i="46"/>
  <c r="P38" i="46" s="1"/>
  <c r="N37" i="46"/>
  <c r="M37" i="46"/>
  <c r="L37" i="46"/>
  <c r="K37" i="46"/>
  <c r="J37" i="46"/>
  <c r="I37" i="46"/>
  <c r="H37" i="46"/>
  <c r="G37" i="46"/>
  <c r="F37" i="46"/>
  <c r="E37" i="46"/>
  <c r="D37" i="46"/>
  <c r="O36" i="46"/>
  <c r="P36" i="46" s="1"/>
  <c r="N35" i="46"/>
  <c r="M35" i="46"/>
  <c r="L35" i="46"/>
  <c r="K35" i="46"/>
  <c r="J35" i="46"/>
  <c r="I35" i="46"/>
  <c r="H35" i="46"/>
  <c r="G35" i="46"/>
  <c r="F35" i="46"/>
  <c r="E35" i="46"/>
  <c r="D35" i="46"/>
  <c r="O34" i="46"/>
  <c r="P34" i="46"/>
  <c r="O33" i="46"/>
  <c r="P33" i="46"/>
  <c r="O32" i="46"/>
  <c r="P32" i="46"/>
  <c r="O31" i="46"/>
  <c r="P31" i="46" s="1"/>
  <c r="O30" i="46"/>
  <c r="P30" i="46" s="1"/>
  <c r="O29" i="46"/>
  <c r="P29" i="46" s="1"/>
  <c r="O28" i="46"/>
  <c r="P28" i="46"/>
  <c r="O27" i="46"/>
  <c r="P27" i="46"/>
  <c r="O26" i="46"/>
  <c r="P26" i="46"/>
  <c r="N25" i="46"/>
  <c r="M25" i="46"/>
  <c r="L25" i="46"/>
  <c r="K25" i="46"/>
  <c r="J25" i="46"/>
  <c r="I25" i="46"/>
  <c r="H25" i="46"/>
  <c r="G25" i="46"/>
  <c r="F25" i="46"/>
  <c r="E25" i="46"/>
  <c r="D25" i="46"/>
  <c r="O24" i="46"/>
  <c r="P24" i="46" s="1"/>
  <c r="O23" i="46"/>
  <c r="P23" i="46"/>
  <c r="O22" i="46"/>
  <c r="P22" i="46" s="1"/>
  <c r="O21" i="46"/>
  <c r="P21" i="46" s="1"/>
  <c r="O20" i="46"/>
  <c r="P20" i="46" s="1"/>
  <c r="O19" i="46"/>
  <c r="P19" i="46" s="1"/>
  <c r="O18" i="46"/>
  <c r="P18" i="46"/>
  <c r="O17" i="46"/>
  <c r="P17" i="46"/>
  <c r="N16" i="46"/>
  <c r="M16" i="46"/>
  <c r="L16" i="46"/>
  <c r="K16" i="46"/>
  <c r="J16" i="46"/>
  <c r="I16" i="46"/>
  <c r="H16" i="46"/>
  <c r="G16" i="46"/>
  <c r="F16" i="46"/>
  <c r="E16" i="46"/>
  <c r="O16" i="46" s="1"/>
  <c r="P16" i="46" s="1"/>
  <c r="D16" i="46"/>
  <c r="O15" i="46"/>
  <c r="P15" i="46" s="1"/>
  <c r="O14" i="46"/>
  <c r="P14" i="46" s="1"/>
  <c r="O13" i="46"/>
  <c r="P13" i="46"/>
  <c r="N12" i="46"/>
  <c r="M12" i="46"/>
  <c r="L12" i="46"/>
  <c r="K12" i="46"/>
  <c r="J12" i="46"/>
  <c r="I12" i="46"/>
  <c r="H12" i="46"/>
  <c r="O12" i="46" s="1"/>
  <c r="P12" i="46" s="1"/>
  <c r="G12" i="46"/>
  <c r="F12" i="46"/>
  <c r="E12" i="46"/>
  <c r="D12" i="46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43" i="45"/>
  <c r="O43" i="45"/>
  <c r="N42" i="45"/>
  <c r="O42" i="45"/>
  <c r="N41" i="45"/>
  <c r="O41" i="45"/>
  <c r="M40" i="45"/>
  <c r="L40" i="45"/>
  <c r="K40" i="45"/>
  <c r="J40" i="45"/>
  <c r="I40" i="45"/>
  <c r="H40" i="45"/>
  <c r="G40" i="45"/>
  <c r="F40" i="45"/>
  <c r="E40" i="45"/>
  <c r="D40" i="45"/>
  <c r="N39" i="45"/>
  <c r="O39" i="45"/>
  <c r="N38" i="45"/>
  <c r="O38" i="45" s="1"/>
  <c r="N37" i="45"/>
  <c r="O37" i="45" s="1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 s="1"/>
  <c r="M33" i="45"/>
  <c r="L33" i="45"/>
  <c r="K33" i="45"/>
  <c r="J33" i="45"/>
  <c r="I33" i="45"/>
  <c r="H33" i="45"/>
  <c r="H44" i="45" s="1"/>
  <c r="G33" i="45"/>
  <c r="F33" i="45"/>
  <c r="E33" i="45"/>
  <c r="D33" i="45"/>
  <c r="N32" i="45"/>
  <c r="O32" i="45" s="1"/>
  <c r="N31" i="45"/>
  <c r="O31" i="45"/>
  <c r="N30" i="45"/>
  <c r="O30" i="45"/>
  <c r="N29" i="45"/>
  <c r="O29" i="45"/>
  <c r="N28" i="45"/>
  <c r="O28" i="45" s="1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N25" i="45" s="1"/>
  <c r="O25" i="45" s="1"/>
  <c r="D25" i="45"/>
  <c r="N24" i="45"/>
  <c r="O24" i="45" s="1"/>
  <c r="N23" i="45"/>
  <c r="O23" i="45"/>
  <c r="N22" i="45"/>
  <c r="O22" i="45"/>
  <c r="N21" i="45"/>
  <c r="O21" i="45"/>
  <c r="N20" i="45"/>
  <c r="O20" i="45"/>
  <c r="N19" i="45"/>
  <c r="O19" i="45" s="1"/>
  <c r="N18" i="45"/>
  <c r="O18" i="45" s="1"/>
  <c r="N17" i="45"/>
  <c r="O17" i="45"/>
  <c r="N16" i="45"/>
  <c r="O16" i="45"/>
  <c r="M15" i="45"/>
  <c r="L15" i="45"/>
  <c r="K15" i="45"/>
  <c r="J15" i="45"/>
  <c r="I15" i="45"/>
  <c r="H15" i="45"/>
  <c r="G15" i="45"/>
  <c r="F15" i="45"/>
  <c r="E15" i="45"/>
  <c r="D15" i="45"/>
  <c r="N14" i="45"/>
  <c r="O14" i="45"/>
  <c r="N13" i="45"/>
  <c r="O13" i="45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 s="1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46" i="44"/>
  <c r="O46" i="44"/>
  <c r="N45" i="44"/>
  <c r="O45" i="44"/>
  <c r="N44" i="44"/>
  <c r="O44" i="44"/>
  <c r="M43" i="44"/>
  <c r="L43" i="44"/>
  <c r="K43" i="44"/>
  <c r="J43" i="44"/>
  <c r="I43" i="44"/>
  <c r="H43" i="44"/>
  <c r="G43" i="44"/>
  <c r="F43" i="44"/>
  <c r="E43" i="44"/>
  <c r="D43" i="44"/>
  <c r="N42" i="44"/>
  <c r="O42" i="44"/>
  <c r="N41" i="44"/>
  <c r="O41" i="44" s="1"/>
  <c r="N40" i="44"/>
  <c r="O40" i="44" s="1"/>
  <c r="N39" i="44"/>
  <c r="O39" i="44"/>
  <c r="N38" i="44"/>
  <c r="O38" i="44"/>
  <c r="M37" i="44"/>
  <c r="L37" i="44"/>
  <c r="K37" i="44"/>
  <c r="J37" i="44"/>
  <c r="I37" i="44"/>
  <c r="H37" i="44"/>
  <c r="G37" i="44"/>
  <c r="F37" i="44"/>
  <c r="E37" i="44"/>
  <c r="D37" i="44"/>
  <c r="N36" i="44"/>
  <c r="O36" i="44"/>
  <c r="M35" i="44"/>
  <c r="L35" i="44"/>
  <c r="K35" i="44"/>
  <c r="J35" i="44"/>
  <c r="I35" i="44"/>
  <c r="H35" i="44"/>
  <c r="G35" i="44"/>
  <c r="F35" i="44"/>
  <c r="E35" i="44"/>
  <c r="D35" i="44"/>
  <c r="N34" i="44"/>
  <c r="O34" i="44"/>
  <c r="N33" i="44"/>
  <c r="O33" i="44"/>
  <c r="N32" i="44"/>
  <c r="O32" i="44"/>
  <c r="N31" i="44"/>
  <c r="O31" i="44" s="1"/>
  <c r="N30" i="44"/>
  <c r="O30" i="44" s="1"/>
  <c r="N29" i="44"/>
  <c r="O29" i="44"/>
  <c r="M28" i="44"/>
  <c r="L28" i="44"/>
  <c r="L47" i="44" s="1"/>
  <c r="K28" i="44"/>
  <c r="J28" i="44"/>
  <c r="N28" i="44" s="1"/>
  <c r="O28" i="44" s="1"/>
  <c r="I28" i="44"/>
  <c r="H28" i="44"/>
  <c r="G28" i="44"/>
  <c r="F28" i="44"/>
  <c r="E28" i="44"/>
  <c r="D28" i="44"/>
  <c r="N27" i="44"/>
  <c r="O27" i="44"/>
  <c r="N26" i="44"/>
  <c r="O26" i="44"/>
  <c r="N25" i="44"/>
  <c r="O25" i="44"/>
  <c r="N24" i="44"/>
  <c r="O24" i="44" s="1"/>
  <c r="N23" i="44"/>
  <c r="O23" i="44" s="1"/>
  <c r="N22" i="44"/>
  <c r="O22" i="44" s="1"/>
  <c r="N21" i="44"/>
  <c r="O21" i="44"/>
  <c r="N20" i="44"/>
  <c r="O20" i="44"/>
  <c r="N19" i="44"/>
  <c r="O19" i="44"/>
  <c r="N18" i="44"/>
  <c r="O18" i="44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N15" i="44" s="1"/>
  <c r="O15" i="44" s="1"/>
  <c r="E15" i="44"/>
  <c r="D15" i="44"/>
  <c r="N14" i="44"/>
  <c r="O14" i="44" s="1"/>
  <c r="N13" i="44"/>
  <c r="O13" i="44"/>
  <c r="N12" i="44"/>
  <c r="O12" i="44"/>
  <c r="M11" i="44"/>
  <c r="L11" i="44"/>
  <c r="K11" i="44"/>
  <c r="J11" i="44"/>
  <c r="I11" i="44"/>
  <c r="I47" i="44" s="1"/>
  <c r="H11" i="44"/>
  <c r="G11" i="44"/>
  <c r="F11" i="44"/>
  <c r="E11" i="44"/>
  <c r="D11" i="44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41" i="43"/>
  <c r="O41" i="43" s="1"/>
  <c r="N40" i="43"/>
  <c r="O40" i="43"/>
  <c r="M39" i="43"/>
  <c r="L39" i="43"/>
  <c r="K39" i="43"/>
  <c r="J39" i="43"/>
  <c r="I39" i="43"/>
  <c r="H39" i="43"/>
  <c r="G39" i="43"/>
  <c r="F39" i="43"/>
  <c r="E39" i="43"/>
  <c r="D39" i="43"/>
  <c r="N38" i="43"/>
  <c r="O38" i="43"/>
  <c r="N37" i="43"/>
  <c r="O37" i="43"/>
  <c r="N36" i="43"/>
  <c r="O36" i="43"/>
  <c r="N35" i="43"/>
  <c r="O35" i="43" s="1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 s="1"/>
  <c r="M31" i="43"/>
  <c r="L31" i="43"/>
  <c r="K31" i="43"/>
  <c r="J31" i="43"/>
  <c r="I31" i="43"/>
  <c r="H31" i="43"/>
  <c r="H42" i="43" s="1"/>
  <c r="G31" i="43"/>
  <c r="F31" i="43"/>
  <c r="E31" i="43"/>
  <c r="D31" i="43"/>
  <c r="N30" i="43"/>
  <c r="O30" i="43" s="1"/>
  <c r="N29" i="43"/>
  <c r="O29" i="43" s="1"/>
  <c r="N28" i="43"/>
  <c r="O28" i="43"/>
  <c r="N27" i="43"/>
  <c r="O27" i="43"/>
  <c r="N26" i="43"/>
  <c r="O26" i="43"/>
  <c r="N25" i="43"/>
  <c r="O25" i="43" s="1"/>
  <c r="M24" i="43"/>
  <c r="L24" i="43"/>
  <c r="K24" i="43"/>
  <c r="J24" i="43"/>
  <c r="I24" i="43"/>
  <c r="H24" i="43"/>
  <c r="G24" i="43"/>
  <c r="F24" i="43"/>
  <c r="F42" i="43" s="1"/>
  <c r="E24" i="43"/>
  <c r="D24" i="43"/>
  <c r="N24" i="43" s="1"/>
  <c r="O24" i="43" s="1"/>
  <c r="N23" i="43"/>
  <c r="O23" i="43" s="1"/>
  <c r="N22" i="43"/>
  <c r="O22" i="43" s="1"/>
  <c r="N21" i="43"/>
  <c r="O21" i="43" s="1"/>
  <c r="N20" i="43"/>
  <c r="O20" i="43"/>
  <c r="N19" i="43"/>
  <c r="O19" i="43"/>
  <c r="N18" i="43"/>
  <c r="O18" i="43"/>
  <c r="N17" i="43"/>
  <c r="O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N12" i="43" s="1"/>
  <c r="O12" i="43" s="1"/>
  <c r="D12" i="43"/>
  <c r="N11" i="43"/>
  <c r="O11" i="43" s="1"/>
  <c r="N10" i="43"/>
  <c r="O10" i="43"/>
  <c r="N9" i="43"/>
  <c r="O9" i="43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44" i="42"/>
  <c r="O44" i="42" s="1"/>
  <c r="N43" i="42"/>
  <c r="O43" i="42" s="1"/>
  <c r="N42" i="42"/>
  <c r="O42" i="42"/>
  <c r="M41" i="42"/>
  <c r="L41" i="42"/>
  <c r="K41" i="42"/>
  <c r="J41" i="42"/>
  <c r="I41" i="42"/>
  <c r="H41" i="42"/>
  <c r="G41" i="42"/>
  <c r="F41" i="42"/>
  <c r="E41" i="42"/>
  <c r="D41" i="42"/>
  <c r="N40" i="42"/>
  <c r="O40" i="42"/>
  <c r="N39" i="42"/>
  <c r="O39" i="42"/>
  <c r="N38" i="42"/>
  <c r="O38" i="42"/>
  <c r="N37" i="42"/>
  <c r="O37" i="42" s="1"/>
  <c r="N36" i="42"/>
  <c r="O36" i="42" s="1"/>
  <c r="M35" i="42"/>
  <c r="L35" i="42"/>
  <c r="K35" i="42"/>
  <c r="J35" i="42"/>
  <c r="I35" i="42"/>
  <c r="H35" i="42"/>
  <c r="N35" i="42" s="1"/>
  <c r="O35" i="42" s="1"/>
  <c r="G35" i="42"/>
  <c r="F35" i="42"/>
  <c r="E35" i="42"/>
  <c r="D35" i="42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3" i="42" s="1"/>
  <c r="N32" i="42"/>
  <c r="O32" i="42" s="1"/>
  <c r="N31" i="42"/>
  <c r="O31" i="42" s="1"/>
  <c r="N30" i="42"/>
  <c r="O30" i="42"/>
  <c r="N29" i="42"/>
  <c r="O29" i="42"/>
  <c r="N28" i="42"/>
  <c r="O28" i="42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F45" i="42" s="1"/>
  <c r="E25" i="42"/>
  <c r="D25" i="42"/>
  <c r="N25" i="42" s="1"/>
  <c r="O25" i="42" s="1"/>
  <c r="N24" i="42"/>
  <c r="O24" i="42" s="1"/>
  <c r="N23" i="42"/>
  <c r="O23" i="42" s="1"/>
  <c r="N22" i="42"/>
  <c r="O22" i="42"/>
  <c r="N21" i="42"/>
  <c r="O21" i="42"/>
  <c r="N20" i="42"/>
  <c r="O20" i="42"/>
  <c r="N19" i="42"/>
  <c r="O19" i="42"/>
  <c r="N18" i="42"/>
  <c r="O18" i="42" s="1"/>
  <c r="N17" i="42"/>
  <c r="O17" i="42" s="1"/>
  <c r="N16" i="42"/>
  <c r="O16" i="42"/>
  <c r="M15" i="42"/>
  <c r="L15" i="42"/>
  <c r="K15" i="42"/>
  <c r="J15" i="42"/>
  <c r="I15" i="42"/>
  <c r="H15" i="42"/>
  <c r="G15" i="42"/>
  <c r="F15" i="42"/>
  <c r="E15" i="42"/>
  <c r="D15" i="42"/>
  <c r="N14" i="42"/>
  <c r="O14" i="42"/>
  <c r="N13" i="42"/>
  <c r="O13" i="42"/>
  <c r="M12" i="42"/>
  <c r="L12" i="42"/>
  <c r="K12" i="42"/>
  <c r="K45" i="42" s="1"/>
  <c r="J12" i="42"/>
  <c r="I12" i="42"/>
  <c r="H12" i="42"/>
  <c r="G12" i="42"/>
  <c r="F12" i="42"/>
  <c r="E12" i="42"/>
  <c r="D12" i="42"/>
  <c r="N11" i="42"/>
  <c r="O11" i="42"/>
  <c r="N10" i="42"/>
  <c r="O10" i="42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40" i="41"/>
  <c r="O40" i="41"/>
  <c r="N39" i="41"/>
  <c r="O39" i="41"/>
  <c r="M38" i="41"/>
  <c r="L38" i="41"/>
  <c r="K38" i="41"/>
  <c r="J38" i="41"/>
  <c r="I38" i="41"/>
  <c r="H38" i="41"/>
  <c r="G38" i="41"/>
  <c r="F38" i="41"/>
  <c r="E38" i="41"/>
  <c r="D38" i="41"/>
  <c r="N38" i="41" s="1"/>
  <c r="O38" i="41" s="1"/>
  <c r="N37" i="41"/>
  <c r="O37" i="41"/>
  <c r="N36" i="41"/>
  <c r="O36" i="41"/>
  <c r="N35" i="41"/>
  <c r="O35" i="41" s="1"/>
  <c r="N34" i="41"/>
  <c r="O34" i="41" s="1"/>
  <c r="N33" i="41"/>
  <c r="O33" i="41" s="1"/>
  <c r="M32" i="41"/>
  <c r="L32" i="41"/>
  <c r="K32" i="41"/>
  <c r="J32" i="41"/>
  <c r="N32" i="41" s="1"/>
  <c r="O32" i="41" s="1"/>
  <c r="I32" i="41"/>
  <c r="H32" i="41"/>
  <c r="G32" i="41"/>
  <c r="F32" i="41"/>
  <c r="E32" i="41"/>
  <c r="D32" i="41"/>
  <c r="N31" i="41"/>
  <c r="O31" i="41" s="1"/>
  <c r="M30" i="41"/>
  <c r="L30" i="41"/>
  <c r="K30" i="41"/>
  <c r="J30" i="41"/>
  <c r="I30" i="41"/>
  <c r="H30" i="41"/>
  <c r="G30" i="41"/>
  <c r="F30" i="41"/>
  <c r="E30" i="41"/>
  <c r="N30" i="41" s="1"/>
  <c r="O30" i="41" s="1"/>
  <c r="D30" i="41"/>
  <c r="N29" i="41"/>
  <c r="O29" i="41" s="1"/>
  <c r="N28" i="41"/>
  <c r="O28" i="41"/>
  <c r="N27" i="41"/>
  <c r="O27" i="41"/>
  <c r="N26" i="41"/>
  <c r="O26" i="41"/>
  <c r="N25" i="41"/>
  <c r="O25" i="41" s="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N22" i="41" s="1"/>
  <c r="O22" i="41" s="1"/>
  <c r="E22" i="41"/>
  <c r="D22" i="41"/>
  <c r="N21" i="41"/>
  <c r="O21" i="41" s="1"/>
  <c r="N20" i="41"/>
  <c r="O20" i="41"/>
  <c r="N19" i="41"/>
  <c r="O19" i="41"/>
  <c r="N18" i="41"/>
  <c r="O18" i="4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5" i="41" s="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/>
  <c r="N9" i="41"/>
  <c r="O9" i="41"/>
  <c r="N8" i="41"/>
  <c r="O8" i="41"/>
  <c r="N7" i="41"/>
  <c r="O7" i="41"/>
  <c r="N6" i="41"/>
  <c r="O6" i="41" s="1"/>
  <c r="M5" i="41"/>
  <c r="L5" i="41"/>
  <c r="K5" i="41"/>
  <c r="J5" i="41"/>
  <c r="J41" i="41" s="1"/>
  <c r="I5" i="41"/>
  <c r="H5" i="41"/>
  <c r="G5" i="41"/>
  <c r="F5" i="41"/>
  <c r="E5" i="41"/>
  <c r="D5" i="41"/>
  <c r="N42" i="40"/>
  <c r="O42" i="40" s="1"/>
  <c r="N41" i="40"/>
  <c r="O41" i="40" s="1"/>
  <c r="M40" i="40"/>
  <c r="L40" i="40"/>
  <c r="K40" i="40"/>
  <c r="J40" i="40"/>
  <c r="I40" i="40"/>
  <c r="H40" i="40"/>
  <c r="G40" i="40"/>
  <c r="F40" i="40"/>
  <c r="N40" i="40" s="1"/>
  <c r="O40" i="40" s="1"/>
  <c r="E40" i="40"/>
  <c r="D40" i="40"/>
  <c r="N39" i="40"/>
  <c r="O39" i="40"/>
  <c r="N38" i="40"/>
  <c r="O38" i="40"/>
  <c r="N37" i="40"/>
  <c r="O37" i="40"/>
  <c r="N36" i="40"/>
  <c r="O36" i="40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 s="1"/>
  <c r="M32" i="40"/>
  <c r="L32" i="40"/>
  <c r="K32" i="40"/>
  <c r="J32" i="40"/>
  <c r="I32" i="40"/>
  <c r="H32" i="40"/>
  <c r="G32" i="40"/>
  <c r="F32" i="40"/>
  <c r="N32" i="40"/>
  <c r="O32" i="40" s="1"/>
  <c r="E32" i="40"/>
  <c r="D32" i="40"/>
  <c r="N31" i="40"/>
  <c r="O31" i="40" s="1"/>
  <c r="N30" i="40"/>
  <c r="O30" i="40"/>
  <c r="N29" i="40"/>
  <c r="O29" i="40"/>
  <c r="N28" i="40"/>
  <c r="O28" i="40"/>
  <c r="N27" i="40"/>
  <c r="O27" i="40"/>
  <c r="N26" i="40"/>
  <c r="O26" i="40" s="1"/>
  <c r="N25" i="40"/>
  <c r="O25" i="40" s="1"/>
  <c r="M24" i="40"/>
  <c r="L24" i="40"/>
  <c r="L43" i="40" s="1"/>
  <c r="K24" i="40"/>
  <c r="J24" i="40"/>
  <c r="I24" i="40"/>
  <c r="H24" i="40"/>
  <c r="G24" i="40"/>
  <c r="F24" i="40"/>
  <c r="E24" i="40"/>
  <c r="D24" i="40"/>
  <c r="N23" i="40"/>
  <c r="O23" i="40" s="1"/>
  <c r="N22" i="40"/>
  <c r="O22" i="40"/>
  <c r="N21" i="40"/>
  <c r="O21" i="40"/>
  <c r="N20" i="40"/>
  <c r="O20" i="40"/>
  <c r="N19" i="40"/>
  <c r="O19" i="40" s="1"/>
  <c r="N18" i="40"/>
  <c r="O18" i="40" s="1"/>
  <c r="N17" i="40"/>
  <c r="O17" i="40" s="1"/>
  <c r="N16" i="40"/>
  <c r="O16" i="40"/>
  <c r="M15" i="40"/>
  <c r="L15" i="40"/>
  <c r="K15" i="40"/>
  <c r="J15" i="40"/>
  <c r="I15" i="40"/>
  <c r="I43" i="40" s="1"/>
  <c r="H15" i="40"/>
  <c r="G15" i="40"/>
  <c r="F15" i="40"/>
  <c r="E15" i="40"/>
  <c r="D15" i="40"/>
  <c r="N14" i="40"/>
  <c r="O14" i="40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/>
  <c r="N10" i="40"/>
  <c r="O10" i="40" s="1"/>
  <c r="N9" i="40"/>
  <c r="O9" i="40" s="1"/>
  <c r="N8" i="40"/>
  <c r="O8" i="40"/>
  <c r="N7" i="40"/>
  <c r="O7" i="40"/>
  <c r="N6" i="40"/>
  <c r="O6" i="40"/>
  <c r="M5" i="40"/>
  <c r="M43" i="40" s="1"/>
  <c r="L5" i="40"/>
  <c r="K5" i="40"/>
  <c r="K43" i="40" s="1"/>
  <c r="J5" i="40"/>
  <c r="I5" i="40"/>
  <c r="H5" i="40"/>
  <c r="G5" i="40"/>
  <c r="F5" i="40"/>
  <c r="E5" i="40"/>
  <c r="E43" i="40"/>
  <c r="D5" i="40"/>
  <c r="N5" i="40" s="1"/>
  <c r="O5" i="40" s="1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40" i="39" s="1"/>
  <c r="O40" i="39" s="1"/>
  <c r="N39" i="39"/>
  <c r="O39" i="39" s="1"/>
  <c r="N38" i="39"/>
  <c r="O38" i="39"/>
  <c r="N37" i="39"/>
  <c r="O37" i="39" s="1"/>
  <c r="N36" i="39"/>
  <c r="O36" i="39" s="1"/>
  <c r="N35" i="39"/>
  <c r="O35" i="39" s="1"/>
  <c r="M34" i="39"/>
  <c r="L34" i="39"/>
  <c r="K34" i="39"/>
  <c r="J34" i="39"/>
  <c r="I34" i="39"/>
  <c r="H34" i="39"/>
  <c r="G34" i="39"/>
  <c r="F34" i="39"/>
  <c r="E34" i="39"/>
  <c r="N34" i="39" s="1"/>
  <c r="O34" i="39" s="1"/>
  <c r="D34" i="39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2" i="39"/>
  <c r="O32" i="39" s="1"/>
  <c r="N31" i="39"/>
  <c r="O31" i="39" s="1"/>
  <c r="N30" i="39"/>
  <c r="O30" i="39"/>
  <c r="N29" i="39"/>
  <c r="O29" i="39" s="1"/>
  <c r="N28" i="39"/>
  <c r="O28" i="39" s="1"/>
  <c r="N27" i="39"/>
  <c r="O27" i="39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/>
  <c r="N22" i="39"/>
  <c r="O22" i="39" s="1"/>
  <c r="N21" i="39"/>
  <c r="O21" i="39" s="1"/>
  <c r="N20" i="39"/>
  <c r="O20" i="39" s="1"/>
  <c r="N19" i="39"/>
  <c r="O19" i="39"/>
  <c r="N18" i="39"/>
  <c r="O18" i="39" s="1"/>
  <c r="N17" i="39"/>
  <c r="O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M12" i="39"/>
  <c r="L12" i="39"/>
  <c r="L42" i="39" s="1"/>
  <c r="K12" i="39"/>
  <c r="J12" i="39"/>
  <c r="I12" i="39"/>
  <c r="H12" i="39"/>
  <c r="G12" i="39"/>
  <c r="F12" i="39"/>
  <c r="E12" i="39"/>
  <c r="D12" i="39"/>
  <c r="N11" i="39"/>
  <c r="O11" i="39" s="1"/>
  <c r="N10" i="39"/>
  <c r="O10" i="39"/>
  <c r="N9" i="39"/>
  <c r="O9" i="39"/>
  <c r="N8" i="39"/>
  <c r="O8" i="39"/>
  <c r="N7" i="39"/>
  <c r="O7" i="39"/>
  <c r="N6" i="39"/>
  <c r="O6" i="39" s="1"/>
  <c r="M5" i="39"/>
  <c r="M42" i="39" s="1"/>
  <c r="L5" i="39"/>
  <c r="K5" i="39"/>
  <c r="J5" i="39"/>
  <c r="J42" i="39"/>
  <c r="I5" i="39"/>
  <c r="H5" i="39"/>
  <c r="H42" i="39" s="1"/>
  <c r="G5" i="39"/>
  <c r="F5" i="39"/>
  <c r="F42" i="39"/>
  <c r="E5" i="39"/>
  <c r="E42" i="39" s="1"/>
  <c r="D5" i="39"/>
  <c r="D42" i="39" s="1"/>
  <c r="N48" i="38"/>
  <c r="O48" i="38" s="1"/>
  <c r="N47" i="38"/>
  <c r="O47" i="38" s="1"/>
  <c r="N46" i="38"/>
  <c r="O46" i="38" s="1"/>
  <c r="N45" i="38"/>
  <c r="O45" i="38" s="1"/>
  <c r="M44" i="38"/>
  <c r="L44" i="38"/>
  <c r="K44" i="38"/>
  <c r="J44" i="38"/>
  <c r="I44" i="38"/>
  <c r="H44" i="38"/>
  <c r="G44" i="38"/>
  <c r="F44" i="38"/>
  <c r="E44" i="38"/>
  <c r="D44" i="38"/>
  <c r="N44" i="38" s="1"/>
  <c r="O44" i="38" s="1"/>
  <c r="N43" i="38"/>
  <c r="O43" i="38"/>
  <c r="N42" i="38"/>
  <c r="O42" i="38" s="1"/>
  <c r="N41" i="38"/>
  <c r="O41" i="38" s="1"/>
  <c r="N40" i="38"/>
  <c r="O40" i="38"/>
  <c r="N39" i="38"/>
  <c r="O39" i="38"/>
  <c r="N38" i="38"/>
  <c r="O38" i="38"/>
  <c r="N37" i="38"/>
  <c r="O37" i="38"/>
  <c r="M36" i="38"/>
  <c r="N36" i="38" s="1"/>
  <c r="O36" i="38" s="1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E32" i="38"/>
  <c r="N32" i="38"/>
  <c r="O32" i="38" s="1"/>
  <c r="D32" i="38"/>
  <c r="N31" i="38"/>
  <c r="O31" i="38" s="1"/>
  <c r="N30" i="38"/>
  <c r="O30" i="38" s="1"/>
  <c r="N29" i="38"/>
  <c r="O29" i="38" s="1"/>
  <c r="N28" i="38"/>
  <c r="O28" i="38"/>
  <c r="N27" i="38"/>
  <c r="O27" i="38" s="1"/>
  <c r="N26" i="38"/>
  <c r="O26" i="38" s="1"/>
  <c r="M25" i="38"/>
  <c r="L25" i="38"/>
  <c r="K25" i="38"/>
  <c r="J25" i="38"/>
  <c r="I25" i="38"/>
  <c r="H25" i="38"/>
  <c r="G25" i="38"/>
  <c r="G49" i="38" s="1"/>
  <c r="F25" i="38"/>
  <c r="E25" i="38"/>
  <c r="D25" i="38"/>
  <c r="N24" i="38"/>
  <c r="O24" i="38" s="1"/>
  <c r="N23" i="38"/>
  <c r="O23" i="38" s="1"/>
  <c r="N22" i="38"/>
  <c r="O22" i="38" s="1"/>
  <c r="N21" i="38"/>
  <c r="O21" i="38" s="1"/>
  <c r="N20" i="38"/>
  <c r="O20" i="38"/>
  <c r="N19" i="38"/>
  <c r="O19" i="38" s="1"/>
  <c r="N18" i="38"/>
  <c r="O18" i="38" s="1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/>
  <c r="M13" i="38"/>
  <c r="L13" i="38"/>
  <c r="L49" i="38" s="1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N11" i="38"/>
  <c r="O11" i="38" s="1"/>
  <c r="N10" i="38"/>
  <c r="O10" i="38" s="1"/>
  <c r="N9" i="38"/>
  <c r="O9" i="38"/>
  <c r="N8" i="38"/>
  <c r="O8" i="38"/>
  <c r="N7" i="38"/>
  <c r="O7" i="38"/>
  <c r="N6" i="38"/>
  <c r="O6" i="38"/>
  <c r="M5" i="38"/>
  <c r="L5" i="38"/>
  <c r="K5" i="38"/>
  <c r="J5" i="38"/>
  <c r="J49" i="38" s="1"/>
  <c r="I5" i="38"/>
  <c r="I49" i="38" s="1"/>
  <c r="H5" i="38"/>
  <c r="H49" i="38" s="1"/>
  <c r="G5" i="38"/>
  <c r="F5" i="38"/>
  <c r="E5" i="38"/>
  <c r="E49" i="38" s="1"/>
  <c r="D5" i="38"/>
  <c r="N42" i="37"/>
  <c r="O42" i="37" s="1"/>
  <c r="M41" i="37"/>
  <c r="L41" i="37"/>
  <c r="K41" i="37"/>
  <c r="J41" i="37"/>
  <c r="I41" i="37"/>
  <c r="H41" i="37"/>
  <c r="G41" i="37"/>
  <c r="F41" i="37"/>
  <c r="E41" i="37"/>
  <c r="N41" i="37" s="1"/>
  <c r="O41" i="37" s="1"/>
  <c r="D41" i="37"/>
  <c r="N40" i="37"/>
  <c r="O40" i="37" s="1"/>
  <c r="N39" i="37"/>
  <c r="O39" i="37"/>
  <c r="N38" i="37"/>
  <c r="O38" i="37"/>
  <c r="N37" i="37"/>
  <c r="O37" i="37"/>
  <c r="M36" i="37"/>
  <c r="L36" i="37"/>
  <c r="K36" i="37"/>
  <c r="J36" i="37"/>
  <c r="I36" i="37"/>
  <c r="H36" i="37"/>
  <c r="G36" i="37"/>
  <c r="F36" i="37"/>
  <c r="E36" i="37"/>
  <c r="N36" i="37"/>
  <c r="O36" i="37" s="1"/>
  <c r="D36" i="37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4" i="37" s="1"/>
  <c r="O34" i="37" s="1"/>
  <c r="N33" i="37"/>
  <c r="O33" i="37" s="1"/>
  <c r="N32" i="37"/>
  <c r="O32" i="37" s="1"/>
  <c r="N31" i="37"/>
  <c r="O31" i="37"/>
  <c r="N30" i="37"/>
  <c r="O30" i="37"/>
  <c r="N29" i="37"/>
  <c r="O29" i="37"/>
  <c r="N28" i="37"/>
  <c r="O28" i="37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6" i="37" s="1"/>
  <c r="O26" i="37" s="1"/>
  <c r="N25" i="37"/>
  <c r="O25" i="37"/>
  <c r="N24" i="37"/>
  <c r="O24" i="37" s="1"/>
  <c r="N23" i="37"/>
  <c r="O23" i="37" s="1"/>
  <c r="N22" i="37"/>
  <c r="O22" i="37" s="1"/>
  <c r="N21" i="37"/>
  <c r="O21" i="37" s="1"/>
  <c r="N20" i="37"/>
  <c r="O20" i="37"/>
  <c r="N19" i="37"/>
  <c r="O19" i="37"/>
  <c r="N18" i="37"/>
  <c r="O18" i="37" s="1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/>
  <c r="N13" i="37"/>
  <c r="O13" i="37"/>
  <c r="M12" i="37"/>
  <c r="L12" i="37"/>
  <c r="K12" i="37"/>
  <c r="J12" i="37"/>
  <c r="I12" i="37"/>
  <c r="I43" i="37"/>
  <c r="H12" i="37"/>
  <c r="G12" i="37"/>
  <c r="F12" i="37"/>
  <c r="E12" i="37"/>
  <c r="E43" i="37" s="1"/>
  <c r="D12" i="37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/>
  <c r="M5" i="37"/>
  <c r="L5" i="37"/>
  <c r="L43" i="37" s="1"/>
  <c r="K5" i="37"/>
  <c r="J5" i="37"/>
  <c r="I5" i="37"/>
  <c r="H5" i="37"/>
  <c r="H43" i="37" s="1"/>
  <c r="G5" i="37"/>
  <c r="G43" i="37" s="1"/>
  <c r="F5" i="37"/>
  <c r="E5" i="37"/>
  <c r="D5" i="37"/>
  <c r="N40" i="36"/>
  <c r="O40" i="36" s="1"/>
  <c r="M39" i="36"/>
  <c r="L39" i="36"/>
  <c r="K39" i="36"/>
  <c r="J39" i="36"/>
  <c r="I39" i="36"/>
  <c r="I41" i="36" s="1"/>
  <c r="H39" i="36"/>
  <c r="G39" i="36"/>
  <c r="F39" i="36"/>
  <c r="E39" i="36"/>
  <c r="D39" i="36"/>
  <c r="N38" i="36"/>
  <c r="O38" i="36" s="1"/>
  <c r="N37" i="36"/>
  <c r="O37" i="36" s="1"/>
  <c r="N36" i="36"/>
  <c r="O36" i="36" s="1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4" i="36"/>
  <c r="O34" i="36" s="1"/>
  <c r="N33" i="36"/>
  <c r="O33" i="36"/>
  <c r="M32" i="36"/>
  <c r="L32" i="36"/>
  <c r="K32" i="36"/>
  <c r="J32" i="36"/>
  <c r="I32" i="36"/>
  <c r="H32" i="36"/>
  <c r="G32" i="36"/>
  <c r="G41" i="36" s="1"/>
  <c r="F32" i="36"/>
  <c r="E32" i="36"/>
  <c r="N32" i="36" s="1"/>
  <c r="O32" i="36" s="1"/>
  <c r="D32" i="36"/>
  <c r="N31" i="36"/>
  <c r="O31" i="36" s="1"/>
  <c r="N30" i="36"/>
  <c r="O30" i="36" s="1"/>
  <c r="N29" i="36"/>
  <c r="O29" i="36"/>
  <c r="N28" i="36"/>
  <c r="O28" i="36"/>
  <c r="N27" i="36"/>
  <c r="O27" i="36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/>
  <c r="N23" i="36"/>
  <c r="O23" i="36" s="1"/>
  <c r="N22" i="36"/>
  <c r="O22" i="36" s="1"/>
  <c r="N21" i="36"/>
  <c r="O21" i="36"/>
  <c r="N20" i="36"/>
  <c r="O20" i="36"/>
  <c r="N19" i="36"/>
  <c r="O19" i="36"/>
  <c r="N18" i="36"/>
  <c r="O18" i="36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/>
  <c r="N13" i="36"/>
  <c r="O13" i="36" s="1"/>
  <c r="M12" i="36"/>
  <c r="L12" i="36"/>
  <c r="L41" i="36" s="1"/>
  <c r="K12" i="36"/>
  <c r="J12" i="36"/>
  <c r="I12" i="36"/>
  <c r="H12" i="36"/>
  <c r="G12" i="36"/>
  <c r="F12" i="36"/>
  <c r="F41" i="36"/>
  <c r="E12" i="36"/>
  <c r="D12" i="36"/>
  <c r="N12" i="36" s="1"/>
  <c r="O12" i="36" s="1"/>
  <c r="N11" i="36"/>
  <c r="O11" i="36"/>
  <c r="N10" i="36"/>
  <c r="O10" i="36" s="1"/>
  <c r="N9" i="36"/>
  <c r="O9" i="36" s="1"/>
  <c r="N8" i="36"/>
  <c r="O8" i="36" s="1"/>
  <c r="N7" i="36"/>
  <c r="O7" i="36"/>
  <c r="N6" i="36"/>
  <c r="O6" i="36"/>
  <c r="M5" i="36"/>
  <c r="M41" i="36"/>
  <c r="L5" i="36"/>
  <c r="K5" i="36"/>
  <c r="K41" i="36" s="1"/>
  <c r="J5" i="36"/>
  <c r="J41" i="36" s="1"/>
  <c r="I5" i="36"/>
  <c r="H5" i="36"/>
  <c r="G5" i="36"/>
  <c r="F5" i="36"/>
  <c r="E5" i="36"/>
  <c r="D5" i="36"/>
  <c r="D41" i="36" s="1"/>
  <c r="N40" i="35"/>
  <c r="O40" i="35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7" i="35"/>
  <c r="O37" i="35" s="1"/>
  <c r="N36" i="35"/>
  <c r="O36" i="35" s="1"/>
  <c r="N35" i="35"/>
  <c r="O35" i="35"/>
  <c r="M34" i="35"/>
  <c r="L34" i="35"/>
  <c r="K34" i="35"/>
  <c r="J34" i="35"/>
  <c r="I34" i="35"/>
  <c r="H34" i="35"/>
  <c r="G34" i="35"/>
  <c r="F34" i="35"/>
  <c r="E34" i="35"/>
  <c r="D34" i="35"/>
  <c r="N33" i="35"/>
  <c r="O33" i="35"/>
  <c r="M32" i="35"/>
  <c r="L32" i="35"/>
  <c r="K32" i="35"/>
  <c r="J32" i="35"/>
  <c r="I32" i="35"/>
  <c r="H32" i="35"/>
  <c r="G32" i="35"/>
  <c r="F32" i="35"/>
  <c r="E32" i="35"/>
  <c r="D32" i="35"/>
  <c r="N32" i="35"/>
  <c r="O32" i="35"/>
  <c r="N31" i="35"/>
  <c r="O31" i="35"/>
  <c r="N30" i="35"/>
  <c r="O30" i="35" s="1"/>
  <c r="N29" i="35"/>
  <c r="O29" i="35" s="1"/>
  <c r="N28" i="35"/>
  <c r="O28" i="35" s="1"/>
  <c r="N27" i="35"/>
  <c r="O27" i="35"/>
  <c r="N26" i="35"/>
  <c r="O26" i="35" s="1"/>
  <c r="M25" i="35"/>
  <c r="L25" i="35"/>
  <c r="L41" i="35" s="1"/>
  <c r="K25" i="35"/>
  <c r="J25" i="35"/>
  <c r="I25" i="35"/>
  <c r="H25" i="35"/>
  <c r="G25" i="35"/>
  <c r="F25" i="35"/>
  <c r="E25" i="35"/>
  <c r="D25" i="35"/>
  <c r="D41" i="35" s="1"/>
  <c r="N24" i="35"/>
  <c r="O24" i="35"/>
  <c r="N23" i="35"/>
  <c r="O23" i="35" s="1"/>
  <c r="N22" i="35"/>
  <c r="O22" i="35"/>
  <c r="N21" i="35"/>
  <c r="O21" i="35" s="1"/>
  <c r="N20" i="35"/>
  <c r="O20" i="35"/>
  <c r="N19" i="35"/>
  <c r="O19" i="35" s="1"/>
  <c r="N18" i="35"/>
  <c r="O18" i="35" s="1"/>
  <c r="N17" i="35"/>
  <c r="O17" i="35"/>
  <c r="N16" i="35"/>
  <c r="O16" i="35"/>
  <c r="M15" i="35"/>
  <c r="L15" i="35"/>
  <c r="K15" i="35"/>
  <c r="J15" i="35"/>
  <c r="I15" i="35"/>
  <c r="H15" i="35"/>
  <c r="G15" i="35"/>
  <c r="G41" i="35" s="1"/>
  <c r="F15" i="35"/>
  <c r="N15" i="35" s="1"/>
  <c r="O15" i="35" s="1"/>
  <c r="E15" i="35"/>
  <c r="D15" i="35"/>
  <c r="N14" i="35"/>
  <c r="O14" i="35" s="1"/>
  <c r="N13" i="35"/>
  <c r="O13" i="35"/>
  <c r="M12" i="35"/>
  <c r="L12" i="35"/>
  <c r="K12" i="35"/>
  <c r="K41" i="35" s="1"/>
  <c r="J12" i="35"/>
  <c r="I12" i="35"/>
  <c r="H12" i="35"/>
  <c r="G12" i="35"/>
  <c r="F12" i="35"/>
  <c r="E12" i="35"/>
  <c r="D12" i="35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/>
  <c r="M5" i="35"/>
  <c r="M41" i="35" s="1"/>
  <c r="L5" i="35"/>
  <c r="K5" i="35"/>
  <c r="J5" i="35"/>
  <c r="J41" i="35" s="1"/>
  <c r="I5" i="35"/>
  <c r="I41" i="35" s="1"/>
  <c r="H5" i="35"/>
  <c r="H41" i="35" s="1"/>
  <c r="G5" i="35"/>
  <c r="F5" i="35"/>
  <c r="F41" i="35" s="1"/>
  <c r="E5" i="35"/>
  <c r="E41" i="35" s="1"/>
  <c r="D5" i="35"/>
  <c r="N45" i="34"/>
  <c r="O45" i="34" s="1"/>
  <c r="N44" i="34"/>
  <c r="O44" i="34"/>
  <c r="M43" i="34"/>
  <c r="L43" i="34"/>
  <c r="K43" i="34"/>
  <c r="J43" i="34"/>
  <c r="I43" i="34"/>
  <c r="I46" i="34" s="1"/>
  <c r="H43" i="34"/>
  <c r="N43" i="34" s="1"/>
  <c r="O43" i="34" s="1"/>
  <c r="G43" i="34"/>
  <c r="F43" i="34"/>
  <c r="E43" i="34"/>
  <c r="D43" i="34"/>
  <c r="N42" i="34"/>
  <c r="O42" i="34" s="1"/>
  <c r="N41" i="34"/>
  <c r="O41" i="34" s="1"/>
  <c r="N40" i="34"/>
  <c r="O40" i="34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7" i="34"/>
  <c r="O37" i="34" s="1"/>
  <c r="M36" i="34"/>
  <c r="L36" i="34"/>
  <c r="K36" i="34"/>
  <c r="J36" i="34"/>
  <c r="I36" i="34"/>
  <c r="H36" i="34"/>
  <c r="G36" i="34"/>
  <c r="N36" i="34" s="1"/>
  <c r="O36" i="34" s="1"/>
  <c r="F36" i="34"/>
  <c r="E36" i="34"/>
  <c r="D36" i="34"/>
  <c r="N35" i="34"/>
  <c r="O35" i="34" s="1"/>
  <c r="N34" i="34"/>
  <c r="O34" i="34" s="1"/>
  <c r="N33" i="34"/>
  <c r="O33" i="34"/>
  <c r="N32" i="34"/>
  <c r="O32" i="34" s="1"/>
  <c r="N31" i="34"/>
  <c r="O31" i="34"/>
  <c r="N30" i="34"/>
  <c r="O30" i="34"/>
  <c r="M29" i="34"/>
  <c r="L29" i="34"/>
  <c r="K29" i="34"/>
  <c r="J29" i="34"/>
  <c r="I29" i="34"/>
  <c r="H29" i="34"/>
  <c r="G29" i="34"/>
  <c r="F29" i="34"/>
  <c r="N29" i="34" s="1"/>
  <c r="O29" i="34" s="1"/>
  <c r="E29" i="34"/>
  <c r="D29" i="34"/>
  <c r="N28" i="34"/>
  <c r="O28" i="34" s="1"/>
  <c r="N27" i="34"/>
  <c r="O27" i="34"/>
  <c r="N26" i="34"/>
  <c r="O26" i="34"/>
  <c r="N25" i="34"/>
  <c r="O25" i="34"/>
  <c r="N24" i="34"/>
  <c r="O24" i="34" s="1"/>
  <c r="N23" i="34"/>
  <c r="O23" i="34" s="1"/>
  <c r="N22" i="34"/>
  <c r="O22" i="34" s="1"/>
  <c r="N21" i="34"/>
  <c r="O21" i="34"/>
  <c r="N20" i="34"/>
  <c r="O20" i="34" s="1"/>
  <c r="N19" i="34"/>
  <c r="O19" i="34"/>
  <c r="N18" i="34"/>
  <c r="O18" i="34" s="1"/>
  <c r="N17" i="34"/>
  <c r="O17" i="34" s="1"/>
  <c r="N16" i="34"/>
  <c r="O16" i="34" s="1"/>
  <c r="M15" i="34"/>
  <c r="L15" i="34"/>
  <c r="K15" i="34"/>
  <c r="J15" i="34"/>
  <c r="J46" i="34" s="1"/>
  <c r="I15" i="34"/>
  <c r="H15" i="34"/>
  <c r="G15" i="34"/>
  <c r="F15" i="34"/>
  <c r="N15" i="34" s="1"/>
  <c r="O15" i="34" s="1"/>
  <c r="E15" i="34"/>
  <c r="D15" i="34"/>
  <c r="N14" i="34"/>
  <c r="O14" i="34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2" i="34" s="1"/>
  <c r="O12" i="34" s="1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/>
  <c r="M5" i="34"/>
  <c r="L5" i="34"/>
  <c r="L46" i="34" s="1"/>
  <c r="K5" i="34"/>
  <c r="K46" i="34" s="1"/>
  <c r="J5" i="34"/>
  <c r="I5" i="34"/>
  <c r="H5" i="34"/>
  <c r="G5" i="34"/>
  <c r="F5" i="34"/>
  <c r="E5" i="34"/>
  <c r="E46" i="34"/>
  <c r="D5" i="34"/>
  <c r="N39" i="33"/>
  <c r="O39" i="33" s="1"/>
  <c r="N25" i="33"/>
  <c r="O25" i="33" s="1"/>
  <c r="N26" i="33"/>
  <c r="O26" i="33"/>
  <c r="N27" i="33"/>
  <c r="O27" i="33" s="1"/>
  <c r="N28" i="33"/>
  <c r="O28" i="33"/>
  <c r="N29" i="33"/>
  <c r="O29" i="33"/>
  <c r="N30" i="33"/>
  <c r="O30" i="33" s="1"/>
  <c r="N16" i="33"/>
  <c r="O16" i="33" s="1"/>
  <c r="N17" i="33"/>
  <c r="O17" i="33"/>
  <c r="N18" i="33"/>
  <c r="O18" i="33"/>
  <c r="N19" i="33"/>
  <c r="O19" i="33"/>
  <c r="N20" i="33"/>
  <c r="O20" i="33"/>
  <c r="N21" i="33"/>
  <c r="O21" i="33" s="1"/>
  <c r="N22" i="33"/>
  <c r="O22" i="33" s="1"/>
  <c r="N23" i="33"/>
  <c r="O23" i="33"/>
  <c r="E24" i="33"/>
  <c r="F24" i="33"/>
  <c r="G24" i="33"/>
  <c r="H24" i="33"/>
  <c r="I24" i="33"/>
  <c r="J24" i="33"/>
  <c r="K24" i="33"/>
  <c r="L24" i="33"/>
  <c r="M24" i="33"/>
  <c r="D24" i="33"/>
  <c r="N24" i="33" s="1"/>
  <c r="O24" i="33" s="1"/>
  <c r="E15" i="33"/>
  <c r="N15" i="33" s="1"/>
  <c r="O15" i="33" s="1"/>
  <c r="F15" i="33"/>
  <c r="G15" i="33"/>
  <c r="H15" i="33"/>
  <c r="I15" i="33"/>
  <c r="J15" i="33"/>
  <c r="K15" i="33"/>
  <c r="L15" i="33"/>
  <c r="M15" i="33"/>
  <c r="D15" i="33"/>
  <c r="E12" i="33"/>
  <c r="F12" i="33"/>
  <c r="G12" i="33"/>
  <c r="H12" i="33"/>
  <c r="I12" i="33"/>
  <c r="J12" i="33"/>
  <c r="K12" i="33"/>
  <c r="L12" i="33"/>
  <c r="M12" i="33"/>
  <c r="D12" i="33"/>
  <c r="N12" i="33" s="1"/>
  <c r="O12" i="33" s="1"/>
  <c r="E5" i="33"/>
  <c r="F5" i="33"/>
  <c r="G5" i="33"/>
  <c r="H5" i="33"/>
  <c r="H40" i="33" s="1"/>
  <c r="I5" i="33"/>
  <c r="J5" i="33"/>
  <c r="K5" i="33"/>
  <c r="L5" i="33"/>
  <c r="M5" i="33"/>
  <c r="M40" i="33" s="1"/>
  <c r="D5" i="33"/>
  <c r="E37" i="33"/>
  <c r="N37" i="33" s="1"/>
  <c r="O37" i="33" s="1"/>
  <c r="F37" i="33"/>
  <c r="G37" i="33"/>
  <c r="H37" i="33"/>
  <c r="I37" i="33"/>
  <c r="J37" i="33"/>
  <c r="K37" i="33"/>
  <c r="L37" i="33"/>
  <c r="M37" i="33"/>
  <c r="D37" i="33"/>
  <c r="N38" i="33"/>
  <c r="O38" i="33" s="1"/>
  <c r="N35" i="33"/>
  <c r="N36" i="33"/>
  <c r="O36" i="33"/>
  <c r="N34" i="33"/>
  <c r="O34" i="33" s="1"/>
  <c r="E33" i="33"/>
  <c r="F33" i="33"/>
  <c r="G33" i="33"/>
  <c r="H33" i="33"/>
  <c r="I33" i="33"/>
  <c r="J33" i="33"/>
  <c r="N33" i="33" s="1"/>
  <c r="O33" i="33" s="1"/>
  <c r="K33" i="33"/>
  <c r="L33" i="33"/>
  <c r="M33" i="33"/>
  <c r="D33" i="33"/>
  <c r="E31" i="33"/>
  <c r="F31" i="33"/>
  <c r="G31" i="33"/>
  <c r="H31" i="33"/>
  <c r="I31" i="33"/>
  <c r="I40" i="33" s="1"/>
  <c r="J31" i="33"/>
  <c r="K31" i="33"/>
  <c r="K40" i="33" s="1"/>
  <c r="L31" i="33"/>
  <c r="M31" i="33"/>
  <c r="D31" i="33"/>
  <c r="N32" i="33"/>
  <c r="O32" i="33" s="1"/>
  <c r="O35" i="33"/>
  <c r="N14" i="33"/>
  <c r="O14" i="33" s="1"/>
  <c r="N7" i="33"/>
  <c r="O7" i="33"/>
  <c r="N8" i="33"/>
  <c r="O8" i="33" s="1"/>
  <c r="N9" i="33"/>
  <c r="O9" i="33" s="1"/>
  <c r="N10" i="33"/>
  <c r="O10" i="33" s="1"/>
  <c r="N11" i="33"/>
  <c r="O11" i="33"/>
  <c r="N6" i="33"/>
  <c r="O6" i="33" s="1"/>
  <c r="N13" i="33"/>
  <c r="O13" i="33" s="1"/>
  <c r="N25" i="36"/>
  <c r="O25" i="36" s="1"/>
  <c r="N5" i="36"/>
  <c r="O5" i="36" s="1"/>
  <c r="G42" i="39"/>
  <c r="N24" i="40"/>
  <c r="O24" i="40" s="1"/>
  <c r="M43" i="37"/>
  <c r="G40" i="33"/>
  <c r="H46" i="34"/>
  <c r="N5" i="39"/>
  <c r="O5" i="39" s="1"/>
  <c r="N15" i="39"/>
  <c r="O15" i="39" s="1"/>
  <c r="N15" i="37"/>
  <c r="O15" i="37" s="1"/>
  <c r="G41" i="41"/>
  <c r="M41" i="41"/>
  <c r="E41" i="41"/>
  <c r="K41" i="41"/>
  <c r="I41" i="41"/>
  <c r="M45" i="42"/>
  <c r="N12" i="42"/>
  <c r="O12" i="42"/>
  <c r="L45" i="42"/>
  <c r="G45" i="42"/>
  <c r="N5" i="42"/>
  <c r="O5" i="42"/>
  <c r="O33" i="42"/>
  <c r="N41" i="42"/>
  <c r="O41" i="42" s="1"/>
  <c r="E45" i="42"/>
  <c r="N15" i="42"/>
  <c r="O15" i="42"/>
  <c r="M42" i="43"/>
  <c r="J42" i="43"/>
  <c r="L42" i="43"/>
  <c r="G42" i="43"/>
  <c r="K42" i="43"/>
  <c r="N15" i="43"/>
  <c r="O15" i="43" s="1"/>
  <c r="E42" i="43"/>
  <c r="N5" i="43"/>
  <c r="O5" i="43"/>
  <c r="N39" i="43"/>
  <c r="O39" i="43"/>
  <c r="N33" i="43"/>
  <c r="O33" i="43" s="1"/>
  <c r="I42" i="43"/>
  <c r="K47" i="44"/>
  <c r="M47" i="44"/>
  <c r="N35" i="44"/>
  <c r="O35" i="44" s="1"/>
  <c r="N43" i="44"/>
  <c r="O43" i="44" s="1"/>
  <c r="F47" i="44"/>
  <c r="G47" i="44"/>
  <c r="N37" i="44"/>
  <c r="O37" i="44"/>
  <c r="E47" i="44"/>
  <c r="H47" i="44"/>
  <c r="D47" i="44"/>
  <c r="N5" i="44"/>
  <c r="O5" i="44" s="1"/>
  <c r="F44" i="45"/>
  <c r="L44" i="45"/>
  <c r="M44" i="45"/>
  <c r="J44" i="45"/>
  <c r="K44" i="45"/>
  <c r="N11" i="45"/>
  <c r="O11" i="45"/>
  <c r="N15" i="45"/>
  <c r="O15" i="45"/>
  <c r="I44" i="45"/>
  <c r="N40" i="45"/>
  <c r="O40" i="45"/>
  <c r="G44" i="45"/>
  <c r="N35" i="45"/>
  <c r="O35" i="45" s="1"/>
  <c r="E44" i="45"/>
  <c r="N44" i="45" s="1"/>
  <c r="O44" i="45" s="1"/>
  <c r="D44" i="45"/>
  <c r="N5" i="45"/>
  <c r="O5" i="45" s="1"/>
  <c r="O35" i="46"/>
  <c r="P35" i="46" s="1"/>
  <c r="O42" i="46"/>
  <c r="P42" i="46" s="1"/>
  <c r="O37" i="46"/>
  <c r="P37" i="46" s="1"/>
  <c r="O25" i="46"/>
  <c r="P25" i="46" s="1"/>
  <c r="F47" i="46"/>
  <c r="J47" i="46"/>
  <c r="K47" i="46"/>
  <c r="L47" i="46"/>
  <c r="N47" i="46"/>
  <c r="M47" i="46"/>
  <c r="E47" i="46"/>
  <c r="G47" i="46"/>
  <c r="H47" i="46"/>
  <c r="I47" i="46"/>
  <c r="O5" i="46"/>
  <c r="P5" i="46"/>
  <c r="D47" i="46"/>
  <c r="O47" i="46" s="1"/>
  <c r="P47" i="46" s="1"/>
  <c r="O52" i="47" l="1"/>
  <c r="P52" i="47" s="1"/>
  <c r="N41" i="35"/>
  <c r="O41" i="35" s="1"/>
  <c r="J47" i="44"/>
  <c r="N47" i="44" s="1"/>
  <c r="O47" i="44" s="1"/>
  <c r="D43" i="40"/>
  <c r="N31" i="33"/>
  <c r="O31" i="33" s="1"/>
  <c r="E40" i="33"/>
  <c r="N25" i="35"/>
  <c r="O25" i="35" s="1"/>
  <c r="N34" i="35"/>
  <c r="O34" i="35" s="1"/>
  <c r="K43" i="37"/>
  <c r="N12" i="37"/>
  <c r="O12" i="37" s="1"/>
  <c r="D43" i="37"/>
  <c r="F41" i="41"/>
  <c r="N5" i="37"/>
  <c r="O5" i="37" s="1"/>
  <c r="N5" i="33"/>
  <c r="O5" i="33" s="1"/>
  <c r="N38" i="35"/>
  <c r="O38" i="35" s="1"/>
  <c r="K42" i="39"/>
  <c r="D42" i="43"/>
  <c r="N42" i="43" s="1"/>
  <c r="O42" i="43" s="1"/>
  <c r="L40" i="33"/>
  <c r="G46" i="34"/>
  <c r="E41" i="36"/>
  <c r="N41" i="36" s="1"/>
  <c r="O41" i="36" s="1"/>
  <c r="F43" i="40"/>
  <c r="N12" i="41"/>
  <c r="O12" i="41" s="1"/>
  <c r="N11" i="44"/>
  <c r="O11" i="44" s="1"/>
  <c r="N12" i="39"/>
  <c r="O12" i="39" s="1"/>
  <c r="G43" i="40"/>
  <c r="N15" i="40"/>
  <c r="O15" i="40" s="1"/>
  <c r="D45" i="42"/>
  <c r="J40" i="33"/>
  <c r="N12" i="35"/>
  <c r="O12" i="35" s="1"/>
  <c r="F43" i="37"/>
  <c r="M49" i="38"/>
  <c r="N25" i="38"/>
  <c r="O25" i="38" s="1"/>
  <c r="N24" i="39"/>
  <c r="O24" i="39" s="1"/>
  <c r="H43" i="40"/>
  <c r="N33" i="45"/>
  <c r="O33" i="45" s="1"/>
  <c r="N5" i="35"/>
  <c r="O5" i="35" s="1"/>
  <c r="H41" i="36"/>
  <c r="N39" i="36"/>
  <c r="O39" i="36" s="1"/>
  <c r="D41" i="41"/>
  <c r="N5" i="41"/>
  <c r="O5" i="41" s="1"/>
  <c r="K49" i="38"/>
  <c r="D49" i="38"/>
  <c r="N15" i="38"/>
  <c r="O15" i="38" s="1"/>
  <c r="J43" i="40"/>
  <c r="I45" i="42"/>
  <c r="N31" i="43"/>
  <c r="O31" i="43" s="1"/>
  <c r="D40" i="33"/>
  <c r="N5" i="38"/>
  <c r="O5" i="38" s="1"/>
  <c r="J45" i="42"/>
  <c r="H45" i="42"/>
  <c r="F49" i="38"/>
  <c r="F46" i="34"/>
  <c r="D46" i="34"/>
  <c r="F40" i="33"/>
  <c r="N5" i="34"/>
  <c r="O5" i="34" s="1"/>
  <c r="M46" i="34"/>
  <c r="N38" i="34"/>
  <c r="O38" i="34" s="1"/>
  <c r="J43" i="37"/>
  <c r="I42" i="39"/>
  <c r="N42" i="39" s="1"/>
  <c r="O42" i="39" s="1"/>
  <c r="N12" i="40"/>
  <c r="O12" i="40" s="1"/>
  <c r="N34" i="40"/>
  <c r="O34" i="40" s="1"/>
  <c r="H41" i="41"/>
  <c r="L41" i="41"/>
  <c r="N49" i="38" l="1"/>
  <c r="O49" i="38" s="1"/>
  <c r="N46" i="34"/>
  <c r="O46" i="34" s="1"/>
  <c r="N43" i="40"/>
  <c r="O43" i="40" s="1"/>
  <c r="N41" i="41"/>
  <c r="O41" i="41" s="1"/>
  <c r="N45" i="42"/>
  <c r="O45" i="42" s="1"/>
  <c r="N40" i="33"/>
  <c r="O40" i="33" s="1"/>
  <c r="N43" i="37"/>
  <c r="O43" i="37" s="1"/>
</calcChain>
</file>

<file path=xl/sharedStrings.xml><?xml version="1.0" encoding="utf-8"?>
<sst xmlns="http://schemas.openxmlformats.org/spreadsheetml/2006/main" count="905" uniqueCount="143">
  <si>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</si>
  <si>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</si>
  <si>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</si>
  <si>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</si>
  <si>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</si>
  <si>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</si>
  <si>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</si>
  <si>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</si>
  <si>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</si>
  <si>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</si>
  <si>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</si>
  <si>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</si>
  <si>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</si>
  <si>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Propane</t>
  </si>
  <si>
    <t>Communications Services Taxes</t>
  </si>
  <si>
    <t>Permits, Fees, and Special Assessments</t>
  </si>
  <si>
    <t>Special Assessments - Charges for Public Services</t>
  </si>
  <si>
    <t>Federal Grant - Public Safety</t>
  </si>
  <si>
    <t>Intergovernmental Revenue</t>
  </si>
  <si>
    <t>Federal Grant - Transportation - Other Transportation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</si>
  <si>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</si>
  <si>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</si>
  <si>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</si>
  <si>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</si>
  <si>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Public Safety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</si>
  <si>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</si>
  <si>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</si>
  <si>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</si>
  <si>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</si>
  <si>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</si>
  <si>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</si>
  <si>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</si>
  <si>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</si>
  <si>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</si>
  <si>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</si>
  <si>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</si>
  <si>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</si>
  <si>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</si>
  <si>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Cemetary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</si>
  <si>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</si>
  <si>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</si>
  <si>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</si>
  <si>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</si>
  <si>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Rents and Royalties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</si>
  <si>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</si>
  <si>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</si>
  <si>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</si>
  <si>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</si>
  <si>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</si>
  <si>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</si>
  <si>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</si>
  <si>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</si>
  <si>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</si>
  <si>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</si>
  <si>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Blountstown Revenues Reported by Account Code and Fund Type</t>
  </si>
  <si>
    <t>Local Fiscal Year Ended September 30, 2010</t>
  </si>
  <si>
    <t>Federal Grant - Physical Environment - Gas Supply System</t>
  </si>
  <si>
    <t>Federal Grant - Physical Environment - Sewer / Wastewater</t>
  </si>
  <si>
    <t>State Grant - Physical Environment - Water Supply System</t>
  </si>
  <si>
    <t>State Grant - Physical Environment - Sewer / Wastewater</t>
  </si>
  <si>
    <t>State Grant - Transportation - Other Transportation</t>
  </si>
  <si>
    <t>Disposition of Fixed Assets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</si>
  <si>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</si>
  <si>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</si>
  <si>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</si>
  <si>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</si>
  <si>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</si>
  <si>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Federal Grant - Physical Environment - Electric Supply System</t>
  </si>
  <si>
    <t>2012 Municipal Population:</t>
  </si>
  <si>
    <t>Local Fiscal Year Ended September 30, 2013</t>
  </si>
  <si>
    <t>Communications Services Taxes (Chapter 202, F.S.)</t>
  </si>
  <si>
    <t>State Grant - Physical Environment - Stormwater Management</t>
  </si>
  <si>
    <t>State Grant - Other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</si>
  <si>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</si>
  <si>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</si>
  <si>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</si>
  <si>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</si>
  <si>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</si>
  <si>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Other Charges for Services</t>
  </si>
  <si>
    <t>Sales - Disposition of Fixed Assets</t>
  </si>
  <si>
    <t>2013 Municipal Population:</t>
  </si>
  <si>
    <t>Local Fiscal Year Ended September 30, 2008</t>
  </si>
  <si>
    <t>Special Act Fuel Tax (Section 206.61, F.S.)</t>
  </si>
  <si>
    <t>Permits and Franchise Fees</t>
  </si>
  <si>
    <t>Federal Grant - Culture / Recreation</t>
  </si>
  <si>
    <t>State Shared Revenues - Public Safety - Firefighter Supplemental Compensation</t>
  </si>
  <si>
    <t>Court-Ordered Judgments and Fines - As Decided by County Court Civil</t>
  </si>
  <si>
    <t>Court-Ordered Judgments and Fines - As Decided by Circuit Court Civil</t>
  </si>
  <si>
    <t>Impact Fees - Transportation</t>
  </si>
  <si>
    <t>Contributions and Donations from Private Sources</t>
  </si>
  <si>
    <t>Proprietary Non-Operating Sources - Federal Grants and Donations</t>
  </si>
  <si>
    <t>Proprietary Non-Operating Sources - State Grants and Donations</t>
  </si>
  <si>
    <t>2008 Municipal Population:</t>
  </si>
  <si>
    <t>Local Fiscal Year Ended September 30, 2014</t>
  </si>
  <si>
    <t>State Grant - Public Safety</t>
  </si>
  <si>
    <t>State Grant - Physical Environment - Other Physical Environment</t>
  </si>
  <si>
    <t>2014 Municipal Population:</t>
  </si>
  <si>
    <t>Local Fiscal Year Ended September 30, 2015</t>
  </si>
  <si>
    <t>Proprietary Non-Operating - Capital Contributions from Other Public Source</t>
  </si>
  <si>
    <t>2015 Municipal Population:</t>
  </si>
  <si>
    <t>Local Fiscal Year Ended September 30, 2016</t>
  </si>
  <si>
    <t>2016 Municipal Population:</t>
  </si>
  <si>
    <t>Local Fiscal Year Ended September 30, 2017</t>
  </si>
  <si>
    <t>Federal Grant - Physical Environment - Water Supply System</t>
  </si>
  <si>
    <t>Interest and Other Earnings - Gain (Loss) on Sale of Investments</t>
  </si>
  <si>
    <t>Proprietary Non-Operating - Other Grants and Donations</t>
  </si>
  <si>
    <t>2017 Municipal Population:</t>
  </si>
  <si>
    <t>Local Fiscal Year Ended September 30, 2018</t>
  </si>
  <si>
    <t>2018 Municipal Population:</t>
  </si>
  <si>
    <t>Local Fiscal Year Ended September 30, 2019</t>
  </si>
  <si>
    <t>Other Permits, Fees, and Special Assessments</t>
  </si>
  <si>
    <t>Federal Grant - General Government</t>
  </si>
  <si>
    <t>State Grant - General Government</t>
  </si>
  <si>
    <t>2019 Municipal Population:</t>
  </si>
  <si>
    <t>Local Fiscal Year Ended September 30, 2020</t>
  </si>
  <si>
    <t>General Government - Other General Government Charges and Fees</t>
  </si>
  <si>
    <t>Proprietary Non-Operating - State Grants and Donations</t>
  </si>
  <si>
    <t>Proprietary Non-Operating - Capital Contributions from Federal Government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</si>
  <si>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</si>
  <si>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</si>
  <si>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</si>
  <si>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</si>
  <si>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</si>
  <si>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</si>
  <si>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</si>
  <si>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</si>
  <si>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Other General Taxes</t>
  </si>
  <si>
    <t>Building Permits (Buildling Permit Fees)</t>
  </si>
  <si>
    <t>Permits - Other</t>
  </si>
  <si>
    <t>Intergovernmental Revenues</t>
  </si>
  <si>
    <t>Federal Grant - Other Federal Grants</t>
  </si>
  <si>
    <t>State Shared Revenues - General Government - Local Government Half-Cent Sales Tax Program</t>
  </si>
  <si>
    <t>State Shared Revenues - Other</t>
  </si>
  <si>
    <t>Public Safety - Law Enforcement Services</t>
  </si>
  <si>
    <t>Transportation - Other Transportation Charges</t>
  </si>
  <si>
    <t>Proceeds of General Capital Asset Dispositions - Compensation for Loss</t>
  </si>
  <si>
    <t>Proprietary Non-Operating Sources - Capital Contributions from Federal Government</t>
  </si>
  <si>
    <t>2021 Municipal Population:</t>
  </si>
  <si>
    <t>Local Fiscal Year Ended September 30, 2022</t>
  </si>
  <si>
    <t>Local Business Tax (Chapter 205, F.S.)</t>
  </si>
  <si>
    <t>Court-Ordered Judgments and Fines - As Decided by County Court Criminal</t>
  </si>
  <si>
    <t>Court-Ordered Judgments and Fines - As Decided by Circuit Court Criminal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</si>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</sst>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8"/>
      <c r="M3" s="69"/>
      <c r="N3" s="36"/>
      <c r="O3" s="37"/>
      <c r="P3" s="70" t="s">
        <v>120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121</v>
      </c>
      <c r="N4" s="35" t="s">
        <v>9</v>
      </c>
      <c r="O4" s="35" t="s">
        <v>122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123</v>
      </c>
      <c r="B5" s="26"/>
      <c r="C5" s="26"/>
      <c r="D5" s="27">
        <f t="shared" ref="D5:N5" si="0">SUM(D6:D12)</f>
        <v>629909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629909</v>
      </c>
      <c r="P5" s="33">
        <f t="shared" ref="P5:P52" si="1">(O5/P$54)</f>
        <v>276.27587719298248</v>
      </c>
      <c r="Q5" s="6"/>
    </row>
    <row r="6" spans="1:134">
      <c r="A6" s="12"/>
      <c r="B6" s="25">
        <v>311</v>
      </c>
      <c r="C6" s="20" t="s">
        <v>2</v>
      </c>
      <c r="D6" s="46">
        <v>99064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99064</v>
      </c>
      <c r="P6" s="47">
        <f t="shared" si="1"/>
        <v>43.449122807017545</v>
      </c>
      <c r="Q6" s="9"/>
    </row>
    <row r="7" spans="1:134">
      <c r="A7" s="12"/>
      <c r="B7" s="25">
        <v>312.41000000000003</v>
      </c>
      <c r="C7" s="20" t="s">
        <v>124</v>
      </c>
      <c r="D7" s="46">
        <v>67132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67132</v>
      </c>
      <c r="P7" s="47">
        <f t="shared" si="1"/>
        <v>29.443859649122807</v>
      </c>
      <c r="Q7" s="9"/>
    </row>
    <row r="8" spans="1:134">
      <c r="A8" s="12"/>
      <c r="B8" s="25">
        <v>314.10000000000002</v>
      </c>
      <c r="C8" s="20" t="s">
        <v>12</v>
      </c>
      <c r="D8" s="46">
        <v>160517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160517</v>
      </c>
      <c r="P8" s="47">
        <f t="shared" si="1"/>
        <v>70.402192982456143</v>
      </c>
      <c r="Q8" s="9"/>
    </row>
    <row r="9" spans="1:134">
      <c r="A9" s="12"/>
      <c r="B9" s="25">
        <v>314.8</v>
      </c>
      <c r="C9" s="20" t="s">
        <v>13</v>
      </c>
      <c r="D9" s="46">
        <v>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18</v>
      </c>
      <c r="P9" s="47">
        <f t="shared" si="1"/>
        <v>7.8947368421052634E-3</v>
      </c>
      <c r="Q9" s="9"/>
    </row>
    <row r="10" spans="1:134">
      <c r="A10" s="12"/>
      <c r="B10" s="25">
        <v>315.2</v>
      </c>
      <c r="C10" s="20" t="s">
        <v>125</v>
      </c>
      <c r="D10" s="46">
        <v>71884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71884</v>
      </c>
      <c r="P10" s="47">
        <f t="shared" si="1"/>
        <v>31.528070175438597</v>
      </c>
      <c r="Q10" s="9"/>
    </row>
    <row r="11" spans="1:134">
      <c r="A11" s="12"/>
      <c r="B11" s="25">
        <v>316</v>
      </c>
      <c r="C11" s="20" t="s">
        <v>139</v>
      </c>
      <c r="D11" s="46">
        <v>4225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4225</v>
      </c>
      <c r="P11" s="47">
        <f t="shared" si="1"/>
        <v>1.8530701754385965</v>
      </c>
      <c r="Q11" s="9"/>
    </row>
    <row r="12" spans="1:134">
      <c r="A12" s="12"/>
      <c r="B12" s="25">
        <v>319.89999999999998</v>
      </c>
      <c r="C12" s="20" t="s">
        <v>126</v>
      </c>
      <c r="D12" s="46">
        <v>227069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227069</v>
      </c>
      <c r="P12" s="47">
        <f t="shared" si="1"/>
        <v>99.591666666666669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SUM(D14:D15)</f>
        <v>163968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163968</v>
      </c>
      <c r="P13" s="45">
        <f t="shared" si="1"/>
        <v>71.915789473684214</v>
      </c>
      <c r="Q13" s="10"/>
    </row>
    <row r="14" spans="1:134">
      <c r="A14" s="12"/>
      <c r="B14" s="25">
        <v>322</v>
      </c>
      <c r="C14" s="20" t="s">
        <v>127</v>
      </c>
      <c r="D14" s="46">
        <v>47332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47332</v>
      </c>
      <c r="P14" s="47">
        <f t="shared" si="1"/>
        <v>20.759649122807019</v>
      </c>
      <c r="Q14" s="9"/>
    </row>
    <row r="15" spans="1:134">
      <c r="A15" s="12"/>
      <c r="B15" s="25">
        <v>325.2</v>
      </c>
      <c r="C15" s="20" t="s">
        <v>16</v>
      </c>
      <c r="D15" s="46">
        <v>116636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" si="4">SUM(D15:N15)</f>
        <v>116636</v>
      </c>
      <c r="P15" s="47">
        <f t="shared" si="1"/>
        <v>51.156140350877195</v>
      </c>
      <c r="Q15" s="9"/>
    </row>
    <row r="16" spans="1:134" ht="15.75">
      <c r="A16" s="29" t="s">
        <v>129</v>
      </c>
      <c r="B16" s="30"/>
      <c r="C16" s="31"/>
      <c r="D16" s="32">
        <f t="shared" ref="D16:N16" si="5">SUM(D17:D26)</f>
        <v>1467045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4">
        <f>SUM(D16:N16)</f>
        <v>1467045</v>
      </c>
      <c r="P16" s="45">
        <f t="shared" si="1"/>
        <v>643.44078947368416</v>
      </c>
      <c r="Q16" s="10"/>
    </row>
    <row r="17" spans="1:17">
      <c r="A17" s="12"/>
      <c r="B17" s="25">
        <v>331.1</v>
      </c>
      <c r="C17" s="20" t="s">
        <v>111</v>
      </c>
      <c r="D17" s="46">
        <v>250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250</v>
      </c>
      <c r="P17" s="47">
        <f t="shared" si="1"/>
        <v>0.10964912280701754</v>
      </c>
      <c r="Q17" s="9"/>
    </row>
    <row r="18" spans="1:17">
      <c r="A18" s="12"/>
      <c r="B18" s="25">
        <v>331.2</v>
      </c>
      <c r="C18" s="20" t="s">
        <v>17</v>
      </c>
      <c r="D18" s="46">
        <v>88264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88264</v>
      </c>
      <c r="P18" s="47">
        <f t="shared" si="1"/>
        <v>38.712280701754388</v>
      </c>
      <c r="Q18" s="9"/>
    </row>
    <row r="19" spans="1:17">
      <c r="A19" s="12"/>
      <c r="B19" s="25">
        <v>331.9</v>
      </c>
      <c r="C19" s="20" t="s">
        <v>130</v>
      </c>
      <c r="D19" s="46">
        <v>647304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4" si="6">SUM(D19:N19)</f>
        <v>647304</v>
      </c>
      <c r="P19" s="47">
        <f t="shared" si="1"/>
        <v>283.90526315789475</v>
      </c>
      <c r="Q19" s="9"/>
    </row>
    <row r="20" spans="1:17">
      <c r="A20" s="12"/>
      <c r="B20" s="25">
        <v>334.2</v>
      </c>
      <c r="C20" s="20" t="s">
        <v>94</v>
      </c>
      <c r="D20" s="46">
        <v>350000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350000</v>
      </c>
      <c r="P20" s="47">
        <f t="shared" si="1"/>
        <v>153.50877192982455</v>
      </c>
      <c r="Q20" s="9"/>
    </row>
    <row r="21" spans="1:17">
      <c r="A21" s="12"/>
      <c r="B21" s="25">
        <v>335.14</v>
      </c>
      <c r="C21" s="20" t="s">
        <v>74</v>
      </c>
      <c r="D21" s="46">
        <v>1591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1591</v>
      </c>
      <c r="P21" s="47">
        <f t="shared" si="1"/>
        <v>0.69780701754385965</v>
      </c>
      <c r="Q21" s="9"/>
    </row>
    <row r="22" spans="1:17">
      <c r="A22" s="12"/>
      <c r="B22" s="25">
        <v>335.15</v>
      </c>
      <c r="C22" s="20" t="s">
        <v>75</v>
      </c>
      <c r="D22" s="46">
        <v>422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422</v>
      </c>
      <c r="P22" s="47">
        <f t="shared" si="1"/>
        <v>0.18508771929824561</v>
      </c>
      <c r="Q22" s="9"/>
    </row>
    <row r="23" spans="1:17">
      <c r="A23" s="12"/>
      <c r="B23" s="25">
        <v>335.18</v>
      </c>
      <c r="C23" s="20" t="s">
        <v>131</v>
      </c>
      <c r="D23" s="46">
        <v>78880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78880</v>
      </c>
      <c r="P23" s="47">
        <f t="shared" si="1"/>
        <v>34.596491228070178</v>
      </c>
      <c r="Q23" s="9"/>
    </row>
    <row r="24" spans="1:17">
      <c r="A24" s="12"/>
      <c r="B24" s="25">
        <v>335.19</v>
      </c>
      <c r="C24" s="20" t="s">
        <v>77</v>
      </c>
      <c r="D24" s="46">
        <v>10000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10000</v>
      </c>
      <c r="P24" s="47">
        <f t="shared" si="1"/>
        <v>4.3859649122807021</v>
      </c>
      <c r="Q24" s="9"/>
    </row>
    <row r="25" spans="1:17">
      <c r="A25" s="12"/>
      <c r="B25" s="25">
        <v>335.9</v>
      </c>
      <c r="C25" s="20" t="s">
        <v>132</v>
      </c>
      <c r="D25" s="46">
        <v>134233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26" si="7">SUM(D25:N25)</f>
        <v>134233</v>
      </c>
      <c r="P25" s="47">
        <f t="shared" si="1"/>
        <v>58.874122807017542</v>
      </c>
      <c r="Q25" s="9"/>
    </row>
    <row r="26" spans="1:17">
      <c r="A26" s="12"/>
      <c r="B26" s="25">
        <v>337.2</v>
      </c>
      <c r="C26" s="20" t="s">
        <v>24</v>
      </c>
      <c r="D26" s="46">
        <v>156101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156101</v>
      </c>
      <c r="P26" s="47">
        <f t="shared" si="1"/>
        <v>68.465350877192989</v>
      </c>
      <c r="Q26" s="9"/>
    </row>
    <row r="27" spans="1:17" ht="15.75">
      <c r="A27" s="29" t="s">
        <v>29</v>
      </c>
      <c r="B27" s="30"/>
      <c r="C27" s="31"/>
      <c r="D27" s="32">
        <f t="shared" ref="D27:N27" si="8">SUM(D28:D36)</f>
        <v>92089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6241775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8"/>
        <v>0</v>
      </c>
      <c r="O27" s="32">
        <f>SUM(D27:N27)</f>
        <v>6333864</v>
      </c>
      <c r="P27" s="45">
        <f t="shared" si="1"/>
        <v>2778.0105263157893</v>
      </c>
      <c r="Q27" s="10"/>
    </row>
    <row r="28" spans="1:17">
      <c r="A28" s="12"/>
      <c r="B28" s="25">
        <v>341.9</v>
      </c>
      <c r="C28" s="20" t="s">
        <v>115</v>
      </c>
      <c r="D28" s="46">
        <v>79168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6" si="9">SUM(D28:N28)</f>
        <v>79168</v>
      </c>
      <c r="P28" s="47">
        <f t="shared" si="1"/>
        <v>34.722807017543857</v>
      </c>
      <c r="Q28" s="9"/>
    </row>
    <row r="29" spans="1:17">
      <c r="A29" s="12"/>
      <c r="B29" s="25">
        <v>342.1</v>
      </c>
      <c r="C29" s="20" t="s">
        <v>133</v>
      </c>
      <c r="D29" s="46">
        <v>115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115</v>
      </c>
      <c r="P29" s="47">
        <f t="shared" si="1"/>
        <v>5.0438596491228067E-2</v>
      </c>
      <c r="Q29" s="9"/>
    </row>
    <row r="30" spans="1:17">
      <c r="A30" s="12"/>
      <c r="B30" s="25">
        <v>343.1</v>
      </c>
      <c r="C30" s="20" t="s">
        <v>33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4042716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4042716</v>
      </c>
      <c r="P30" s="47">
        <f t="shared" si="1"/>
        <v>1773.121052631579</v>
      </c>
      <c r="Q30" s="9"/>
    </row>
    <row r="31" spans="1:17">
      <c r="A31" s="12"/>
      <c r="B31" s="25">
        <v>343.2</v>
      </c>
      <c r="C31" s="20" t="s">
        <v>34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456696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456696</v>
      </c>
      <c r="P31" s="47">
        <f t="shared" si="1"/>
        <v>200.30526315789473</v>
      </c>
      <c r="Q31" s="9"/>
    </row>
    <row r="32" spans="1:17">
      <c r="A32" s="12"/>
      <c r="B32" s="25">
        <v>343.3</v>
      </c>
      <c r="C32" s="20" t="s">
        <v>35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636413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636413</v>
      </c>
      <c r="P32" s="47">
        <f t="shared" si="1"/>
        <v>279.12850877192983</v>
      </c>
      <c r="Q32" s="9"/>
    </row>
    <row r="33" spans="1:17">
      <c r="A33" s="12"/>
      <c r="B33" s="25">
        <v>343.4</v>
      </c>
      <c r="C33" s="20" t="s">
        <v>36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351113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351113</v>
      </c>
      <c r="P33" s="47">
        <f t="shared" si="1"/>
        <v>153.99692982456139</v>
      </c>
      <c r="Q33" s="9"/>
    </row>
    <row r="34" spans="1:17">
      <c r="A34" s="12"/>
      <c r="B34" s="25">
        <v>343.5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750837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750837</v>
      </c>
      <c r="P34" s="47">
        <f t="shared" si="1"/>
        <v>329.31447368421055</v>
      </c>
      <c r="Q34" s="9"/>
    </row>
    <row r="35" spans="1:17">
      <c r="A35" s="12"/>
      <c r="B35" s="25">
        <v>343.8</v>
      </c>
      <c r="C35" s="20" t="s">
        <v>38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4000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4000</v>
      </c>
      <c r="P35" s="47">
        <f t="shared" si="1"/>
        <v>1.7543859649122806</v>
      </c>
      <c r="Q35" s="9"/>
    </row>
    <row r="36" spans="1:17">
      <c r="A36" s="12"/>
      <c r="B36" s="25">
        <v>344.9</v>
      </c>
      <c r="C36" s="20" t="s">
        <v>134</v>
      </c>
      <c r="D36" s="46">
        <v>12806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12806</v>
      </c>
      <c r="P36" s="47">
        <f t="shared" si="1"/>
        <v>5.6166666666666663</v>
      </c>
      <c r="Q36" s="9"/>
    </row>
    <row r="37" spans="1:17" ht="15.75">
      <c r="A37" s="29" t="s">
        <v>30</v>
      </c>
      <c r="B37" s="30"/>
      <c r="C37" s="31"/>
      <c r="D37" s="32">
        <f t="shared" ref="D37:N37" si="10">SUM(D38:D41)</f>
        <v>17380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10"/>
        <v>0</v>
      </c>
      <c r="O37" s="32">
        <f>SUM(D37:N37)</f>
        <v>17380</v>
      </c>
      <c r="P37" s="45">
        <f t="shared" si="1"/>
        <v>7.6228070175438596</v>
      </c>
      <c r="Q37" s="10"/>
    </row>
    <row r="38" spans="1:17">
      <c r="A38" s="13"/>
      <c r="B38" s="39">
        <v>351.1</v>
      </c>
      <c r="C38" s="21" t="s">
        <v>140</v>
      </c>
      <c r="D38" s="46">
        <v>7439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7439</v>
      </c>
      <c r="P38" s="47">
        <f t="shared" si="1"/>
        <v>3.2627192982456141</v>
      </c>
      <c r="Q38" s="9"/>
    </row>
    <row r="39" spans="1:17">
      <c r="A39" s="13"/>
      <c r="B39" s="39">
        <v>351.2</v>
      </c>
      <c r="C39" s="21" t="s">
        <v>141</v>
      </c>
      <c r="D39" s="46">
        <v>1100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1" si="11">SUM(D39:N39)</f>
        <v>1100</v>
      </c>
      <c r="P39" s="47">
        <f t="shared" si="1"/>
        <v>0.48245614035087719</v>
      </c>
      <c r="Q39" s="9"/>
    </row>
    <row r="40" spans="1:17">
      <c r="A40" s="13"/>
      <c r="B40" s="39">
        <v>351.3</v>
      </c>
      <c r="C40" s="21" t="s">
        <v>86</v>
      </c>
      <c r="D40" s="46">
        <v>7487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7487</v>
      </c>
      <c r="P40" s="47">
        <f t="shared" si="1"/>
        <v>3.2837719298245616</v>
      </c>
      <c r="Q40" s="9"/>
    </row>
    <row r="41" spans="1:17">
      <c r="A41" s="13"/>
      <c r="B41" s="39">
        <v>351.4</v>
      </c>
      <c r="C41" s="21" t="s">
        <v>87</v>
      </c>
      <c r="D41" s="46">
        <v>1354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1"/>
        <v>1354</v>
      </c>
      <c r="P41" s="47">
        <f t="shared" si="1"/>
        <v>0.59385964912280698</v>
      </c>
      <c r="Q41" s="9"/>
    </row>
    <row r="42" spans="1:17" ht="15.75">
      <c r="A42" s="29" t="s">
        <v>3</v>
      </c>
      <c r="B42" s="30"/>
      <c r="C42" s="31"/>
      <c r="D42" s="32">
        <f t="shared" ref="D42:N42" si="12">SUM(D43:D47)</f>
        <v>44347</v>
      </c>
      <c r="E42" s="32">
        <f t="shared" si="12"/>
        <v>0</v>
      </c>
      <c r="F42" s="32">
        <f t="shared" si="12"/>
        <v>0</v>
      </c>
      <c r="G42" s="32">
        <f t="shared" si="12"/>
        <v>0</v>
      </c>
      <c r="H42" s="32">
        <f t="shared" si="12"/>
        <v>0</v>
      </c>
      <c r="I42" s="32">
        <f t="shared" si="12"/>
        <v>80796</v>
      </c>
      <c r="J42" s="32">
        <f t="shared" si="12"/>
        <v>0</v>
      </c>
      <c r="K42" s="32">
        <f t="shared" si="12"/>
        <v>0</v>
      </c>
      <c r="L42" s="32">
        <f t="shared" si="12"/>
        <v>0</v>
      </c>
      <c r="M42" s="32">
        <f t="shared" si="12"/>
        <v>0</v>
      </c>
      <c r="N42" s="32">
        <f t="shared" si="12"/>
        <v>0</v>
      </c>
      <c r="O42" s="32">
        <f>SUM(D42:N42)</f>
        <v>125143</v>
      </c>
      <c r="P42" s="45">
        <f t="shared" si="1"/>
        <v>54.887280701754385</v>
      </c>
      <c r="Q42" s="10"/>
    </row>
    <row r="43" spans="1:17">
      <c r="A43" s="12"/>
      <c r="B43" s="25">
        <v>361.1</v>
      </c>
      <c r="C43" s="20" t="s">
        <v>42</v>
      </c>
      <c r="D43" s="46">
        <v>2348</v>
      </c>
      <c r="E43" s="46">
        <v>0</v>
      </c>
      <c r="F43" s="46">
        <v>0</v>
      </c>
      <c r="G43" s="46">
        <v>0</v>
      </c>
      <c r="H43" s="46">
        <v>0</v>
      </c>
      <c r="I43" s="46">
        <v>12041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14389</v>
      </c>
      <c r="P43" s="47">
        <f t="shared" si="1"/>
        <v>6.3109649122807019</v>
      </c>
      <c r="Q43" s="9"/>
    </row>
    <row r="44" spans="1:17">
      <c r="A44" s="12"/>
      <c r="B44" s="25">
        <v>362</v>
      </c>
      <c r="C44" s="20" t="s">
        <v>43</v>
      </c>
      <c r="D44" s="46">
        <v>17973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51" si="13">SUM(D44:N44)</f>
        <v>17973</v>
      </c>
      <c r="P44" s="47">
        <f t="shared" si="1"/>
        <v>7.882894736842105</v>
      </c>
      <c r="Q44" s="9"/>
    </row>
    <row r="45" spans="1:17">
      <c r="A45" s="12"/>
      <c r="B45" s="25">
        <v>364</v>
      </c>
      <c r="C45" s="20" t="s">
        <v>79</v>
      </c>
      <c r="D45" s="46">
        <v>950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950</v>
      </c>
      <c r="P45" s="47">
        <f t="shared" si="1"/>
        <v>0.41666666666666669</v>
      </c>
      <c r="Q45" s="9"/>
    </row>
    <row r="46" spans="1:17">
      <c r="A46" s="12"/>
      <c r="B46" s="25">
        <v>366</v>
      </c>
      <c r="C46" s="20" t="s">
        <v>89</v>
      </c>
      <c r="D46" s="46">
        <v>7695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7695</v>
      </c>
      <c r="P46" s="47">
        <f t="shared" si="1"/>
        <v>3.375</v>
      </c>
      <c r="Q46" s="9"/>
    </row>
    <row r="47" spans="1:17">
      <c r="A47" s="12"/>
      <c r="B47" s="25">
        <v>369.9</v>
      </c>
      <c r="C47" s="20" t="s">
        <v>44</v>
      </c>
      <c r="D47" s="46">
        <v>15381</v>
      </c>
      <c r="E47" s="46">
        <v>0</v>
      </c>
      <c r="F47" s="46">
        <v>0</v>
      </c>
      <c r="G47" s="46">
        <v>0</v>
      </c>
      <c r="H47" s="46">
        <v>0</v>
      </c>
      <c r="I47" s="46">
        <v>68755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84136</v>
      </c>
      <c r="P47" s="47">
        <f t="shared" si="1"/>
        <v>36.901754385964914</v>
      </c>
      <c r="Q47" s="9"/>
    </row>
    <row r="48" spans="1:17" ht="15.75">
      <c r="A48" s="29" t="s">
        <v>31</v>
      </c>
      <c r="B48" s="30"/>
      <c r="C48" s="31"/>
      <c r="D48" s="32">
        <f t="shared" ref="D48:N48" si="14">SUM(D49:D51)</f>
        <v>1979053</v>
      </c>
      <c r="E48" s="32">
        <f t="shared" si="14"/>
        <v>0</v>
      </c>
      <c r="F48" s="32">
        <f t="shared" si="14"/>
        <v>0</v>
      </c>
      <c r="G48" s="32">
        <f t="shared" si="14"/>
        <v>0</v>
      </c>
      <c r="H48" s="32">
        <f t="shared" si="14"/>
        <v>0</v>
      </c>
      <c r="I48" s="32">
        <f t="shared" si="14"/>
        <v>160782</v>
      </c>
      <c r="J48" s="32">
        <f t="shared" si="14"/>
        <v>0</v>
      </c>
      <c r="K48" s="32">
        <f t="shared" si="14"/>
        <v>0</v>
      </c>
      <c r="L48" s="32">
        <f t="shared" si="14"/>
        <v>0</v>
      </c>
      <c r="M48" s="32">
        <f t="shared" si="14"/>
        <v>0</v>
      </c>
      <c r="N48" s="32">
        <f t="shared" si="14"/>
        <v>0</v>
      </c>
      <c r="O48" s="32">
        <f t="shared" si="13"/>
        <v>2139835</v>
      </c>
      <c r="P48" s="45">
        <f t="shared" si="1"/>
        <v>938.52412280701753</v>
      </c>
      <c r="Q48" s="9"/>
    </row>
    <row r="49" spans="1:120">
      <c r="A49" s="12"/>
      <c r="B49" s="25">
        <v>381</v>
      </c>
      <c r="C49" s="20" t="s">
        <v>45</v>
      </c>
      <c r="D49" s="46">
        <v>1780104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1780104</v>
      </c>
      <c r="P49" s="47">
        <f t="shared" si="1"/>
        <v>780.74736842105267</v>
      </c>
      <c r="Q49" s="9"/>
    </row>
    <row r="50" spans="1:120">
      <c r="A50" s="12"/>
      <c r="B50" s="25">
        <v>388.2</v>
      </c>
      <c r="C50" s="20" t="s">
        <v>135</v>
      </c>
      <c r="D50" s="46">
        <v>198949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198949</v>
      </c>
      <c r="P50" s="47">
        <f t="shared" si="1"/>
        <v>87.25833333333334</v>
      </c>
      <c r="Q50" s="9"/>
    </row>
    <row r="51" spans="1:120" ht="15.75" thickBot="1">
      <c r="A51" s="12"/>
      <c r="B51" s="25">
        <v>389.3</v>
      </c>
      <c r="C51" s="20" t="s">
        <v>91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160782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160782</v>
      </c>
      <c r="P51" s="47">
        <f t="shared" si="1"/>
        <v>70.518421052631581</v>
      </c>
      <c r="Q51" s="9"/>
    </row>
    <row r="52" spans="1:120" ht="16.5" thickBot="1">
      <c r="A52" s="14" t="s">
        <v>39</v>
      </c>
      <c r="B52" s="23"/>
      <c r="C52" s="22"/>
      <c r="D52" s="15">
        <f t="shared" ref="D52:N52" si="15">SUM(D5,D13,D16,D27,D37,D42,D48)</f>
        <v>4393791</v>
      </c>
      <c r="E52" s="15">
        <f t="shared" si="15"/>
        <v>0</v>
      </c>
      <c r="F52" s="15">
        <f t="shared" si="15"/>
        <v>0</v>
      </c>
      <c r="G52" s="15">
        <f t="shared" si="15"/>
        <v>0</v>
      </c>
      <c r="H52" s="15">
        <f t="shared" si="15"/>
        <v>0</v>
      </c>
      <c r="I52" s="15">
        <f t="shared" si="15"/>
        <v>6483353</v>
      </c>
      <c r="J52" s="15">
        <f t="shared" si="15"/>
        <v>0</v>
      </c>
      <c r="K52" s="15">
        <f t="shared" si="15"/>
        <v>0</v>
      </c>
      <c r="L52" s="15">
        <f t="shared" si="15"/>
        <v>0</v>
      </c>
      <c r="M52" s="15">
        <f t="shared" si="15"/>
        <v>0</v>
      </c>
      <c r="N52" s="15">
        <f t="shared" si="15"/>
        <v>0</v>
      </c>
      <c r="O52" s="15">
        <f>SUM(D52:N52)</f>
        <v>10877144</v>
      </c>
      <c r="P52" s="38">
        <f t="shared" si="1"/>
        <v>4770.6771929824563</v>
      </c>
      <c r="Q52" s="6"/>
      <c r="R52" s="2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</row>
    <row r="53" spans="1:120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9"/>
    </row>
    <row r="54" spans="1:120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8" t="s">
        <v>142</v>
      </c>
      <c r="N54" s="48"/>
      <c r="O54" s="48"/>
      <c r="P54" s="43">
        <v>2280</v>
      </c>
    </row>
    <row r="55" spans="1:120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1"/>
    </row>
    <row r="56" spans="1:120" ht="15.75" customHeight="1" thickBot="1">
      <c r="A56" s="52" t="s">
        <v>63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4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541731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541731</v>
      </c>
      <c r="O5" s="33">
        <f t="shared" ref="O5:O43" si="2">(N5/O$45)</f>
        <v>216.43268078306033</v>
      </c>
      <c r="P5" s="6"/>
    </row>
    <row r="6" spans="1:133">
      <c r="A6" s="12"/>
      <c r="B6" s="25">
        <v>311</v>
      </c>
      <c r="C6" s="20" t="s">
        <v>2</v>
      </c>
      <c r="D6" s="46">
        <v>88296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88296</v>
      </c>
      <c r="O6" s="47">
        <f t="shared" si="2"/>
        <v>35.276068717538955</v>
      </c>
      <c r="P6" s="9"/>
    </row>
    <row r="7" spans="1:133">
      <c r="A7" s="12"/>
      <c r="B7" s="25">
        <v>312.41000000000003</v>
      </c>
      <c r="C7" s="20" t="s">
        <v>10</v>
      </c>
      <c r="D7" s="46">
        <v>60500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60500</v>
      </c>
      <c r="O7" s="47">
        <f t="shared" si="2"/>
        <v>24.170994806232521</v>
      </c>
      <c r="P7" s="9"/>
    </row>
    <row r="8" spans="1:133">
      <c r="A8" s="12"/>
      <c r="B8" s="25">
        <v>312.60000000000002</v>
      </c>
      <c r="C8" s="20" t="s">
        <v>11</v>
      </c>
      <c r="D8" s="46">
        <v>128985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128985</v>
      </c>
      <c r="O8" s="47">
        <f t="shared" si="2"/>
        <v>51.532161406312426</v>
      </c>
      <c r="P8" s="9"/>
    </row>
    <row r="9" spans="1:133">
      <c r="A9" s="12"/>
      <c r="B9" s="25">
        <v>314.10000000000002</v>
      </c>
      <c r="C9" s="20" t="s">
        <v>12</v>
      </c>
      <c r="D9" s="46">
        <v>162969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162969</v>
      </c>
      <c r="O9" s="47">
        <f t="shared" si="2"/>
        <v>65.109468637634833</v>
      </c>
      <c r="P9" s="9"/>
    </row>
    <row r="10" spans="1:133">
      <c r="A10" s="12"/>
      <c r="B10" s="25">
        <v>314.8</v>
      </c>
      <c r="C10" s="20" t="s">
        <v>13</v>
      </c>
      <c r="D10" s="46">
        <v>202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202</v>
      </c>
      <c r="O10" s="47">
        <f t="shared" si="2"/>
        <v>8.0703156212544952E-2</v>
      </c>
      <c r="P10" s="9"/>
    </row>
    <row r="11" spans="1:133">
      <c r="A11" s="12"/>
      <c r="B11" s="25">
        <v>315</v>
      </c>
      <c r="C11" s="20" t="s">
        <v>70</v>
      </c>
      <c r="D11" s="46">
        <v>100779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100779</v>
      </c>
      <c r="O11" s="47">
        <f t="shared" si="2"/>
        <v>40.263284059129042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141885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141885</v>
      </c>
      <c r="O12" s="45">
        <f t="shared" si="2"/>
        <v>56.685976827806634</v>
      </c>
      <c r="P12" s="10"/>
    </row>
    <row r="13" spans="1:133">
      <c r="A13" s="12"/>
      <c r="B13" s="25">
        <v>322</v>
      </c>
      <c r="C13" s="20" t="s">
        <v>0</v>
      </c>
      <c r="D13" s="46">
        <v>19051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19051</v>
      </c>
      <c r="O13" s="47">
        <f t="shared" si="2"/>
        <v>7.6112664802237315</v>
      </c>
      <c r="P13" s="9"/>
    </row>
    <row r="14" spans="1:133">
      <c r="A14" s="12"/>
      <c r="B14" s="25">
        <v>325.2</v>
      </c>
      <c r="C14" s="20" t="s">
        <v>16</v>
      </c>
      <c r="D14" s="46">
        <v>122834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122834</v>
      </c>
      <c r="O14" s="47">
        <f t="shared" si="2"/>
        <v>49.074710347582901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SUM(D16:D25)</f>
        <v>699587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588010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1287597</v>
      </c>
      <c r="O15" s="45">
        <f t="shared" si="2"/>
        <v>514.42149420695171</v>
      </c>
      <c r="P15" s="10"/>
    </row>
    <row r="16" spans="1:133">
      <c r="A16" s="12"/>
      <c r="B16" s="25">
        <v>334.35</v>
      </c>
      <c r="C16" s="20" t="s">
        <v>59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242010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242010</v>
      </c>
      <c r="O16" s="47">
        <f t="shared" si="2"/>
        <v>96.687974430683184</v>
      </c>
      <c r="P16" s="9"/>
    </row>
    <row r="17" spans="1:16">
      <c r="A17" s="12"/>
      <c r="B17" s="25">
        <v>334.36</v>
      </c>
      <c r="C17" s="20" t="s">
        <v>71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346000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5">SUM(D17:M17)</f>
        <v>346000</v>
      </c>
      <c r="O17" s="47">
        <f t="shared" si="2"/>
        <v>138.23411905713144</v>
      </c>
      <c r="P17" s="9"/>
    </row>
    <row r="18" spans="1:16">
      <c r="A18" s="12"/>
      <c r="B18" s="25">
        <v>334.49</v>
      </c>
      <c r="C18" s="20" t="s">
        <v>60</v>
      </c>
      <c r="D18" s="46">
        <v>490136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490136</v>
      </c>
      <c r="O18" s="47">
        <f t="shared" si="2"/>
        <v>195.81941669996004</v>
      </c>
      <c r="P18" s="9"/>
    </row>
    <row r="19" spans="1:16">
      <c r="A19" s="12"/>
      <c r="B19" s="25">
        <v>334.9</v>
      </c>
      <c r="C19" s="20" t="s">
        <v>72</v>
      </c>
      <c r="D19" s="46">
        <v>12231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12231</v>
      </c>
      <c r="O19" s="47">
        <f t="shared" si="2"/>
        <v>4.8865361566120651</v>
      </c>
      <c r="P19" s="9"/>
    </row>
    <row r="20" spans="1:16">
      <c r="A20" s="12"/>
      <c r="B20" s="25">
        <v>335.12</v>
      </c>
      <c r="C20" s="20" t="s">
        <v>73</v>
      </c>
      <c r="D20" s="46">
        <v>87733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87733</v>
      </c>
      <c r="O20" s="47">
        <f t="shared" si="2"/>
        <v>35.051138633639631</v>
      </c>
      <c r="P20" s="9"/>
    </row>
    <row r="21" spans="1:16">
      <c r="A21" s="12"/>
      <c r="B21" s="25">
        <v>335.14</v>
      </c>
      <c r="C21" s="20" t="s">
        <v>74</v>
      </c>
      <c r="D21" s="46">
        <v>543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543</v>
      </c>
      <c r="O21" s="47">
        <f t="shared" si="2"/>
        <v>0.21693967239312825</v>
      </c>
      <c r="P21" s="9"/>
    </row>
    <row r="22" spans="1:16">
      <c r="A22" s="12"/>
      <c r="B22" s="25">
        <v>335.15</v>
      </c>
      <c r="C22" s="20" t="s">
        <v>75</v>
      </c>
      <c r="D22" s="46">
        <v>185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185</v>
      </c>
      <c r="O22" s="47">
        <f t="shared" si="2"/>
        <v>7.3911306432281262E-2</v>
      </c>
      <c r="P22" s="9"/>
    </row>
    <row r="23" spans="1:16">
      <c r="A23" s="12"/>
      <c r="B23" s="25">
        <v>335.18</v>
      </c>
      <c r="C23" s="20" t="s">
        <v>76</v>
      </c>
      <c r="D23" s="46">
        <v>58120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58120</v>
      </c>
      <c r="O23" s="47">
        <f t="shared" si="2"/>
        <v>23.220135836995606</v>
      </c>
      <c r="P23" s="9"/>
    </row>
    <row r="24" spans="1:16">
      <c r="A24" s="12"/>
      <c r="B24" s="25">
        <v>335.19</v>
      </c>
      <c r="C24" s="20" t="s">
        <v>77</v>
      </c>
      <c r="D24" s="46">
        <v>7000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7000</v>
      </c>
      <c r="O24" s="47">
        <f t="shared" si="2"/>
        <v>2.7966440271673991</v>
      </c>
      <c r="P24" s="9"/>
    </row>
    <row r="25" spans="1:16">
      <c r="A25" s="12"/>
      <c r="B25" s="25">
        <v>337.2</v>
      </c>
      <c r="C25" s="20" t="s">
        <v>24</v>
      </c>
      <c r="D25" s="46">
        <v>43639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43639</v>
      </c>
      <c r="O25" s="47">
        <f t="shared" si="2"/>
        <v>17.434678385936877</v>
      </c>
      <c r="P25" s="9"/>
    </row>
    <row r="26" spans="1:16" ht="15.75">
      <c r="A26" s="29" t="s">
        <v>29</v>
      </c>
      <c r="B26" s="30"/>
      <c r="C26" s="31"/>
      <c r="D26" s="32">
        <f t="shared" ref="D26:M26" si="6">SUM(D27:D33)</f>
        <v>0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6571331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>SUM(D26:M26)</f>
        <v>6571331</v>
      </c>
      <c r="O26" s="45">
        <f t="shared" si="2"/>
        <v>2625.3819416699962</v>
      </c>
      <c r="P26" s="10"/>
    </row>
    <row r="27" spans="1:16">
      <c r="A27" s="12"/>
      <c r="B27" s="25">
        <v>343.1</v>
      </c>
      <c r="C27" s="20" t="s">
        <v>33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4529676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7">SUM(D27:M27)</f>
        <v>4529676</v>
      </c>
      <c r="O27" s="47">
        <f t="shared" si="2"/>
        <v>1809.6987614862167</v>
      </c>
      <c r="P27" s="9"/>
    </row>
    <row r="28" spans="1:16">
      <c r="A28" s="12"/>
      <c r="B28" s="25">
        <v>343.2</v>
      </c>
      <c r="C28" s="20" t="s">
        <v>34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393095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393095</v>
      </c>
      <c r="O28" s="47">
        <f t="shared" si="2"/>
        <v>157.0495405513384</v>
      </c>
      <c r="P28" s="9"/>
    </row>
    <row r="29" spans="1:16">
      <c r="A29" s="12"/>
      <c r="B29" s="25">
        <v>343.3</v>
      </c>
      <c r="C29" s="20" t="s">
        <v>35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558735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558735</v>
      </c>
      <c r="O29" s="47">
        <f t="shared" si="2"/>
        <v>223.22612864562524</v>
      </c>
      <c r="P29" s="9"/>
    </row>
    <row r="30" spans="1:16">
      <c r="A30" s="12"/>
      <c r="B30" s="25">
        <v>343.4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313850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313850</v>
      </c>
      <c r="O30" s="47">
        <f t="shared" si="2"/>
        <v>125.38953256092688</v>
      </c>
      <c r="P30" s="9"/>
    </row>
    <row r="31" spans="1:16">
      <c r="A31" s="12"/>
      <c r="B31" s="25">
        <v>343.5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741469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741469</v>
      </c>
      <c r="O31" s="47">
        <f t="shared" si="2"/>
        <v>296.23212145425487</v>
      </c>
      <c r="P31" s="9"/>
    </row>
    <row r="32" spans="1:16">
      <c r="A32" s="12"/>
      <c r="B32" s="25">
        <v>343.8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4228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4228</v>
      </c>
      <c r="O32" s="47">
        <f t="shared" si="2"/>
        <v>1.689172992409109</v>
      </c>
      <c r="P32" s="9"/>
    </row>
    <row r="33" spans="1:119">
      <c r="A33" s="12"/>
      <c r="B33" s="25">
        <v>349</v>
      </c>
      <c r="C33" s="20" t="s">
        <v>78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30278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30278</v>
      </c>
      <c r="O33" s="47">
        <f t="shared" si="2"/>
        <v>12.096683979224929</v>
      </c>
      <c r="P33" s="9"/>
    </row>
    <row r="34" spans="1:119" ht="15.75">
      <c r="A34" s="29" t="s">
        <v>30</v>
      </c>
      <c r="B34" s="30"/>
      <c r="C34" s="31"/>
      <c r="D34" s="32">
        <f t="shared" ref="D34:M34" si="8">SUM(D35:D35)</f>
        <v>17671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3" si="9">SUM(D34:M34)</f>
        <v>17671</v>
      </c>
      <c r="O34" s="45">
        <f t="shared" si="2"/>
        <v>7.059928086296444</v>
      </c>
      <c r="P34" s="10"/>
    </row>
    <row r="35" spans="1:119">
      <c r="A35" s="13"/>
      <c r="B35" s="39">
        <v>351.5</v>
      </c>
      <c r="C35" s="21" t="s">
        <v>41</v>
      </c>
      <c r="D35" s="46">
        <v>17671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17671</v>
      </c>
      <c r="O35" s="47">
        <f t="shared" si="2"/>
        <v>7.059928086296444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SUM(D37:D40)</f>
        <v>171506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15301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186807</v>
      </c>
      <c r="O36" s="45">
        <f t="shared" si="2"/>
        <v>74.63324011186576</v>
      </c>
      <c r="P36" s="10"/>
    </row>
    <row r="37" spans="1:119">
      <c r="A37" s="12"/>
      <c r="B37" s="25">
        <v>361.1</v>
      </c>
      <c r="C37" s="20" t="s">
        <v>42</v>
      </c>
      <c r="D37" s="46">
        <v>3960</v>
      </c>
      <c r="E37" s="46">
        <v>0</v>
      </c>
      <c r="F37" s="46">
        <v>0</v>
      </c>
      <c r="G37" s="46">
        <v>0</v>
      </c>
      <c r="H37" s="46">
        <v>0</v>
      </c>
      <c r="I37" s="46">
        <v>15301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19261</v>
      </c>
      <c r="O37" s="47">
        <f t="shared" si="2"/>
        <v>7.6951658010387538</v>
      </c>
      <c r="P37" s="9"/>
    </row>
    <row r="38" spans="1:119">
      <c r="A38" s="12"/>
      <c r="B38" s="25">
        <v>362</v>
      </c>
      <c r="C38" s="20" t="s">
        <v>43</v>
      </c>
      <c r="D38" s="46">
        <v>17605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17605</v>
      </c>
      <c r="O38" s="47">
        <f t="shared" si="2"/>
        <v>7.0335597283260087</v>
      </c>
      <c r="P38" s="9"/>
    </row>
    <row r="39" spans="1:119">
      <c r="A39" s="12"/>
      <c r="B39" s="25">
        <v>364</v>
      </c>
      <c r="C39" s="20" t="s">
        <v>79</v>
      </c>
      <c r="D39" s="46">
        <v>26000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26000</v>
      </c>
      <c r="O39" s="47">
        <f t="shared" si="2"/>
        <v>10.38753495805034</v>
      </c>
      <c r="P39" s="9"/>
    </row>
    <row r="40" spans="1:119">
      <c r="A40" s="12"/>
      <c r="B40" s="25">
        <v>369.9</v>
      </c>
      <c r="C40" s="20" t="s">
        <v>44</v>
      </c>
      <c r="D40" s="46">
        <v>123941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123941</v>
      </c>
      <c r="O40" s="47">
        <f t="shared" si="2"/>
        <v>49.516979624450656</v>
      </c>
      <c r="P40" s="9"/>
    </row>
    <row r="41" spans="1:119" ht="15.75">
      <c r="A41" s="29" t="s">
        <v>31</v>
      </c>
      <c r="B41" s="30"/>
      <c r="C41" s="31"/>
      <c r="D41" s="32">
        <f t="shared" ref="D41:M41" si="11">SUM(D42:D42)</f>
        <v>1226344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235805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1462149</v>
      </c>
      <c r="O41" s="45">
        <f t="shared" si="2"/>
        <v>584.15860966839796</v>
      </c>
      <c r="P41" s="9"/>
    </row>
    <row r="42" spans="1:119" ht="15.75" thickBot="1">
      <c r="A42" s="12"/>
      <c r="B42" s="25">
        <v>381</v>
      </c>
      <c r="C42" s="20" t="s">
        <v>45</v>
      </c>
      <c r="D42" s="46">
        <v>1226344</v>
      </c>
      <c r="E42" s="46">
        <v>0</v>
      </c>
      <c r="F42" s="46">
        <v>0</v>
      </c>
      <c r="G42" s="46">
        <v>0</v>
      </c>
      <c r="H42" s="46">
        <v>0</v>
      </c>
      <c r="I42" s="46">
        <v>235805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1462149</v>
      </c>
      <c r="O42" s="47">
        <f t="shared" si="2"/>
        <v>584.15860966839796</v>
      </c>
      <c r="P42" s="9"/>
    </row>
    <row r="43" spans="1:119" ht="16.5" thickBot="1">
      <c r="A43" s="14" t="s">
        <v>39</v>
      </c>
      <c r="B43" s="23"/>
      <c r="C43" s="22"/>
      <c r="D43" s="15">
        <f t="shared" ref="D43:M43" si="12">SUM(D5,D12,D15,D26,D34,D36,D41)</f>
        <v>2798724</v>
      </c>
      <c r="E43" s="15">
        <f t="shared" si="12"/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7410447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9"/>
        <v>10209171</v>
      </c>
      <c r="O43" s="38">
        <f t="shared" si="2"/>
        <v>4078.7738713543749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80</v>
      </c>
      <c r="M45" s="48"/>
      <c r="N45" s="48"/>
      <c r="O45" s="43">
        <v>2503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63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572169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572169</v>
      </c>
      <c r="O5" s="33">
        <f t="shared" ref="O5:O41" si="2">(N5/O$43)</f>
        <v>228.86760000000001</v>
      </c>
      <c r="P5" s="6"/>
    </row>
    <row r="6" spans="1:133">
      <c r="A6" s="12"/>
      <c r="B6" s="25">
        <v>311</v>
      </c>
      <c r="C6" s="20" t="s">
        <v>2</v>
      </c>
      <c r="D6" s="46">
        <v>92733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92733</v>
      </c>
      <c r="O6" s="47">
        <f t="shared" si="2"/>
        <v>37.093200000000003</v>
      </c>
      <c r="P6" s="9"/>
    </row>
    <row r="7" spans="1:133">
      <c r="A7" s="12"/>
      <c r="B7" s="25">
        <v>312.41000000000003</v>
      </c>
      <c r="C7" s="20" t="s">
        <v>10</v>
      </c>
      <c r="D7" s="46">
        <v>62410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62410</v>
      </c>
      <c r="O7" s="47">
        <f t="shared" si="2"/>
        <v>24.963999999999999</v>
      </c>
      <c r="P7" s="9"/>
    </row>
    <row r="8" spans="1:133">
      <c r="A8" s="12"/>
      <c r="B8" s="25">
        <v>312.60000000000002</v>
      </c>
      <c r="C8" s="20" t="s">
        <v>11</v>
      </c>
      <c r="D8" s="46">
        <v>126441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126441</v>
      </c>
      <c r="O8" s="47">
        <f t="shared" si="2"/>
        <v>50.5764</v>
      </c>
      <c r="P8" s="9"/>
    </row>
    <row r="9" spans="1:133">
      <c r="A9" s="12"/>
      <c r="B9" s="25">
        <v>314.10000000000002</v>
      </c>
      <c r="C9" s="20" t="s">
        <v>12</v>
      </c>
      <c r="D9" s="46">
        <v>179343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179343</v>
      </c>
      <c r="O9" s="47">
        <f t="shared" si="2"/>
        <v>71.737200000000001</v>
      </c>
      <c r="P9" s="9"/>
    </row>
    <row r="10" spans="1:133">
      <c r="A10" s="12"/>
      <c r="B10" s="25">
        <v>314.8</v>
      </c>
      <c r="C10" s="20" t="s">
        <v>13</v>
      </c>
      <c r="D10" s="46">
        <v>670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670</v>
      </c>
      <c r="O10" s="47">
        <f t="shared" si="2"/>
        <v>0.26800000000000002</v>
      </c>
      <c r="P10" s="9"/>
    </row>
    <row r="11" spans="1:133">
      <c r="A11" s="12"/>
      <c r="B11" s="25">
        <v>315</v>
      </c>
      <c r="C11" s="20" t="s">
        <v>14</v>
      </c>
      <c r="D11" s="46">
        <v>110572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110572</v>
      </c>
      <c r="O11" s="47">
        <f t="shared" si="2"/>
        <v>44.2288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142596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142596</v>
      </c>
      <c r="O12" s="45">
        <f t="shared" si="2"/>
        <v>57.038400000000003</v>
      </c>
      <c r="P12" s="10"/>
    </row>
    <row r="13" spans="1:133">
      <c r="A13" s="12"/>
      <c r="B13" s="25">
        <v>322</v>
      </c>
      <c r="C13" s="20" t="s">
        <v>0</v>
      </c>
      <c r="D13" s="46">
        <v>16132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16132</v>
      </c>
      <c r="O13" s="47">
        <f t="shared" si="2"/>
        <v>6.4527999999999999</v>
      </c>
      <c r="P13" s="9"/>
    </row>
    <row r="14" spans="1:133">
      <c r="A14" s="12"/>
      <c r="B14" s="25">
        <v>325.2</v>
      </c>
      <c r="C14" s="20" t="s">
        <v>16</v>
      </c>
      <c r="D14" s="46">
        <v>126464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126464</v>
      </c>
      <c r="O14" s="47">
        <f t="shared" si="2"/>
        <v>50.585599999999999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SUM(D16:D24)</f>
        <v>1269552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1269490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2539042</v>
      </c>
      <c r="O15" s="45">
        <f t="shared" si="2"/>
        <v>1015.6168</v>
      </c>
      <c r="P15" s="10"/>
    </row>
    <row r="16" spans="1:133">
      <c r="A16" s="12"/>
      <c r="B16" s="25">
        <v>331.32</v>
      </c>
      <c r="C16" s="20" t="s">
        <v>67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1199999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1199999</v>
      </c>
      <c r="O16" s="47">
        <f t="shared" si="2"/>
        <v>479.99959999999999</v>
      </c>
      <c r="P16" s="9"/>
    </row>
    <row r="17" spans="1:16">
      <c r="A17" s="12"/>
      <c r="B17" s="25">
        <v>331.49</v>
      </c>
      <c r="C17" s="20" t="s">
        <v>19</v>
      </c>
      <c r="D17" s="46">
        <v>966113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966113</v>
      </c>
      <c r="O17" s="47">
        <f t="shared" si="2"/>
        <v>386.4452</v>
      </c>
      <c r="P17" s="9"/>
    </row>
    <row r="18" spans="1:16">
      <c r="A18" s="12"/>
      <c r="B18" s="25">
        <v>334.35</v>
      </c>
      <c r="C18" s="20" t="s">
        <v>59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69491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69491</v>
      </c>
      <c r="O18" s="47">
        <f t="shared" si="2"/>
        <v>27.796399999999998</v>
      </c>
      <c r="P18" s="9"/>
    </row>
    <row r="19" spans="1:16">
      <c r="A19" s="12"/>
      <c r="B19" s="25">
        <v>334.49</v>
      </c>
      <c r="C19" s="20" t="s">
        <v>60</v>
      </c>
      <c r="D19" s="46">
        <v>108750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108750</v>
      </c>
      <c r="O19" s="47">
        <f t="shared" si="2"/>
        <v>43.5</v>
      </c>
      <c r="P19" s="9"/>
    </row>
    <row r="20" spans="1:16">
      <c r="A20" s="12"/>
      <c r="B20" s="25">
        <v>335.12</v>
      </c>
      <c r="C20" s="20" t="s">
        <v>20</v>
      </c>
      <c r="D20" s="46">
        <v>87715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87715</v>
      </c>
      <c r="O20" s="47">
        <f t="shared" si="2"/>
        <v>35.085999999999999</v>
      </c>
      <c r="P20" s="9"/>
    </row>
    <row r="21" spans="1:16">
      <c r="A21" s="12"/>
      <c r="B21" s="25">
        <v>335.14</v>
      </c>
      <c r="C21" s="20" t="s">
        <v>21</v>
      </c>
      <c r="D21" s="46">
        <v>517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517</v>
      </c>
      <c r="O21" s="47">
        <f t="shared" si="2"/>
        <v>0.20680000000000001</v>
      </c>
      <c r="P21" s="9"/>
    </row>
    <row r="22" spans="1:16">
      <c r="A22" s="12"/>
      <c r="B22" s="25">
        <v>335.15</v>
      </c>
      <c r="C22" s="20" t="s">
        <v>22</v>
      </c>
      <c r="D22" s="46">
        <v>558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558</v>
      </c>
      <c r="O22" s="47">
        <f t="shared" si="2"/>
        <v>0.22320000000000001</v>
      </c>
      <c r="P22" s="9"/>
    </row>
    <row r="23" spans="1:16">
      <c r="A23" s="12"/>
      <c r="B23" s="25">
        <v>335.18</v>
      </c>
      <c r="C23" s="20" t="s">
        <v>23</v>
      </c>
      <c r="D23" s="46">
        <v>57259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57259</v>
      </c>
      <c r="O23" s="47">
        <f t="shared" si="2"/>
        <v>22.903600000000001</v>
      </c>
      <c r="P23" s="9"/>
    </row>
    <row r="24" spans="1:16">
      <c r="A24" s="12"/>
      <c r="B24" s="25">
        <v>337.2</v>
      </c>
      <c r="C24" s="20" t="s">
        <v>24</v>
      </c>
      <c r="D24" s="46">
        <v>48640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48640</v>
      </c>
      <c r="O24" s="47">
        <f t="shared" si="2"/>
        <v>19.456</v>
      </c>
      <c r="P24" s="9"/>
    </row>
    <row r="25" spans="1:16" ht="15.75">
      <c r="A25" s="29" t="s">
        <v>29</v>
      </c>
      <c r="B25" s="30"/>
      <c r="C25" s="31"/>
      <c r="D25" s="32">
        <f t="shared" ref="D25:M25" si="5">SUM(D26:D31)</f>
        <v>0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6947026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6947026</v>
      </c>
      <c r="O25" s="45">
        <f t="shared" si="2"/>
        <v>2778.8103999999998</v>
      </c>
      <c r="P25" s="10"/>
    </row>
    <row r="26" spans="1:16">
      <c r="A26" s="12"/>
      <c r="B26" s="25">
        <v>343.1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4946040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4946040</v>
      </c>
      <c r="O26" s="47">
        <f t="shared" si="2"/>
        <v>1978.4159999999999</v>
      </c>
      <c r="P26" s="9"/>
    </row>
    <row r="27" spans="1:16">
      <c r="A27" s="12"/>
      <c r="B27" s="25">
        <v>343.2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346326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346326</v>
      </c>
      <c r="O27" s="47">
        <f t="shared" si="2"/>
        <v>138.53039999999999</v>
      </c>
      <c r="P27" s="9"/>
    </row>
    <row r="28" spans="1:16">
      <c r="A28" s="12"/>
      <c r="B28" s="25">
        <v>343.3</v>
      </c>
      <c r="C28" s="20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602565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602565</v>
      </c>
      <c r="O28" s="47">
        <f t="shared" si="2"/>
        <v>241.02600000000001</v>
      </c>
      <c r="P28" s="9"/>
    </row>
    <row r="29" spans="1:16">
      <c r="A29" s="12"/>
      <c r="B29" s="25">
        <v>343.4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321426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321426</v>
      </c>
      <c r="O29" s="47">
        <f t="shared" si="2"/>
        <v>128.57040000000001</v>
      </c>
      <c r="P29" s="9"/>
    </row>
    <row r="30" spans="1:16">
      <c r="A30" s="12"/>
      <c r="B30" s="25">
        <v>343.5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728269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728269</v>
      </c>
      <c r="O30" s="47">
        <f t="shared" si="2"/>
        <v>291.30759999999998</v>
      </c>
      <c r="P30" s="9"/>
    </row>
    <row r="31" spans="1:16">
      <c r="A31" s="12"/>
      <c r="B31" s="25">
        <v>343.8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2400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2400</v>
      </c>
      <c r="O31" s="47">
        <f t="shared" si="2"/>
        <v>0.96</v>
      </c>
      <c r="P31" s="9"/>
    </row>
    <row r="32" spans="1:16" ht="15.75">
      <c r="A32" s="29" t="s">
        <v>30</v>
      </c>
      <c r="B32" s="30"/>
      <c r="C32" s="31"/>
      <c r="D32" s="32">
        <f t="shared" ref="D32:M32" si="7">SUM(D33:D33)</f>
        <v>44016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ref="N32:N41" si="8">SUM(D32:M32)</f>
        <v>44016</v>
      </c>
      <c r="O32" s="45">
        <f t="shared" si="2"/>
        <v>17.606400000000001</v>
      </c>
      <c r="P32" s="10"/>
    </row>
    <row r="33" spans="1:119">
      <c r="A33" s="13"/>
      <c r="B33" s="39">
        <v>351.5</v>
      </c>
      <c r="C33" s="21" t="s">
        <v>41</v>
      </c>
      <c r="D33" s="46">
        <v>44016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44016</v>
      </c>
      <c r="O33" s="47">
        <f t="shared" si="2"/>
        <v>17.606400000000001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SUM(D35:D38)</f>
        <v>157605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206092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8"/>
        <v>363697</v>
      </c>
      <c r="O34" s="45">
        <f t="shared" si="2"/>
        <v>145.47880000000001</v>
      </c>
      <c r="P34" s="10"/>
    </row>
    <row r="35" spans="1:119">
      <c r="A35" s="12"/>
      <c r="B35" s="25">
        <v>361.1</v>
      </c>
      <c r="C35" s="20" t="s">
        <v>42</v>
      </c>
      <c r="D35" s="46">
        <v>6442</v>
      </c>
      <c r="E35" s="46">
        <v>0</v>
      </c>
      <c r="F35" s="46">
        <v>0</v>
      </c>
      <c r="G35" s="46">
        <v>0</v>
      </c>
      <c r="H35" s="46">
        <v>0</v>
      </c>
      <c r="I35" s="46">
        <v>31403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37845</v>
      </c>
      <c r="O35" s="47">
        <f t="shared" si="2"/>
        <v>15.138</v>
      </c>
      <c r="P35" s="9"/>
    </row>
    <row r="36" spans="1:119">
      <c r="A36" s="12"/>
      <c r="B36" s="25">
        <v>362</v>
      </c>
      <c r="C36" s="20" t="s">
        <v>43</v>
      </c>
      <c r="D36" s="46">
        <v>17764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17764</v>
      </c>
      <c r="O36" s="47">
        <f t="shared" si="2"/>
        <v>7.1055999999999999</v>
      </c>
      <c r="P36" s="9"/>
    </row>
    <row r="37" spans="1:119">
      <c r="A37" s="12"/>
      <c r="B37" s="25">
        <v>364</v>
      </c>
      <c r="C37" s="20" t="s">
        <v>61</v>
      </c>
      <c r="D37" s="46">
        <v>12244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12244</v>
      </c>
      <c r="O37" s="47">
        <f t="shared" si="2"/>
        <v>4.8975999999999997</v>
      </c>
      <c r="P37" s="9"/>
    </row>
    <row r="38" spans="1:119">
      <c r="A38" s="12"/>
      <c r="B38" s="25">
        <v>369.9</v>
      </c>
      <c r="C38" s="20" t="s">
        <v>44</v>
      </c>
      <c r="D38" s="46">
        <v>121155</v>
      </c>
      <c r="E38" s="46">
        <v>0</v>
      </c>
      <c r="F38" s="46">
        <v>0</v>
      </c>
      <c r="G38" s="46">
        <v>0</v>
      </c>
      <c r="H38" s="46">
        <v>0</v>
      </c>
      <c r="I38" s="46">
        <v>174689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295844</v>
      </c>
      <c r="O38" s="47">
        <f t="shared" si="2"/>
        <v>118.33759999999999</v>
      </c>
      <c r="P38" s="9"/>
    </row>
    <row r="39" spans="1:119" ht="15.75">
      <c r="A39" s="29" t="s">
        <v>31</v>
      </c>
      <c r="B39" s="30"/>
      <c r="C39" s="31"/>
      <c r="D39" s="32">
        <f t="shared" ref="D39:M39" si="10">SUM(D40:D40)</f>
        <v>652149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428424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1080573</v>
      </c>
      <c r="O39" s="45">
        <f t="shared" si="2"/>
        <v>432.22919999999999</v>
      </c>
      <c r="P39" s="9"/>
    </row>
    <row r="40" spans="1:119" ht="15.75" thickBot="1">
      <c r="A40" s="12"/>
      <c r="B40" s="25">
        <v>381</v>
      </c>
      <c r="C40" s="20" t="s">
        <v>45</v>
      </c>
      <c r="D40" s="46">
        <v>652149</v>
      </c>
      <c r="E40" s="46">
        <v>0</v>
      </c>
      <c r="F40" s="46">
        <v>0</v>
      </c>
      <c r="G40" s="46">
        <v>0</v>
      </c>
      <c r="H40" s="46">
        <v>0</v>
      </c>
      <c r="I40" s="46">
        <v>428424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1080573</v>
      </c>
      <c r="O40" s="47">
        <f t="shared" si="2"/>
        <v>432.22919999999999</v>
      </c>
      <c r="P40" s="9"/>
    </row>
    <row r="41" spans="1:119" ht="16.5" thickBot="1">
      <c r="A41" s="14" t="s">
        <v>39</v>
      </c>
      <c r="B41" s="23"/>
      <c r="C41" s="22"/>
      <c r="D41" s="15">
        <f t="shared" ref="D41:M41" si="11">SUM(D5,D12,D15,D25,D32,D34,D39)</f>
        <v>2838087</v>
      </c>
      <c r="E41" s="15">
        <f t="shared" si="11"/>
        <v>0</v>
      </c>
      <c r="F41" s="15">
        <f t="shared" si="11"/>
        <v>0</v>
      </c>
      <c r="G41" s="15">
        <f t="shared" si="11"/>
        <v>0</v>
      </c>
      <c r="H41" s="15">
        <f t="shared" si="11"/>
        <v>0</v>
      </c>
      <c r="I41" s="15">
        <f t="shared" si="11"/>
        <v>8851032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8"/>
        <v>11689119</v>
      </c>
      <c r="O41" s="38">
        <f t="shared" si="2"/>
        <v>4675.6476000000002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68</v>
      </c>
      <c r="M43" s="48"/>
      <c r="N43" s="48"/>
      <c r="O43" s="43">
        <v>2500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63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594420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594420</v>
      </c>
      <c r="O5" s="33">
        <f t="shared" ref="O5:O41" si="2">(N5/O$43)</f>
        <v>236.63216560509554</v>
      </c>
      <c r="P5" s="6"/>
    </row>
    <row r="6" spans="1:133">
      <c r="A6" s="12"/>
      <c r="B6" s="25">
        <v>311</v>
      </c>
      <c r="C6" s="20" t="s">
        <v>2</v>
      </c>
      <c r="D6" s="46">
        <v>90860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90860</v>
      </c>
      <c r="O6" s="47">
        <f t="shared" si="2"/>
        <v>36.170382165605098</v>
      </c>
      <c r="P6" s="9"/>
    </row>
    <row r="7" spans="1:133">
      <c r="A7" s="12"/>
      <c r="B7" s="25">
        <v>312.41000000000003</v>
      </c>
      <c r="C7" s="20" t="s">
        <v>10</v>
      </c>
      <c r="D7" s="46">
        <v>71545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71545</v>
      </c>
      <c r="O7" s="47">
        <f t="shared" si="2"/>
        <v>28.481289808917197</v>
      </c>
      <c r="P7" s="9"/>
    </row>
    <row r="8" spans="1:133">
      <c r="A8" s="12"/>
      <c r="B8" s="25">
        <v>312.60000000000002</v>
      </c>
      <c r="C8" s="20" t="s">
        <v>11</v>
      </c>
      <c r="D8" s="46">
        <v>127664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127664</v>
      </c>
      <c r="O8" s="47">
        <f t="shared" si="2"/>
        <v>50.821656050955411</v>
      </c>
      <c r="P8" s="9"/>
    </row>
    <row r="9" spans="1:133">
      <c r="A9" s="12"/>
      <c r="B9" s="25">
        <v>314.10000000000002</v>
      </c>
      <c r="C9" s="20" t="s">
        <v>12</v>
      </c>
      <c r="D9" s="46">
        <v>192911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192911</v>
      </c>
      <c r="O9" s="47">
        <f t="shared" si="2"/>
        <v>76.795780254777071</v>
      </c>
      <c r="P9" s="9"/>
    </row>
    <row r="10" spans="1:133">
      <c r="A10" s="12"/>
      <c r="B10" s="25">
        <v>314.8</v>
      </c>
      <c r="C10" s="20" t="s">
        <v>13</v>
      </c>
      <c r="D10" s="46">
        <v>1076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1076</v>
      </c>
      <c r="O10" s="47">
        <f t="shared" si="2"/>
        <v>0.428343949044586</v>
      </c>
      <c r="P10" s="9"/>
    </row>
    <row r="11" spans="1:133">
      <c r="A11" s="12"/>
      <c r="B11" s="25">
        <v>315</v>
      </c>
      <c r="C11" s="20" t="s">
        <v>14</v>
      </c>
      <c r="D11" s="46">
        <v>110364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110364</v>
      </c>
      <c r="O11" s="47">
        <f t="shared" si="2"/>
        <v>43.934713375796179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136748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136748</v>
      </c>
      <c r="O12" s="45">
        <f t="shared" si="2"/>
        <v>54.437898089171973</v>
      </c>
      <c r="P12" s="10"/>
    </row>
    <row r="13" spans="1:133">
      <c r="A13" s="12"/>
      <c r="B13" s="25">
        <v>322</v>
      </c>
      <c r="C13" s="20" t="s">
        <v>0</v>
      </c>
      <c r="D13" s="46">
        <v>9636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9636</v>
      </c>
      <c r="O13" s="47">
        <f t="shared" si="2"/>
        <v>3.8359872611464967</v>
      </c>
      <c r="P13" s="9"/>
    </row>
    <row r="14" spans="1:133">
      <c r="A14" s="12"/>
      <c r="B14" s="25">
        <v>325.2</v>
      </c>
      <c r="C14" s="20" t="s">
        <v>16</v>
      </c>
      <c r="D14" s="46">
        <v>127112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127112</v>
      </c>
      <c r="O14" s="47">
        <f t="shared" si="2"/>
        <v>50.601910828025481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SUM(D16:D24)</f>
        <v>380936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40693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421629</v>
      </c>
      <c r="O15" s="45">
        <f t="shared" si="2"/>
        <v>167.84593949044586</v>
      </c>
      <c r="P15" s="10"/>
    </row>
    <row r="16" spans="1:133">
      <c r="A16" s="12"/>
      <c r="B16" s="25">
        <v>331.49</v>
      </c>
      <c r="C16" s="20" t="s">
        <v>19</v>
      </c>
      <c r="D16" s="46">
        <v>106387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106387</v>
      </c>
      <c r="O16" s="47">
        <f t="shared" si="2"/>
        <v>42.351512738853501</v>
      </c>
      <c r="P16" s="9"/>
    </row>
    <row r="17" spans="1:16">
      <c r="A17" s="12"/>
      <c r="B17" s="25">
        <v>334.31</v>
      </c>
      <c r="C17" s="20" t="s">
        <v>58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2859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2859</v>
      </c>
      <c r="O17" s="47">
        <f t="shared" si="2"/>
        <v>1.1381369426751593</v>
      </c>
      <c r="P17" s="9"/>
    </row>
    <row r="18" spans="1:16">
      <c r="A18" s="12"/>
      <c r="B18" s="25">
        <v>334.35</v>
      </c>
      <c r="C18" s="20" t="s">
        <v>59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37834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37834</v>
      </c>
      <c r="O18" s="47">
        <f t="shared" si="2"/>
        <v>15.061305732484076</v>
      </c>
      <c r="P18" s="9"/>
    </row>
    <row r="19" spans="1:16">
      <c r="A19" s="12"/>
      <c r="B19" s="25">
        <v>334.49</v>
      </c>
      <c r="C19" s="20" t="s">
        <v>60</v>
      </c>
      <c r="D19" s="46">
        <v>75264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75264</v>
      </c>
      <c r="O19" s="47">
        <f t="shared" si="2"/>
        <v>29.961783439490446</v>
      </c>
      <c r="P19" s="9"/>
    </row>
    <row r="20" spans="1:16">
      <c r="A20" s="12"/>
      <c r="B20" s="25">
        <v>335.12</v>
      </c>
      <c r="C20" s="20" t="s">
        <v>20</v>
      </c>
      <c r="D20" s="46">
        <v>87558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87558</v>
      </c>
      <c r="O20" s="47">
        <f t="shared" si="2"/>
        <v>34.855891719745223</v>
      </c>
      <c r="P20" s="9"/>
    </row>
    <row r="21" spans="1:16">
      <c r="A21" s="12"/>
      <c r="B21" s="25">
        <v>335.14</v>
      </c>
      <c r="C21" s="20" t="s">
        <v>21</v>
      </c>
      <c r="D21" s="46">
        <v>618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618</v>
      </c>
      <c r="O21" s="47">
        <f t="shared" si="2"/>
        <v>0.24601910828025478</v>
      </c>
      <c r="P21" s="9"/>
    </row>
    <row r="22" spans="1:16">
      <c r="A22" s="12"/>
      <c r="B22" s="25">
        <v>335.15</v>
      </c>
      <c r="C22" s="20" t="s">
        <v>22</v>
      </c>
      <c r="D22" s="46">
        <v>973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973</v>
      </c>
      <c r="O22" s="47">
        <f t="shared" si="2"/>
        <v>0.38734076433121017</v>
      </c>
      <c r="P22" s="9"/>
    </row>
    <row r="23" spans="1:16">
      <c r="A23" s="12"/>
      <c r="B23" s="25">
        <v>335.18</v>
      </c>
      <c r="C23" s="20" t="s">
        <v>23</v>
      </c>
      <c r="D23" s="46">
        <v>58549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58549</v>
      </c>
      <c r="O23" s="47">
        <f t="shared" si="2"/>
        <v>23.307722929936304</v>
      </c>
      <c r="P23" s="9"/>
    </row>
    <row r="24" spans="1:16">
      <c r="A24" s="12"/>
      <c r="B24" s="25">
        <v>337.2</v>
      </c>
      <c r="C24" s="20" t="s">
        <v>24</v>
      </c>
      <c r="D24" s="46">
        <v>51587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51587</v>
      </c>
      <c r="O24" s="47">
        <f t="shared" si="2"/>
        <v>20.536226114649683</v>
      </c>
      <c r="P24" s="9"/>
    </row>
    <row r="25" spans="1:16" ht="15.75">
      <c r="A25" s="29" t="s">
        <v>29</v>
      </c>
      <c r="B25" s="30"/>
      <c r="C25" s="31"/>
      <c r="D25" s="32">
        <f t="shared" ref="D25:M25" si="5">SUM(D26:D31)</f>
        <v>0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7461941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7461941</v>
      </c>
      <c r="O25" s="45">
        <f t="shared" si="2"/>
        <v>2970.5179140127389</v>
      </c>
      <c r="P25" s="10"/>
    </row>
    <row r="26" spans="1:16">
      <c r="A26" s="12"/>
      <c r="B26" s="25">
        <v>343.1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5339222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5339222</v>
      </c>
      <c r="O26" s="47">
        <f t="shared" si="2"/>
        <v>2125.4864649681531</v>
      </c>
      <c r="P26" s="9"/>
    </row>
    <row r="27" spans="1:16">
      <c r="A27" s="12"/>
      <c r="B27" s="25">
        <v>343.2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413008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413008</v>
      </c>
      <c r="O27" s="47">
        <f t="shared" si="2"/>
        <v>164.4140127388535</v>
      </c>
      <c r="P27" s="9"/>
    </row>
    <row r="28" spans="1:16">
      <c r="A28" s="12"/>
      <c r="B28" s="25">
        <v>343.3</v>
      </c>
      <c r="C28" s="20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609042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609042</v>
      </c>
      <c r="O28" s="47">
        <f t="shared" si="2"/>
        <v>242.453025477707</v>
      </c>
      <c r="P28" s="9"/>
    </row>
    <row r="29" spans="1:16">
      <c r="A29" s="12"/>
      <c r="B29" s="25">
        <v>343.4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323144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323144</v>
      </c>
      <c r="O29" s="47">
        <f t="shared" si="2"/>
        <v>128.64012738853503</v>
      </c>
      <c r="P29" s="9"/>
    </row>
    <row r="30" spans="1:16">
      <c r="A30" s="12"/>
      <c r="B30" s="25">
        <v>343.5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772525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772525</v>
      </c>
      <c r="O30" s="47">
        <f t="shared" si="2"/>
        <v>307.53383757961785</v>
      </c>
      <c r="P30" s="9"/>
    </row>
    <row r="31" spans="1:16">
      <c r="A31" s="12"/>
      <c r="B31" s="25">
        <v>343.8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5000</v>
      </c>
      <c r="O31" s="47">
        <f t="shared" si="2"/>
        <v>1.9904458598726114</v>
      </c>
      <c r="P31" s="9"/>
    </row>
    <row r="32" spans="1:16" ht="15.75">
      <c r="A32" s="29" t="s">
        <v>30</v>
      </c>
      <c r="B32" s="30"/>
      <c r="C32" s="31"/>
      <c r="D32" s="32">
        <f t="shared" ref="D32:M32" si="7">SUM(D33:D33)</f>
        <v>10405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ref="N32:N41" si="8">SUM(D32:M32)</f>
        <v>10405</v>
      </c>
      <c r="O32" s="45">
        <f t="shared" si="2"/>
        <v>4.1421178343949041</v>
      </c>
      <c r="P32" s="10"/>
    </row>
    <row r="33" spans="1:119">
      <c r="A33" s="13"/>
      <c r="B33" s="39">
        <v>351.5</v>
      </c>
      <c r="C33" s="21" t="s">
        <v>41</v>
      </c>
      <c r="D33" s="46">
        <v>10405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10405</v>
      </c>
      <c r="O33" s="47">
        <f t="shared" si="2"/>
        <v>4.1421178343949041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SUM(D35:D37)</f>
        <v>239607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92371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8"/>
        <v>331978</v>
      </c>
      <c r="O34" s="45">
        <f t="shared" si="2"/>
        <v>132.15684713375796</v>
      </c>
      <c r="P34" s="10"/>
    </row>
    <row r="35" spans="1:119">
      <c r="A35" s="12"/>
      <c r="B35" s="25">
        <v>361.1</v>
      </c>
      <c r="C35" s="20" t="s">
        <v>42</v>
      </c>
      <c r="D35" s="46">
        <v>12158</v>
      </c>
      <c r="E35" s="46">
        <v>0</v>
      </c>
      <c r="F35" s="46">
        <v>0</v>
      </c>
      <c r="G35" s="46">
        <v>0</v>
      </c>
      <c r="H35" s="46">
        <v>0</v>
      </c>
      <c r="I35" s="46">
        <v>63022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75180</v>
      </c>
      <c r="O35" s="47">
        <f t="shared" si="2"/>
        <v>29.928343949044585</v>
      </c>
      <c r="P35" s="9"/>
    </row>
    <row r="36" spans="1:119">
      <c r="A36" s="12"/>
      <c r="B36" s="25">
        <v>362</v>
      </c>
      <c r="C36" s="20" t="s">
        <v>43</v>
      </c>
      <c r="D36" s="46">
        <v>17433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17433</v>
      </c>
      <c r="O36" s="47">
        <f t="shared" si="2"/>
        <v>6.9398885350318471</v>
      </c>
      <c r="P36" s="9"/>
    </row>
    <row r="37" spans="1:119">
      <c r="A37" s="12"/>
      <c r="B37" s="25">
        <v>369.9</v>
      </c>
      <c r="C37" s="20" t="s">
        <v>44</v>
      </c>
      <c r="D37" s="46">
        <v>210016</v>
      </c>
      <c r="E37" s="46">
        <v>0</v>
      </c>
      <c r="F37" s="46">
        <v>0</v>
      </c>
      <c r="G37" s="46">
        <v>0</v>
      </c>
      <c r="H37" s="46">
        <v>0</v>
      </c>
      <c r="I37" s="46">
        <v>29349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239365</v>
      </c>
      <c r="O37" s="47">
        <f t="shared" si="2"/>
        <v>95.288614649681534</v>
      </c>
      <c r="P37" s="9"/>
    </row>
    <row r="38" spans="1:119" ht="15.75">
      <c r="A38" s="29" t="s">
        <v>31</v>
      </c>
      <c r="B38" s="30"/>
      <c r="C38" s="31"/>
      <c r="D38" s="32">
        <f t="shared" ref="D38:M38" si="10">SUM(D39:D40)</f>
        <v>733306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161257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8"/>
        <v>894563</v>
      </c>
      <c r="O38" s="45">
        <f t="shared" si="2"/>
        <v>356.11584394904457</v>
      </c>
      <c r="P38" s="9"/>
    </row>
    <row r="39" spans="1:119">
      <c r="A39" s="12"/>
      <c r="B39" s="25">
        <v>381</v>
      </c>
      <c r="C39" s="20" t="s">
        <v>45</v>
      </c>
      <c r="D39" s="46">
        <v>687348</v>
      </c>
      <c r="E39" s="46">
        <v>0</v>
      </c>
      <c r="F39" s="46">
        <v>0</v>
      </c>
      <c r="G39" s="46">
        <v>0</v>
      </c>
      <c r="H39" s="46">
        <v>0</v>
      </c>
      <c r="I39" s="46">
        <v>161257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848605</v>
      </c>
      <c r="O39" s="47">
        <f t="shared" si="2"/>
        <v>337.8204617834395</v>
      </c>
      <c r="P39" s="9"/>
    </row>
    <row r="40" spans="1:119" ht="15.75" thickBot="1">
      <c r="A40" s="12"/>
      <c r="B40" s="25">
        <v>384</v>
      </c>
      <c r="C40" s="20" t="s">
        <v>46</v>
      </c>
      <c r="D40" s="46">
        <v>45958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45958</v>
      </c>
      <c r="O40" s="47">
        <f t="shared" si="2"/>
        <v>18.295382165605094</v>
      </c>
      <c r="P40" s="9"/>
    </row>
    <row r="41" spans="1:119" ht="16.5" thickBot="1">
      <c r="A41" s="14" t="s">
        <v>39</v>
      </c>
      <c r="B41" s="23"/>
      <c r="C41" s="22"/>
      <c r="D41" s="15">
        <f t="shared" ref="D41:M41" si="11">SUM(D5,D12,D15,D25,D32,D34,D38)</f>
        <v>2095422</v>
      </c>
      <c r="E41" s="15">
        <f t="shared" si="11"/>
        <v>0</v>
      </c>
      <c r="F41" s="15">
        <f t="shared" si="11"/>
        <v>0</v>
      </c>
      <c r="G41" s="15">
        <f t="shared" si="11"/>
        <v>0</v>
      </c>
      <c r="H41" s="15">
        <f t="shared" si="11"/>
        <v>0</v>
      </c>
      <c r="I41" s="15">
        <f t="shared" si="11"/>
        <v>7756262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8"/>
        <v>9851684</v>
      </c>
      <c r="O41" s="38">
        <f t="shared" si="2"/>
        <v>3921.8487261146497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65</v>
      </c>
      <c r="M43" s="48"/>
      <c r="N43" s="48"/>
      <c r="O43" s="43">
        <v>2512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63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626447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626447</v>
      </c>
      <c r="O5" s="33">
        <f t="shared" ref="O5:O46" si="2">(N5/O$48)</f>
        <v>249.18337311058076</v>
      </c>
      <c r="P5" s="6"/>
    </row>
    <row r="6" spans="1:133">
      <c r="A6" s="12"/>
      <c r="B6" s="25">
        <v>311</v>
      </c>
      <c r="C6" s="20" t="s">
        <v>2</v>
      </c>
      <c r="D6" s="46">
        <v>86345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86345</v>
      </c>
      <c r="O6" s="47">
        <f t="shared" si="2"/>
        <v>34.345664280031819</v>
      </c>
      <c r="P6" s="9"/>
    </row>
    <row r="7" spans="1:133">
      <c r="A7" s="12"/>
      <c r="B7" s="25">
        <v>312.41000000000003</v>
      </c>
      <c r="C7" s="20" t="s">
        <v>10</v>
      </c>
      <c r="D7" s="46">
        <v>82381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82381</v>
      </c>
      <c r="O7" s="47">
        <f t="shared" si="2"/>
        <v>32.768894192521877</v>
      </c>
      <c r="P7" s="9"/>
    </row>
    <row r="8" spans="1:133">
      <c r="A8" s="12"/>
      <c r="B8" s="25">
        <v>312.60000000000002</v>
      </c>
      <c r="C8" s="20" t="s">
        <v>11</v>
      </c>
      <c r="D8" s="46">
        <v>122819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122819</v>
      </c>
      <c r="O8" s="47">
        <f t="shared" si="2"/>
        <v>48.854017501988864</v>
      </c>
      <c r="P8" s="9"/>
    </row>
    <row r="9" spans="1:133">
      <c r="A9" s="12"/>
      <c r="B9" s="25">
        <v>314.10000000000002</v>
      </c>
      <c r="C9" s="20" t="s">
        <v>12</v>
      </c>
      <c r="D9" s="46">
        <v>199470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199470</v>
      </c>
      <c r="O9" s="47">
        <f t="shared" si="2"/>
        <v>79.343675417661103</v>
      </c>
      <c r="P9" s="9"/>
    </row>
    <row r="10" spans="1:133">
      <c r="A10" s="12"/>
      <c r="B10" s="25">
        <v>314.8</v>
      </c>
      <c r="C10" s="20" t="s">
        <v>13</v>
      </c>
      <c r="D10" s="46">
        <v>957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957</v>
      </c>
      <c r="O10" s="47">
        <f t="shared" si="2"/>
        <v>0.38066825775656327</v>
      </c>
      <c r="P10" s="9"/>
    </row>
    <row r="11" spans="1:133">
      <c r="A11" s="12"/>
      <c r="B11" s="25">
        <v>315</v>
      </c>
      <c r="C11" s="20" t="s">
        <v>14</v>
      </c>
      <c r="D11" s="46">
        <v>134475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134475</v>
      </c>
      <c r="O11" s="47">
        <f t="shared" si="2"/>
        <v>53.490453460620522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141733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141733</v>
      </c>
      <c r="O12" s="45">
        <f t="shared" si="2"/>
        <v>56.377486077963404</v>
      </c>
      <c r="P12" s="10"/>
    </row>
    <row r="13" spans="1:133">
      <c r="A13" s="12"/>
      <c r="B13" s="25">
        <v>322</v>
      </c>
      <c r="C13" s="20" t="s">
        <v>0</v>
      </c>
      <c r="D13" s="46">
        <v>8160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8160</v>
      </c>
      <c r="O13" s="47">
        <f t="shared" si="2"/>
        <v>3.2458233890214796</v>
      </c>
      <c r="P13" s="9"/>
    </row>
    <row r="14" spans="1:133">
      <c r="A14" s="12"/>
      <c r="B14" s="25">
        <v>325.2</v>
      </c>
      <c r="C14" s="20" t="s">
        <v>16</v>
      </c>
      <c r="D14" s="46">
        <v>133573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133573</v>
      </c>
      <c r="O14" s="47">
        <f t="shared" si="2"/>
        <v>53.131662688941923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SUM(D16:D28)</f>
        <v>677468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982794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1660262</v>
      </c>
      <c r="O15" s="45">
        <f t="shared" si="2"/>
        <v>660.40652346857598</v>
      </c>
      <c r="P15" s="10"/>
    </row>
    <row r="16" spans="1:133">
      <c r="A16" s="12"/>
      <c r="B16" s="25">
        <v>331.2</v>
      </c>
      <c r="C16" s="20" t="s">
        <v>17</v>
      </c>
      <c r="D16" s="46">
        <v>3010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3010</v>
      </c>
      <c r="O16" s="47">
        <f t="shared" si="2"/>
        <v>1.1972951471758155</v>
      </c>
      <c r="P16" s="9"/>
    </row>
    <row r="17" spans="1:16">
      <c r="A17" s="12"/>
      <c r="B17" s="25">
        <v>331.33</v>
      </c>
      <c r="C17" s="20" t="s">
        <v>56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50000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50000</v>
      </c>
      <c r="O17" s="47">
        <f t="shared" si="2"/>
        <v>19.888623707239461</v>
      </c>
      <c r="P17" s="9"/>
    </row>
    <row r="18" spans="1:16">
      <c r="A18" s="12"/>
      <c r="B18" s="25">
        <v>331.35</v>
      </c>
      <c r="C18" s="20" t="s">
        <v>57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642687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642687</v>
      </c>
      <c r="O18" s="47">
        <f t="shared" si="2"/>
        <v>255.64319809069212</v>
      </c>
      <c r="P18" s="9"/>
    </row>
    <row r="19" spans="1:16">
      <c r="A19" s="12"/>
      <c r="B19" s="25">
        <v>331.49</v>
      </c>
      <c r="C19" s="20" t="s">
        <v>19</v>
      </c>
      <c r="D19" s="46">
        <v>350697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350697</v>
      </c>
      <c r="O19" s="47">
        <f t="shared" si="2"/>
        <v>139.49761336515513</v>
      </c>
      <c r="P19" s="9"/>
    </row>
    <row r="20" spans="1:16">
      <c r="A20" s="12"/>
      <c r="B20" s="25">
        <v>334.31</v>
      </c>
      <c r="C20" s="20" t="s">
        <v>58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130891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130891</v>
      </c>
      <c r="O20" s="47">
        <f t="shared" si="2"/>
        <v>52.064836913285603</v>
      </c>
      <c r="P20" s="9"/>
    </row>
    <row r="21" spans="1:16">
      <c r="A21" s="12"/>
      <c r="B21" s="25">
        <v>334.35</v>
      </c>
      <c r="C21" s="20" t="s">
        <v>59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159216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159216</v>
      </c>
      <c r="O21" s="47">
        <f t="shared" si="2"/>
        <v>63.331742243436757</v>
      </c>
      <c r="P21" s="9"/>
    </row>
    <row r="22" spans="1:16">
      <c r="A22" s="12"/>
      <c r="B22" s="25">
        <v>334.49</v>
      </c>
      <c r="C22" s="20" t="s">
        <v>60</v>
      </c>
      <c r="D22" s="46">
        <v>126579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126579</v>
      </c>
      <c r="O22" s="47">
        <f t="shared" si="2"/>
        <v>50.349642004773273</v>
      </c>
      <c r="P22" s="9"/>
    </row>
    <row r="23" spans="1:16">
      <c r="A23" s="12"/>
      <c r="B23" s="25">
        <v>335.12</v>
      </c>
      <c r="C23" s="20" t="s">
        <v>20</v>
      </c>
      <c r="D23" s="46">
        <v>87376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87376</v>
      </c>
      <c r="O23" s="47">
        <f t="shared" si="2"/>
        <v>34.755767700875097</v>
      </c>
      <c r="P23" s="9"/>
    </row>
    <row r="24" spans="1:16">
      <c r="A24" s="12"/>
      <c r="B24" s="25">
        <v>335.14</v>
      </c>
      <c r="C24" s="20" t="s">
        <v>21</v>
      </c>
      <c r="D24" s="46">
        <v>764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764</v>
      </c>
      <c r="O24" s="47">
        <f t="shared" si="2"/>
        <v>0.30389817024661891</v>
      </c>
      <c r="P24" s="9"/>
    </row>
    <row r="25" spans="1:16">
      <c r="A25" s="12"/>
      <c r="B25" s="25">
        <v>335.15</v>
      </c>
      <c r="C25" s="20" t="s">
        <v>22</v>
      </c>
      <c r="D25" s="46">
        <v>768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768</v>
      </c>
      <c r="O25" s="47">
        <f t="shared" si="2"/>
        <v>0.3054892601431981</v>
      </c>
      <c r="P25" s="9"/>
    </row>
    <row r="26" spans="1:16">
      <c r="A26" s="12"/>
      <c r="B26" s="25">
        <v>335.18</v>
      </c>
      <c r="C26" s="20" t="s">
        <v>23</v>
      </c>
      <c r="D26" s="46">
        <v>56684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56684</v>
      </c>
      <c r="O26" s="47">
        <f t="shared" si="2"/>
        <v>22.547334924423229</v>
      </c>
      <c r="P26" s="9"/>
    </row>
    <row r="27" spans="1:16">
      <c r="A27" s="12"/>
      <c r="B27" s="25">
        <v>335.19</v>
      </c>
      <c r="C27" s="20" t="s">
        <v>32</v>
      </c>
      <c r="D27" s="46">
        <v>150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150</v>
      </c>
      <c r="O27" s="47">
        <f t="shared" si="2"/>
        <v>5.9665871121718374E-2</v>
      </c>
      <c r="P27" s="9"/>
    </row>
    <row r="28" spans="1:16">
      <c r="A28" s="12"/>
      <c r="B28" s="25">
        <v>337.2</v>
      </c>
      <c r="C28" s="20" t="s">
        <v>24</v>
      </c>
      <c r="D28" s="46">
        <v>51440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51440</v>
      </c>
      <c r="O28" s="47">
        <f t="shared" si="2"/>
        <v>20.461416070007957</v>
      </c>
      <c r="P28" s="9"/>
    </row>
    <row r="29" spans="1:16" ht="15.75">
      <c r="A29" s="29" t="s">
        <v>29</v>
      </c>
      <c r="B29" s="30"/>
      <c r="C29" s="31"/>
      <c r="D29" s="32">
        <f t="shared" ref="D29:M29" si="6">SUM(D30:D35)</f>
        <v>0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7452942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>SUM(D29:M29)</f>
        <v>7452942</v>
      </c>
      <c r="O29" s="45">
        <f t="shared" si="2"/>
        <v>2964.5751789976134</v>
      </c>
      <c r="P29" s="10"/>
    </row>
    <row r="30" spans="1:16">
      <c r="A30" s="12"/>
      <c r="B30" s="25">
        <v>343.1</v>
      </c>
      <c r="C30" s="20" t="s">
        <v>33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5316790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7">SUM(D30:M30)</f>
        <v>5316790</v>
      </c>
      <c r="O30" s="47">
        <f t="shared" si="2"/>
        <v>2114.8727128082737</v>
      </c>
      <c r="P30" s="9"/>
    </row>
    <row r="31" spans="1:16">
      <c r="A31" s="12"/>
      <c r="B31" s="25">
        <v>343.2</v>
      </c>
      <c r="C31" s="20" t="s">
        <v>34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519040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519040</v>
      </c>
      <c r="O31" s="47">
        <f t="shared" si="2"/>
        <v>206.45982498011136</v>
      </c>
      <c r="P31" s="9"/>
    </row>
    <row r="32" spans="1:16">
      <c r="A32" s="12"/>
      <c r="B32" s="25">
        <v>343.3</v>
      </c>
      <c r="C32" s="20" t="s">
        <v>35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581002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581002</v>
      </c>
      <c r="O32" s="47">
        <f t="shared" si="2"/>
        <v>231.10660302307079</v>
      </c>
      <c r="P32" s="9"/>
    </row>
    <row r="33" spans="1:119">
      <c r="A33" s="12"/>
      <c r="B33" s="25">
        <v>343.4</v>
      </c>
      <c r="C33" s="20" t="s">
        <v>36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309976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309976</v>
      </c>
      <c r="O33" s="47">
        <f t="shared" si="2"/>
        <v>123.29992044550517</v>
      </c>
      <c r="P33" s="9"/>
    </row>
    <row r="34" spans="1:119">
      <c r="A34" s="12"/>
      <c r="B34" s="25">
        <v>343.5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722734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722734</v>
      </c>
      <c r="O34" s="47">
        <f t="shared" si="2"/>
        <v>287.48369132856004</v>
      </c>
      <c r="P34" s="9"/>
    </row>
    <row r="35" spans="1:119">
      <c r="A35" s="12"/>
      <c r="B35" s="25">
        <v>343.8</v>
      </c>
      <c r="C35" s="20" t="s">
        <v>38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3400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3400</v>
      </c>
      <c r="O35" s="47">
        <f t="shared" si="2"/>
        <v>1.3524264120922833</v>
      </c>
      <c r="P35" s="9"/>
    </row>
    <row r="36" spans="1:119" ht="15.75">
      <c r="A36" s="29" t="s">
        <v>30</v>
      </c>
      <c r="B36" s="30"/>
      <c r="C36" s="31"/>
      <c r="D36" s="32">
        <f t="shared" ref="D36:M36" si="8">SUM(D37:D37)</f>
        <v>9133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6" si="9">SUM(D36:M36)</f>
        <v>9133</v>
      </c>
      <c r="O36" s="45">
        <f t="shared" si="2"/>
        <v>3.6328560063643596</v>
      </c>
      <c r="P36" s="10"/>
    </row>
    <row r="37" spans="1:119">
      <c r="A37" s="13"/>
      <c r="B37" s="39">
        <v>351.5</v>
      </c>
      <c r="C37" s="21" t="s">
        <v>41</v>
      </c>
      <c r="D37" s="46">
        <v>9133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9133</v>
      </c>
      <c r="O37" s="47">
        <f t="shared" si="2"/>
        <v>3.6328560063643596</v>
      </c>
      <c r="P37" s="9"/>
    </row>
    <row r="38" spans="1:119" ht="15.75">
      <c r="A38" s="29" t="s">
        <v>3</v>
      </c>
      <c r="B38" s="30"/>
      <c r="C38" s="31"/>
      <c r="D38" s="32">
        <f t="shared" ref="D38:M38" si="10">SUM(D39:D42)</f>
        <v>221345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163852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9"/>
        <v>385197</v>
      </c>
      <c r="O38" s="45">
        <f t="shared" si="2"/>
        <v>153.22076372315036</v>
      </c>
      <c r="P38" s="10"/>
    </row>
    <row r="39" spans="1:119">
      <c r="A39" s="12"/>
      <c r="B39" s="25">
        <v>361.1</v>
      </c>
      <c r="C39" s="20" t="s">
        <v>42</v>
      </c>
      <c r="D39" s="46">
        <v>11190</v>
      </c>
      <c r="E39" s="46">
        <v>0</v>
      </c>
      <c r="F39" s="46">
        <v>0</v>
      </c>
      <c r="G39" s="46">
        <v>0</v>
      </c>
      <c r="H39" s="46">
        <v>0</v>
      </c>
      <c r="I39" s="46">
        <v>78630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89820</v>
      </c>
      <c r="O39" s="47">
        <f t="shared" si="2"/>
        <v>35.727923627684966</v>
      </c>
      <c r="P39" s="9"/>
    </row>
    <row r="40" spans="1:119">
      <c r="A40" s="12"/>
      <c r="B40" s="25">
        <v>362</v>
      </c>
      <c r="C40" s="20" t="s">
        <v>43</v>
      </c>
      <c r="D40" s="46">
        <v>17112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17112</v>
      </c>
      <c r="O40" s="47">
        <f t="shared" si="2"/>
        <v>6.8066825775656321</v>
      </c>
      <c r="P40" s="9"/>
    </row>
    <row r="41" spans="1:119">
      <c r="A41" s="12"/>
      <c r="B41" s="25">
        <v>364</v>
      </c>
      <c r="C41" s="20" t="s">
        <v>61</v>
      </c>
      <c r="D41" s="46">
        <v>23160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23160</v>
      </c>
      <c r="O41" s="47">
        <f t="shared" si="2"/>
        <v>9.2124105011933182</v>
      </c>
      <c r="P41" s="9"/>
    </row>
    <row r="42" spans="1:119">
      <c r="A42" s="12"/>
      <c r="B42" s="25">
        <v>369.9</v>
      </c>
      <c r="C42" s="20" t="s">
        <v>44</v>
      </c>
      <c r="D42" s="46">
        <v>169883</v>
      </c>
      <c r="E42" s="46">
        <v>0</v>
      </c>
      <c r="F42" s="46">
        <v>0</v>
      </c>
      <c r="G42" s="46">
        <v>0</v>
      </c>
      <c r="H42" s="46">
        <v>0</v>
      </c>
      <c r="I42" s="46">
        <v>85222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255105</v>
      </c>
      <c r="O42" s="47">
        <f t="shared" si="2"/>
        <v>101.47374701670644</v>
      </c>
      <c r="P42" s="9"/>
    </row>
    <row r="43" spans="1:119" ht="15.75">
      <c r="A43" s="29" t="s">
        <v>31</v>
      </c>
      <c r="B43" s="30"/>
      <c r="C43" s="31"/>
      <c r="D43" s="32">
        <f t="shared" ref="D43:M43" si="11">SUM(D44:D45)</f>
        <v>1253087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249538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1502625</v>
      </c>
      <c r="O43" s="45">
        <f t="shared" si="2"/>
        <v>597.70286396181382</v>
      </c>
      <c r="P43" s="9"/>
    </row>
    <row r="44" spans="1:119">
      <c r="A44" s="12"/>
      <c r="B44" s="25">
        <v>381</v>
      </c>
      <c r="C44" s="20" t="s">
        <v>45</v>
      </c>
      <c r="D44" s="46">
        <v>1167185</v>
      </c>
      <c r="E44" s="46">
        <v>0</v>
      </c>
      <c r="F44" s="46">
        <v>0</v>
      </c>
      <c r="G44" s="46">
        <v>0</v>
      </c>
      <c r="H44" s="46">
        <v>0</v>
      </c>
      <c r="I44" s="46">
        <v>249538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1416723</v>
      </c>
      <c r="O44" s="47">
        <f t="shared" si="2"/>
        <v>563.53341288782815</v>
      </c>
      <c r="P44" s="9"/>
    </row>
    <row r="45" spans="1:119" ht="15.75" thickBot="1">
      <c r="A45" s="12"/>
      <c r="B45" s="25">
        <v>384</v>
      </c>
      <c r="C45" s="20" t="s">
        <v>46</v>
      </c>
      <c r="D45" s="46">
        <v>85902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85902</v>
      </c>
      <c r="O45" s="47">
        <f t="shared" si="2"/>
        <v>34.169451073985677</v>
      </c>
      <c r="P45" s="9"/>
    </row>
    <row r="46" spans="1:119" ht="16.5" thickBot="1">
      <c r="A46" s="14" t="s">
        <v>39</v>
      </c>
      <c r="B46" s="23"/>
      <c r="C46" s="22"/>
      <c r="D46" s="15">
        <f t="shared" ref="D46:M46" si="12">SUM(D5,D12,D15,D29,D36,D38,D43)</f>
        <v>2929213</v>
      </c>
      <c r="E46" s="15">
        <f t="shared" si="12"/>
        <v>0</v>
      </c>
      <c r="F46" s="15">
        <f t="shared" si="12"/>
        <v>0</v>
      </c>
      <c r="G46" s="15">
        <f t="shared" si="12"/>
        <v>0</v>
      </c>
      <c r="H46" s="15">
        <f t="shared" si="12"/>
        <v>0</v>
      </c>
      <c r="I46" s="15">
        <f t="shared" si="12"/>
        <v>8849126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9"/>
        <v>11778339</v>
      </c>
      <c r="O46" s="38">
        <f t="shared" si="2"/>
        <v>4685.0990453460618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8" t="s">
        <v>62</v>
      </c>
      <c r="M48" s="48"/>
      <c r="N48" s="48"/>
      <c r="O48" s="43">
        <v>2514</v>
      </c>
    </row>
    <row r="49" spans="1:15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1"/>
    </row>
    <row r="50" spans="1:15" ht="15.75" thickBot="1">
      <c r="A50" s="52" t="s">
        <v>63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601498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601498</v>
      </c>
      <c r="O5" s="33">
        <f t="shared" ref="O5:O40" si="2">(N5/O$42)</f>
        <v>241.75964630225081</v>
      </c>
      <c r="P5" s="6"/>
    </row>
    <row r="6" spans="1:133">
      <c r="A6" s="12"/>
      <c r="B6" s="25">
        <v>311</v>
      </c>
      <c r="C6" s="20" t="s">
        <v>2</v>
      </c>
      <c r="D6" s="46">
        <v>87146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87146</v>
      </c>
      <c r="O6" s="47">
        <f t="shared" si="2"/>
        <v>35.026527331189712</v>
      </c>
      <c r="P6" s="9"/>
    </row>
    <row r="7" spans="1:133">
      <c r="A7" s="12"/>
      <c r="B7" s="25">
        <v>312.41000000000003</v>
      </c>
      <c r="C7" s="20" t="s">
        <v>10</v>
      </c>
      <c r="D7" s="46">
        <v>88457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88457</v>
      </c>
      <c r="O7" s="47">
        <f t="shared" si="2"/>
        <v>35.553456591639872</v>
      </c>
      <c r="P7" s="9"/>
    </row>
    <row r="8" spans="1:133">
      <c r="A8" s="12"/>
      <c r="B8" s="25">
        <v>312.60000000000002</v>
      </c>
      <c r="C8" s="20" t="s">
        <v>11</v>
      </c>
      <c r="D8" s="46">
        <v>123269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123269</v>
      </c>
      <c r="O8" s="47">
        <f t="shared" si="2"/>
        <v>49.545418006430872</v>
      </c>
      <c r="P8" s="9"/>
    </row>
    <row r="9" spans="1:133">
      <c r="A9" s="12"/>
      <c r="B9" s="25">
        <v>314.10000000000002</v>
      </c>
      <c r="C9" s="20" t="s">
        <v>12</v>
      </c>
      <c r="D9" s="46">
        <v>179927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179927</v>
      </c>
      <c r="O9" s="47">
        <f t="shared" si="2"/>
        <v>72.31792604501608</v>
      </c>
      <c r="P9" s="9"/>
    </row>
    <row r="10" spans="1:133">
      <c r="A10" s="12"/>
      <c r="B10" s="25">
        <v>314.8</v>
      </c>
      <c r="C10" s="20" t="s">
        <v>13</v>
      </c>
      <c r="D10" s="46">
        <v>923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923</v>
      </c>
      <c r="O10" s="47">
        <f t="shared" si="2"/>
        <v>0.37098070739549838</v>
      </c>
      <c r="P10" s="9"/>
    </row>
    <row r="11" spans="1:133">
      <c r="A11" s="12"/>
      <c r="B11" s="25">
        <v>315</v>
      </c>
      <c r="C11" s="20" t="s">
        <v>14</v>
      </c>
      <c r="D11" s="46">
        <v>121776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121776</v>
      </c>
      <c r="O11" s="47">
        <f t="shared" si="2"/>
        <v>48.945337620578776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150808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150808</v>
      </c>
      <c r="O12" s="45">
        <f t="shared" si="2"/>
        <v>60.614147909967848</v>
      </c>
      <c r="P12" s="10"/>
    </row>
    <row r="13" spans="1:133">
      <c r="A13" s="12"/>
      <c r="B13" s="25">
        <v>322</v>
      </c>
      <c r="C13" s="20" t="s">
        <v>0</v>
      </c>
      <c r="D13" s="46">
        <v>16062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16062</v>
      </c>
      <c r="O13" s="47">
        <f t="shared" si="2"/>
        <v>6.455787781350482</v>
      </c>
      <c r="P13" s="9"/>
    </row>
    <row r="14" spans="1:133">
      <c r="A14" s="12"/>
      <c r="B14" s="25">
        <v>325.2</v>
      </c>
      <c r="C14" s="20" t="s">
        <v>16</v>
      </c>
      <c r="D14" s="46">
        <v>134746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134746</v>
      </c>
      <c r="O14" s="47">
        <f t="shared" si="2"/>
        <v>54.15836012861736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SUM(D16:D23)</f>
        <v>516631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516631</v>
      </c>
      <c r="O15" s="45">
        <f t="shared" si="2"/>
        <v>207.64911575562701</v>
      </c>
      <c r="P15" s="10"/>
    </row>
    <row r="16" spans="1:133">
      <c r="A16" s="12"/>
      <c r="B16" s="25">
        <v>331.2</v>
      </c>
      <c r="C16" s="20" t="s">
        <v>17</v>
      </c>
      <c r="D16" s="46">
        <v>7478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5">SUM(D16:M16)</f>
        <v>7478</v>
      </c>
      <c r="O16" s="47">
        <f t="shared" si="2"/>
        <v>3.0056270096463025</v>
      </c>
      <c r="P16" s="9"/>
    </row>
    <row r="17" spans="1:16">
      <c r="A17" s="12"/>
      <c r="B17" s="25">
        <v>331.49</v>
      </c>
      <c r="C17" s="20" t="s">
        <v>19</v>
      </c>
      <c r="D17" s="46">
        <v>314415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314415</v>
      </c>
      <c r="O17" s="47">
        <f t="shared" si="2"/>
        <v>126.3725884244373</v>
      </c>
      <c r="P17" s="9"/>
    </row>
    <row r="18" spans="1:16">
      <c r="A18" s="12"/>
      <c r="B18" s="25">
        <v>335.12</v>
      </c>
      <c r="C18" s="20" t="s">
        <v>20</v>
      </c>
      <c r="D18" s="46">
        <v>86957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86957</v>
      </c>
      <c r="O18" s="47">
        <f t="shared" si="2"/>
        <v>34.950562700964632</v>
      </c>
      <c r="P18" s="9"/>
    </row>
    <row r="19" spans="1:16">
      <c r="A19" s="12"/>
      <c r="B19" s="25">
        <v>335.14</v>
      </c>
      <c r="C19" s="20" t="s">
        <v>21</v>
      </c>
      <c r="D19" s="46">
        <v>963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963</v>
      </c>
      <c r="O19" s="47">
        <f t="shared" si="2"/>
        <v>0.38705787781350481</v>
      </c>
      <c r="P19" s="9"/>
    </row>
    <row r="20" spans="1:16">
      <c r="A20" s="12"/>
      <c r="B20" s="25">
        <v>335.15</v>
      </c>
      <c r="C20" s="20" t="s">
        <v>22</v>
      </c>
      <c r="D20" s="46">
        <v>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74</v>
      </c>
      <c r="O20" s="47">
        <f t="shared" si="2"/>
        <v>2.9742765273311898E-2</v>
      </c>
      <c r="P20" s="9"/>
    </row>
    <row r="21" spans="1:16">
      <c r="A21" s="12"/>
      <c r="B21" s="25">
        <v>335.18</v>
      </c>
      <c r="C21" s="20" t="s">
        <v>23</v>
      </c>
      <c r="D21" s="46">
        <v>56044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56044</v>
      </c>
      <c r="O21" s="47">
        <f t="shared" si="2"/>
        <v>22.525723472668812</v>
      </c>
      <c r="P21" s="9"/>
    </row>
    <row r="22" spans="1:16">
      <c r="A22" s="12"/>
      <c r="B22" s="25">
        <v>335.19</v>
      </c>
      <c r="C22" s="20" t="s">
        <v>32</v>
      </c>
      <c r="D22" s="46">
        <v>330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330</v>
      </c>
      <c r="O22" s="47">
        <f t="shared" si="2"/>
        <v>0.13263665594855306</v>
      </c>
      <c r="P22" s="9"/>
    </row>
    <row r="23" spans="1:16">
      <c r="A23" s="12"/>
      <c r="B23" s="25">
        <v>337.2</v>
      </c>
      <c r="C23" s="20" t="s">
        <v>24</v>
      </c>
      <c r="D23" s="46">
        <v>50370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50370</v>
      </c>
      <c r="O23" s="47">
        <f t="shared" si="2"/>
        <v>20.2451768488746</v>
      </c>
      <c r="P23" s="9"/>
    </row>
    <row r="24" spans="1:16" ht="15.75">
      <c r="A24" s="29" t="s">
        <v>29</v>
      </c>
      <c r="B24" s="30"/>
      <c r="C24" s="31"/>
      <c r="D24" s="32">
        <f t="shared" ref="D24:M24" si="6">SUM(D25:D30)</f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7247321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>SUM(D24:M24)</f>
        <v>7247321</v>
      </c>
      <c r="O24" s="45">
        <f t="shared" si="2"/>
        <v>2912.9103697749197</v>
      </c>
      <c r="P24" s="10"/>
    </row>
    <row r="25" spans="1:16">
      <c r="A25" s="12"/>
      <c r="B25" s="25">
        <v>343.1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5043810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7">SUM(D25:M25)</f>
        <v>5043810</v>
      </c>
      <c r="O25" s="47">
        <f t="shared" si="2"/>
        <v>2027.2548231511255</v>
      </c>
      <c r="P25" s="9"/>
    </row>
    <row r="26" spans="1:16">
      <c r="A26" s="12"/>
      <c r="B26" s="25">
        <v>343.2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539576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539576</v>
      </c>
      <c r="O26" s="47">
        <f t="shared" si="2"/>
        <v>216.87138263665594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597343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597343</v>
      </c>
      <c r="O27" s="47">
        <f t="shared" si="2"/>
        <v>240.08963022508038</v>
      </c>
      <c r="P27" s="9"/>
    </row>
    <row r="28" spans="1:16">
      <c r="A28" s="12"/>
      <c r="B28" s="25">
        <v>343.4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307743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307743</v>
      </c>
      <c r="O28" s="47">
        <f t="shared" si="2"/>
        <v>123.69091639871382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753649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753649</v>
      </c>
      <c r="O29" s="47">
        <f t="shared" si="2"/>
        <v>302.9135852090032</v>
      </c>
      <c r="P29" s="9"/>
    </row>
    <row r="30" spans="1:16">
      <c r="A30" s="12"/>
      <c r="B30" s="25">
        <v>343.8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5200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5200</v>
      </c>
      <c r="O30" s="47">
        <f t="shared" si="2"/>
        <v>2.090032154340836</v>
      </c>
      <c r="P30" s="9"/>
    </row>
    <row r="31" spans="1:16" ht="15.75">
      <c r="A31" s="29" t="s">
        <v>30</v>
      </c>
      <c r="B31" s="30"/>
      <c r="C31" s="31"/>
      <c r="D31" s="32">
        <f t="shared" ref="D31:M31" si="8">SUM(D32:D32)</f>
        <v>13786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ref="N31:N40" si="9">SUM(D31:M31)</f>
        <v>13786</v>
      </c>
      <c r="O31" s="45">
        <f t="shared" si="2"/>
        <v>5.540996784565916</v>
      </c>
      <c r="P31" s="10"/>
    </row>
    <row r="32" spans="1:16">
      <c r="A32" s="13"/>
      <c r="B32" s="39">
        <v>351.5</v>
      </c>
      <c r="C32" s="21" t="s">
        <v>41</v>
      </c>
      <c r="D32" s="46">
        <v>13786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13786</v>
      </c>
      <c r="O32" s="47">
        <f t="shared" si="2"/>
        <v>5.540996784565916</v>
      </c>
      <c r="P32" s="9"/>
    </row>
    <row r="33" spans="1:119" ht="15.75">
      <c r="A33" s="29" t="s">
        <v>3</v>
      </c>
      <c r="B33" s="30"/>
      <c r="C33" s="31"/>
      <c r="D33" s="32">
        <f t="shared" ref="D33:M33" si="10">SUM(D34:D36)</f>
        <v>162088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334093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9"/>
        <v>496181</v>
      </c>
      <c r="O33" s="45">
        <f t="shared" si="2"/>
        <v>199.42966237942122</v>
      </c>
      <c r="P33" s="10"/>
    </row>
    <row r="34" spans="1:119">
      <c r="A34" s="12"/>
      <c r="B34" s="25">
        <v>361.1</v>
      </c>
      <c r="C34" s="20" t="s">
        <v>42</v>
      </c>
      <c r="D34" s="46">
        <v>29423</v>
      </c>
      <c r="E34" s="46">
        <v>0</v>
      </c>
      <c r="F34" s="46">
        <v>0</v>
      </c>
      <c r="G34" s="46">
        <v>0</v>
      </c>
      <c r="H34" s="46">
        <v>0</v>
      </c>
      <c r="I34" s="46">
        <v>145325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174748</v>
      </c>
      <c r="O34" s="47">
        <f t="shared" si="2"/>
        <v>70.236334405144689</v>
      </c>
      <c r="P34" s="9"/>
    </row>
    <row r="35" spans="1:119">
      <c r="A35" s="12"/>
      <c r="B35" s="25">
        <v>362</v>
      </c>
      <c r="C35" s="20" t="s">
        <v>43</v>
      </c>
      <c r="D35" s="46">
        <v>18100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18100</v>
      </c>
      <c r="O35" s="47">
        <f t="shared" si="2"/>
        <v>7.27491961414791</v>
      </c>
      <c r="P35" s="9"/>
    </row>
    <row r="36" spans="1:119">
      <c r="A36" s="12"/>
      <c r="B36" s="25">
        <v>369.9</v>
      </c>
      <c r="C36" s="20" t="s">
        <v>44</v>
      </c>
      <c r="D36" s="46">
        <v>114565</v>
      </c>
      <c r="E36" s="46">
        <v>0</v>
      </c>
      <c r="F36" s="46">
        <v>0</v>
      </c>
      <c r="G36" s="46">
        <v>0</v>
      </c>
      <c r="H36" s="46">
        <v>0</v>
      </c>
      <c r="I36" s="46">
        <v>188768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303333</v>
      </c>
      <c r="O36" s="47">
        <f t="shared" si="2"/>
        <v>121.91840836012862</v>
      </c>
      <c r="P36" s="9"/>
    </row>
    <row r="37" spans="1:119" ht="15.75">
      <c r="A37" s="29" t="s">
        <v>31</v>
      </c>
      <c r="B37" s="30"/>
      <c r="C37" s="31"/>
      <c r="D37" s="32">
        <f t="shared" ref="D37:M37" si="11">SUM(D38:D39)</f>
        <v>1044087</v>
      </c>
      <c r="E37" s="32">
        <f t="shared" si="11"/>
        <v>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354219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9"/>
        <v>1398306</v>
      </c>
      <c r="O37" s="45">
        <f t="shared" si="2"/>
        <v>562.02009646302247</v>
      </c>
      <c r="P37" s="9"/>
    </row>
    <row r="38" spans="1:119">
      <c r="A38" s="12"/>
      <c r="B38" s="25">
        <v>381</v>
      </c>
      <c r="C38" s="20" t="s">
        <v>45</v>
      </c>
      <c r="D38" s="46">
        <v>950154</v>
      </c>
      <c r="E38" s="46">
        <v>0</v>
      </c>
      <c r="F38" s="46">
        <v>0</v>
      </c>
      <c r="G38" s="46">
        <v>0</v>
      </c>
      <c r="H38" s="46">
        <v>0</v>
      </c>
      <c r="I38" s="46">
        <v>354219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1304373</v>
      </c>
      <c r="O38" s="47">
        <f t="shared" si="2"/>
        <v>524.26567524115751</v>
      </c>
      <c r="P38" s="9"/>
    </row>
    <row r="39" spans="1:119" ht="15.75" thickBot="1">
      <c r="A39" s="12"/>
      <c r="B39" s="25">
        <v>384</v>
      </c>
      <c r="C39" s="20" t="s">
        <v>46</v>
      </c>
      <c r="D39" s="46">
        <v>93933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93933</v>
      </c>
      <c r="O39" s="47">
        <f t="shared" si="2"/>
        <v>37.754421221864952</v>
      </c>
      <c r="P39" s="9"/>
    </row>
    <row r="40" spans="1:119" ht="16.5" thickBot="1">
      <c r="A40" s="14" t="s">
        <v>39</v>
      </c>
      <c r="B40" s="23"/>
      <c r="C40" s="22"/>
      <c r="D40" s="15">
        <f t="shared" ref="D40:M40" si="12">SUM(D5,D12,D15,D24,D31,D33,D37)</f>
        <v>2488898</v>
      </c>
      <c r="E40" s="15">
        <f t="shared" si="12"/>
        <v>0</v>
      </c>
      <c r="F40" s="15">
        <f t="shared" si="12"/>
        <v>0</v>
      </c>
      <c r="G40" s="15">
        <f t="shared" si="12"/>
        <v>0</v>
      </c>
      <c r="H40" s="15">
        <f t="shared" si="12"/>
        <v>0</v>
      </c>
      <c r="I40" s="15">
        <f t="shared" si="12"/>
        <v>7935633</v>
      </c>
      <c r="J40" s="15">
        <f t="shared" si="12"/>
        <v>0</v>
      </c>
      <c r="K40" s="15">
        <f t="shared" si="12"/>
        <v>0</v>
      </c>
      <c r="L40" s="15">
        <f t="shared" si="12"/>
        <v>0</v>
      </c>
      <c r="M40" s="15">
        <f t="shared" si="12"/>
        <v>0</v>
      </c>
      <c r="N40" s="15">
        <f t="shared" si="9"/>
        <v>10424531</v>
      </c>
      <c r="O40" s="38">
        <f t="shared" si="2"/>
        <v>4189.9240353697751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53</v>
      </c>
      <c r="M42" s="48"/>
      <c r="N42" s="48"/>
      <c r="O42" s="43">
        <v>2488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thickBot="1">
      <c r="A44" s="52" t="s">
        <v>63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A44:O44"/>
    <mergeCell ref="A43:O43"/>
    <mergeCell ref="L42:N4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574764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574764</v>
      </c>
      <c r="O5" s="33">
        <f t="shared" ref="O5:O49" si="2">(N5/O$51)</f>
        <v>235.55901639344262</v>
      </c>
      <c r="P5" s="6"/>
    </row>
    <row r="6" spans="1:133">
      <c r="A6" s="12"/>
      <c r="B6" s="25">
        <v>311</v>
      </c>
      <c r="C6" s="20" t="s">
        <v>2</v>
      </c>
      <c r="D6" s="46">
        <v>89161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89161</v>
      </c>
      <c r="O6" s="47">
        <f t="shared" si="2"/>
        <v>36.541393442622947</v>
      </c>
      <c r="P6" s="9"/>
    </row>
    <row r="7" spans="1:133">
      <c r="A7" s="12"/>
      <c r="B7" s="25">
        <v>312.2</v>
      </c>
      <c r="C7" s="20" t="s">
        <v>82</v>
      </c>
      <c r="D7" s="46">
        <v>5476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5476</v>
      </c>
      <c r="O7" s="47">
        <f t="shared" si="2"/>
        <v>2.2442622950819673</v>
      </c>
      <c r="P7" s="9"/>
    </row>
    <row r="8" spans="1:133">
      <c r="A8" s="12"/>
      <c r="B8" s="25">
        <v>312.41000000000003</v>
      </c>
      <c r="C8" s="20" t="s">
        <v>10</v>
      </c>
      <c r="D8" s="46">
        <v>103345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103345</v>
      </c>
      <c r="O8" s="47">
        <f t="shared" si="2"/>
        <v>42.354508196721312</v>
      </c>
      <c r="P8" s="9"/>
    </row>
    <row r="9" spans="1:133">
      <c r="A9" s="12"/>
      <c r="B9" s="25">
        <v>312.60000000000002</v>
      </c>
      <c r="C9" s="20" t="s">
        <v>11</v>
      </c>
      <c r="D9" s="46">
        <v>113993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113993</v>
      </c>
      <c r="O9" s="47">
        <f t="shared" si="2"/>
        <v>46.718442622950818</v>
      </c>
      <c r="P9" s="9"/>
    </row>
    <row r="10" spans="1:133">
      <c r="A10" s="12"/>
      <c r="B10" s="25">
        <v>314.10000000000002</v>
      </c>
      <c r="C10" s="20" t="s">
        <v>12</v>
      </c>
      <c r="D10" s="46">
        <v>149296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149296</v>
      </c>
      <c r="O10" s="47">
        <f t="shared" si="2"/>
        <v>61.186885245901642</v>
      </c>
      <c r="P10" s="9"/>
    </row>
    <row r="11" spans="1:133">
      <c r="A11" s="12"/>
      <c r="B11" s="25">
        <v>314.8</v>
      </c>
      <c r="C11" s="20" t="s">
        <v>13</v>
      </c>
      <c r="D11" s="46">
        <v>477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477</v>
      </c>
      <c r="O11" s="47">
        <f t="shared" si="2"/>
        <v>0.19549180327868854</v>
      </c>
      <c r="P11" s="9"/>
    </row>
    <row r="12" spans="1:133">
      <c r="A12" s="12"/>
      <c r="B12" s="25">
        <v>315</v>
      </c>
      <c r="C12" s="20" t="s">
        <v>14</v>
      </c>
      <c r="D12" s="46">
        <v>113016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113016</v>
      </c>
      <c r="O12" s="47">
        <f t="shared" si="2"/>
        <v>46.318032786885247</v>
      </c>
      <c r="P12" s="9"/>
    </row>
    <row r="13" spans="1:133" ht="15.75">
      <c r="A13" s="29" t="s">
        <v>83</v>
      </c>
      <c r="B13" s="30"/>
      <c r="C13" s="31"/>
      <c r="D13" s="32">
        <f t="shared" ref="D13:M13" si="3">SUM(D14:D14)</f>
        <v>20278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si="1"/>
        <v>20278</v>
      </c>
      <c r="O13" s="45">
        <f t="shared" si="2"/>
        <v>8.3106557377049182</v>
      </c>
      <c r="P13" s="10"/>
    </row>
    <row r="14" spans="1:133">
      <c r="A14" s="12"/>
      <c r="B14" s="25">
        <v>322</v>
      </c>
      <c r="C14" s="20" t="s">
        <v>0</v>
      </c>
      <c r="D14" s="46">
        <v>20278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20278</v>
      </c>
      <c r="O14" s="47">
        <f t="shared" si="2"/>
        <v>8.3106557377049182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SUM(D16:D24)</f>
        <v>277464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277464</v>
      </c>
      <c r="O15" s="45">
        <f t="shared" si="2"/>
        <v>113.71475409836066</v>
      </c>
      <c r="P15" s="10"/>
    </row>
    <row r="16" spans="1:133">
      <c r="A16" s="12"/>
      <c r="B16" s="25">
        <v>331.2</v>
      </c>
      <c r="C16" s="20" t="s">
        <v>17</v>
      </c>
      <c r="D16" s="46">
        <v>57980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5">SUM(D16:M16)</f>
        <v>57980</v>
      </c>
      <c r="O16" s="47">
        <f t="shared" si="2"/>
        <v>23.762295081967213</v>
      </c>
      <c r="P16" s="9"/>
    </row>
    <row r="17" spans="1:16">
      <c r="A17" s="12"/>
      <c r="B17" s="25">
        <v>331.7</v>
      </c>
      <c r="C17" s="20" t="s">
        <v>84</v>
      </c>
      <c r="D17" s="46">
        <v>19800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19800</v>
      </c>
      <c r="O17" s="47">
        <f t="shared" si="2"/>
        <v>8.1147540983606561</v>
      </c>
      <c r="P17" s="9"/>
    </row>
    <row r="18" spans="1:16">
      <c r="A18" s="12"/>
      <c r="B18" s="25">
        <v>335.12</v>
      </c>
      <c r="C18" s="20" t="s">
        <v>20</v>
      </c>
      <c r="D18" s="46">
        <v>97512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97512</v>
      </c>
      <c r="O18" s="47">
        <f t="shared" si="2"/>
        <v>39.963934426229507</v>
      </c>
      <c r="P18" s="9"/>
    </row>
    <row r="19" spans="1:16">
      <c r="A19" s="12"/>
      <c r="B19" s="25">
        <v>335.14</v>
      </c>
      <c r="C19" s="20" t="s">
        <v>21</v>
      </c>
      <c r="D19" s="46">
        <v>751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751</v>
      </c>
      <c r="O19" s="47">
        <f t="shared" si="2"/>
        <v>0.30778688524590164</v>
      </c>
      <c r="P19" s="9"/>
    </row>
    <row r="20" spans="1:16">
      <c r="A20" s="12"/>
      <c r="B20" s="25">
        <v>335.15</v>
      </c>
      <c r="C20" s="20" t="s">
        <v>22</v>
      </c>
      <c r="D20" s="46">
        <v>609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609</v>
      </c>
      <c r="O20" s="47">
        <f t="shared" si="2"/>
        <v>0.24959016393442623</v>
      </c>
      <c r="P20" s="9"/>
    </row>
    <row r="21" spans="1:16">
      <c r="A21" s="12"/>
      <c r="B21" s="25">
        <v>335.18</v>
      </c>
      <c r="C21" s="20" t="s">
        <v>23</v>
      </c>
      <c r="D21" s="46">
        <v>57145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57145</v>
      </c>
      <c r="O21" s="47">
        <f t="shared" si="2"/>
        <v>23.420081967213115</v>
      </c>
      <c r="P21" s="9"/>
    </row>
    <row r="22" spans="1:16">
      <c r="A22" s="12"/>
      <c r="B22" s="25">
        <v>335.19</v>
      </c>
      <c r="C22" s="20" t="s">
        <v>32</v>
      </c>
      <c r="D22" s="46">
        <v>330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330</v>
      </c>
      <c r="O22" s="47">
        <f t="shared" si="2"/>
        <v>0.13524590163934427</v>
      </c>
      <c r="P22" s="9"/>
    </row>
    <row r="23" spans="1:16">
      <c r="A23" s="12"/>
      <c r="B23" s="25">
        <v>335.21</v>
      </c>
      <c r="C23" s="20" t="s">
        <v>85</v>
      </c>
      <c r="D23" s="46">
        <v>5000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5000</v>
      </c>
      <c r="O23" s="47">
        <f t="shared" si="2"/>
        <v>2.0491803278688523</v>
      </c>
      <c r="P23" s="9"/>
    </row>
    <row r="24" spans="1:16">
      <c r="A24" s="12"/>
      <c r="B24" s="25">
        <v>337.2</v>
      </c>
      <c r="C24" s="20" t="s">
        <v>24</v>
      </c>
      <c r="D24" s="46">
        <v>38337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38337</v>
      </c>
      <c r="O24" s="47">
        <f t="shared" si="2"/>
        <v>15.711885245901639</v>
      </c>
      <c r="P24" s="9"/>
    </row>
    <row r="25" spans="1:16" ht="15.75">
      <c r="A25" s="29" t="s">
        <v>29</v>
      </c>
      <c r="B25" s="30"/>
      <c r="C25" s="31"/>
      <c r="D25" s="32">
        <f t="shared" ref="D25:M25" si="6">SUM(D26:D31)</f>
        <v>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5970146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>SUM(D25:M25)</f>
        <v>5970146</v>
      </c>
      <c r="O25" s="45">
        <f t="shared" si="2"/>
        <v>2446.7811475409835</v>
      </c>
      <c r="P25" s="10"/>
    </row>
    <row r="26" spans="1:16">
      <c r="A26" s="12"/>
      <c r="B26" s="25">
        <v>343.1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3929107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5" si="7">SUM(D26:M26)</f>
        <v>3929107</v>
      </c>
      <c r="O26" s="47">
        <f t="shared" si="2"/>
        <v>1610.2897540983606</v>
      </c>
      <c r="P26" s="9"/>
    </row>
    <row r="27" spans="1:16">
      <c r="A27" s="12"/>
      <c r="B27" s="25">
        <v>343.2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716057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716057</v>
      </c>
      <c r="O27" s="47">
        <f t="shared" si="2"/>
        <v>293.46598360655736</v>
      </c>
      <c r="P27" s="9"/>
    </row>
    <row r="28" spans="1:16">
      <c r="A28" s="12"/>
      <c r="B28" s="25">
        <v>343.3</v>
      </c>
      <c r="C28" s="20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419491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419491</v>
      </c>
      <c r="O28" s="47">
        <f t="shared" si="2"/>
        <v>171.92254098360655</v>
      </c>
      <c r="P28" s="9"/>
    </row>
    <row r="29" spans="1:16">
      <c r="A29" s="12"/>
      <c r="B29" s="25">
        <v>343.4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305056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305056</v>
      </c>
      <c r="O29" s="47">
        <f t="shared" si="2"/>
        <v>125.02295081967213</v>
      </c>
      <c r="P29" s="9"/>
    </row>
    <row r="30" spans="1:16">
      <c r="A30" s="12"/>
      <c r="B30" s="25">
        <v>343.5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595235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595235</v>
      </c>
      <c r="O30" s="47">
        <f t="shared" si="2"/>
        <v>243.94877049180329</v>
      </c>
      <c r="P30" s="9"/>
    </row>
    <row r="31" spans="1:16">
      <c r="A31" s="12"/>
      <c r="B31" s="25">
        <v>343.8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5200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5200</v>
      </c>
      <c r="O31" s="47">
        <f t="shared" si="2"/>
        <v>2.1311475409836067</v>
      </c>
      <c r="P31" s="9"/>
    </row>
    <row r="32" spans="1:16" ht="15.75">
      <c r="A32" s="29" t="s">
        <v>30</v>
      </c>
      <c r="B32" s="30"/>
      <c r="C32" s="31"/>
      <c r="D32" s="32">
        <f t="shared" ref="D32:M32" si="8">SUM(D33:D35)</f>
        <v>9755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9755</v>
      </c>
      <c r="O32" s="45">
        <f t="shared" si="2"/>
        <v>3.997950819672131</v>
      </c>
      <c r="P32" s="10"/>
    </row>
    <row r="33" spans="1:16">
      <c r="A33" s="13"/>
      <c r="B33" s="39">
        <v>351.3</v>
      </c>
      <c r="C33" s="21" t="s">
        <v>86</v>
      </c>
      <c r="D33" s="46">
        <v>1520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1520</v>
      </c>
      <c r="O33" s="47">
        <f t="shared" si="2"/>
        <v>0.62295081967213117</v>
      </c>
      <c r="P33" s="9"/>
    </row>
    <row r="34" spans="1:16">
      <c r="A34" s="13"/>
      <c r="B34" s="39">
        <v>351.4</v>
      </c>
      <c r="C34" s="21" t="s">
        <v>87</v>
      </c>
      <c r="D34" s="46">
        <v>954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954</v>
      </c>
      <c r="O34" s="47">
        <f t="shared" si="2"/>
        <v>0.39098360655737707</v>
      </c>
      <c r="P34" s="9"/>
    </row>
    <row r="35" spans="1:16">
      <c r="A35" s="13"/>
      <c r="B35" s="39">
        <v>351.5</v>
      </c>
      <c r="C35" s="21" t="s">
        <v>41</v>
      </c>
      <c r="D35" s="46">
        <v>7281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7281</v>
      </c>
      <c r="O35" s="47">
        <f t="shared" si="2"/>
        <v>2.9840163934426229</v>
      </c>
      <c r="P35" s="9"/>
    </row>
    <row r="36" spans="1:16" ht="15.75">
      <c r="A36" s="29" t="s">
        <v>3</v>
      </c>
      <c r="B36" s="30"/>
      <c r="C36" s="31"/>
      <c r="D36" s="32">
        <f t="shared" ref="D36:M36" si="9">SUM(D37:D43)</f>
        <v>390894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249587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>SUM(D36:M36)</f>
        <v>640481</v>
      </c>
      <c r="O36" s="45">
        <f t="shared" si="2"/>
        <v>262.49221311475412</v>
      </c>
      <c r="P36" s="10"/>
    </row>
    <row r="37" spans="1:16">
      <c r="A37" s="12"/>
      <c r="B37" s="25">
        <v>361.1</v>
      </c>
      <c r="C37" s="20" t="s">
        <v>42</v>
      </c>
      <c r="D37" s="46">
        <v>43614</v>
      </c>
      <c r="E37" s="46">
        <v>0</v>
      </c>
      <c r="F37" s="46">
        <v>0</v>
      </c>
      <c r="G37" s="46">
        <v>0</v>
      </c>
      <c r="H37" s="46">
        <v>0</v>
      </c>
      <c r="I37" s="46">
        <v>200478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244092</v>
      </c>
      <c r="O37" s="47">
        <f t="shared" si="2"/>
        <v>100.03770491803279</v>
      </c>
      <c r="P37" s="9"/>
    </row>
    <row r="38" spans="1:16">
      <c r="A38" s="12"/>
      <c r="B38" s="25">
        <v>362</v>
      </c>
      <c r="C38" s="20" t="s">
        <v>43</v>
      </c>
      <c r="D38" s="46">
        <v>6094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10">SUM(D38:M38)</f>
        <v>6094</v>
      </c>
      <c r="O38" s="47">
        <f t="shared" si="2"/>
        <v>2.4975409836065574</v>
      </c>
      <c r="P38" s="9"/>
    </row>
    <row r="39" spans="1:16">
      <c r="A39" s="12"/>
      <c r="B39" s="25">
        <v>363.12</v>
      </c>
      <c r="C39" s="20" t="s">
        <v>16</v>
      </c>
      <c r="D39" s="46">
        <v>121676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121676</v>
      </c>
      <c r="O39" s="47">
        <f t="shared" si="2"/>
        <v>49.867213114754101</v>
      </c>
      <c r="P39" s="9"/>
    </row>
    <row r="40" spans="1:16">
      <c r="A40" s="12"/>
      <c r="B40" s="25">
        <v>363.24</v>
      </c>
      <c r="C40" s="20" t="s">
        <v>88</v>
      </c>
      <c r="D40" s="46">
        <v>22368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22368</v>
      </c>
      <c r="O40" s="47">
        <f t="shared" si="2"/>
        <v>9.1672131147540981</v>
      </c>
      <c r="P40" s="9"/>
    </row>
    <row r="41" spans="1:16">
      <c r="A41" s="12"/>
      <c r="B41" s="25">
        <v>364</v>
      </c>
      <c r="C41" s="20" t="s">
        <v>61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18485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18485</v>
      </c>
      <c r="O41" s="47">
        <f t="shared" si="2"/>
        <v>7.5758196721311473</v>
      </c>
      <c r="P41" s="9"/>
    </row>
    <row r="42" spans="1:16">
      <c r="A42" s="12"/>
      <c r="B42" s="25">
        <v>366</v>
      </c>
      <c r="C42" s="20" t="s">
        <v>89</v>
      </c>
      <c r="D42" s="46">
        <v>111320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111320</v>
      </c>
      <c r="O42" s="47">
        <f t="shared" si="2"/>
        <v>45.622950819672134</v>
      </c>
      <c r="P42" s="9"/>
    </row>
    <row r="43" spans="1:16">
      <c r="A43" s="12"/>
      <c r="B43" s="25">
        <v>369.9</v>
      </c>
      <c r="C43" s="20" t="s">
        <v>44</v>
      </c>
      <c r="D43" s="46">
        <v>85822</v>
      </c>
      <c r="E43" s="46">
        <v>0</v>
      </c>
      <c r="F43" s="46">
        <v>0</v>
      </c>
      <c r="G43" s="46">
        <v>0</v>
      </c>
      <c r="H43" s="46">
        <v>0</v>
      </c>
      <c r="I43" s="46">
        <v>30624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116446</v>
      </c>
      <c r="O43" s="47">
        <f t="shared" si="2"/>
        <v>47.723770491803279</v>
      </c>
      <c r="P43" s="9"/>
    </row>
    <row r="44" spans="1:16" ht="15.75">
      <c r="A44" s="29" t="s">
        <v>31</v>
      </c>
      <c r="B44" s="30"/>
      <c r="C44" s="31"/>
      <c r="D44" s="32">
        <f t="shared" ref="D44:M44" si="11">SUM(D45:D48)</f>
        <v>983838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746747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ref="N44:N49" si="12">SUM(D44:M44)</f>
        <v>1730585</v>
      </c>
      <c r="O44" s="45">
        <f t="shared" si="2"/>
        <v>709.25614754098365</v>
      </c>
      <c r="P44" s="9"/>
    </row>
    <row r="45" spans="1:16">
      <c r="A45" s="12"/>
      <c r="B45" s="25">
        <v>381</v>
      </c>
      <c r="C45" s="20" t="s">
        <v>45</v>
      </c>
      <c r="D45" s="46">
        <v>962409</v>
      </c>
      <c r="E45" s="46">
        <v>0</v>
      </c>
      <c r="F45" s="46">
        <v>0</v>
      </c>
      <c r="G45" s="46">
        <v>0</v>
      </c>
      <c r="H45" s="46">
        <v>0</v>
      </c>
      <c r="I45" s="46">
        <v>214917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1177326</v>
      </c>
      <c r="O45" s="47">
        <f t="shared" si="2"/>
        <v>482.51065573770489</v>
      </c>
      <c r="P45" s="9"/>
    </row>
    <row r="46" spans="1:16">
      <c r="A46" s="12"/>
      <c r="B46" s="25">
        <v>384</v>
      </c>
      <c r="C46" s="20" t="s">
        <v>46</v>
      </c>
      <c r="D46" s="46">
        <v>21429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21429</v>
      </c>
      <c r="O46" s="47">
        <f t="shared" si="2"/>
        <v>8.7823770491803277</v>
      </c>
      <c r="P46" s="9"/>
    </row>
    <row r="47" spans="1:16">
      <c r="A47" s="12"/>
      <c r="B47" s="25">
        <v>389.2</v>
      </c>
      <c r="C47" s="20" t="s">
        <v>90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162030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162030</v>
      </c>
      <c r="O47" s="47">
        <f t="shared" si="2"/>
        <v>66.405737704918039</v>
      </c>
      <c r="P47" s="9"/>
    </row>
    <row r="48" spans="1:16" ht="15.75" thickBot="1">
      <c r="A48" s="12"/>
      <c r="B48" s="25">
        <v>389.3</v>
      </c>
      <c r="C48" s="20" t="s">
        <v>91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369800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369800</v>
      </c>
      <c r="O48" s="47">
        <f t="shared" si="2"/>
        <v>151.55737704918033</v>
      </c>
      <c r="P48" s="9"/>
    </row>
    <row r="49" spans="1:119" ht="16.5" thickBot="1">
      <c r="A49" s="14" t="s">
        <v>39</v>
      </c>
      <c r="B49" s="23"/>
      <c r="C49" s="22"/>
      <c r="D49" s="15">
        <f t="shared" ref="D49:M49" si="13">SUM(D5,D13,D15,D25,D32,D36,D44)</f>
        <v>2256993</v>
      </c>
      <c r="E49" s="15">
        <f t="shared" si="13"/>
        <v>0</v>
      </c>
      <c r="F49" s="15">
        <f t="shared" si="13"/>
        <v>0</v>
      </c>
      <c r="G49" s="15">
        <f t="shared" si="13"/>
        <v>0</v>
      </c>
      <c r="H49" s="15">
        <f t="shared" si="13"/>
        <v>0</v>
      </c>
      <c r="I49" s="15">
        <f t="shared" si="13"/>
        <v>6966480</v>
      </c>
      <c r="J49" s="15">
        <f t="shared" si="13"/>
        <v>0</v>
      </c>
      <c r="K49" s="15">
        <f t="shared" si="13"/>
        <v>0</v>
      </c>
      <c r="L49" s="15">
        <f t="shared" si="13"/>
        <v>0</v>
      </c>
      <c r="M49" s="15">
        <f t="shared" si="13"/>
        <v>0</v>
      </c>
      <c r="N49" s="15">
        <f t="shared" si="12"/>
        <v>9223473</v>
      </c>
      <c r="O49" s="38">
        <f t="shared" si="2"/>
        <v>3780.1118852459017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92</v>
      </c>
      <c r="M51" s="48"/>
      <c r="N51" s="48"/>
      <c r="O51" s="43">
        <v>2440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63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8"/>
      <c r="M3" s="69"/>
      <c r="N3" s="36"/>
      <c r="O3" s="37"/>
      <c r="P3" s="70" t="s">
        <v>120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121</v>
      </c>
      <c r="N4" s="35" t="s">
        <v>9</v>
      </c>
      <c r="O4" s="35" t="s">
        <v>122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123</v>
      </c>
      <c r="B5" s="26"/>
      <c r="C5" s="26"/>
      <c r="D5" s="27">
        <f t="shared" ref="D5:N5" si="0">SUM(D6:D11)</f>
        <v>594298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25" si="1">SUM(D5:N5)</f>
        <v>594298</v>
      </c>
      <c r="P5" s="33">
        <f t="shared" ref="P5:P47" si="2">(O5/P$49)</f>
        <v>261.45974483062031</v>
      </c>
      <c r="Q5" s="6"/>
    </row>
    <row r="6" spans="1:134">
      <c r="A6" s="12"/>
      <c r="B6" s="25">
        <v>311</v>
      </c>
      <c r="C6" s="20" t="s">
        <v>2</v>
      </c>
      <c r="D6" s="46">
        <v>94952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94952</v>
      </c>
      <c r="P6" s="47">
        <f t="shared" si="2"/>
        <v>41.773867135943689</v>
      </c>
      <c r="Q6" s="9"/>
    </row>
    <row r="7" spans="1:134">
      <c r="A7" s="12"/>
      <c r="B7" s="25">
        <v>312.41000000000003</v>
      </c>
      <c r="C7" s="20" t="s">
        <v>124</v>
      </c>
      <c r="D7" s="46">
        <v>74146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74146</v>
      </c>
      <c r="P7" s="47">
        <f t="shared" si="2"/>
        <v>32.620325560932685</v>
      </c>
      <c r="Q7" s="9"/>
    </row>
    <row r="8" spans="1:134">
      <c r="A8" s="12"/>
      <c r="B8" s="25">
        <v>314.10000000000002</v>
      </c>
      <c r="C8" s="20" t="s">
        <v>12</v>
      </c>
      <c r="D8" s="46">
        <v>160517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160517</v>
      </c>
      <c r="P8" s="47">
        <f t="shared" si="2"/>
        <v>70.619005719313677</v>
      </c>
      <c r="Q8" s="9"/>
    </row>
    <row r="9" spans="1:134">
      <c r="A9" s="12"/>
      <c r="B9" s="25">
        <v>314.8</v>
      </c>
      <c r="C9" s="20" t="s">
        <v>13</v>
      </c>
      <c r="D9" s="46">
        <v>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48</v>
      </c>
      <c r="P9" s="47">
        <f t="shared" si="2"/>
        <v>2.1117465904091508E-2</v>
      </c>
      <c r="Q9" s="9"/>
    </row>
    <row r="10" spans="1:134">
      <c r="A10" s="12"/>
      <c r="B10" s="25">
        <v>315.2</v>
      </c>
      <c r="C10" s="20" t="s">
        <v>125</v>
      </c>
      <c r="D10" s="46">
        <v>72056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72056</v>
      </c>
      <c r="P10" s="47">
        <f t="shared" si="2"/>
        <v>31.700835899692038</v>
      </c>
      <c r="Q10" s="9"/>
    </row>
    <row r="11" spans="1:134">
      <c r="A11" s="12"/>
      <c r="B11" s="25">
        <v>319.89999999999998</v>
      </c>
      <c r="C11" s="20" t="s">
        <v>126</v>
      </c>
      <c r="D11" s="46">
        <v>192579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192579</v>
      </c>
      <c r="P11" s="47">
        <f t="shared" si="2"/>
        <v>84.724593048834137</v>
      </c>
      <c r="Q11" s="9"/>
    </row>
    <row r="12" spans="1:134" ht="15.75">
      <c r="A12" s="29" t="s">
        <v>15</v>
      </c>
      <c r="B12" s="30"/>
      <c r="C12" s="31"/>
      <c r="D12" s="32">
        <f t="shared" ref="D12:N12" si="3">SUM(D13:D15)</f>
        <v>162021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162021</v>
      </c>
      <c r="P12" s="45">
        <f t="shared" si="2"/>
        <v>71.28068631764188</v>
      </c>
      <c r="Q12" s="10"/>
    </row>
    <row r="13" spans="1:134">
      <c r="A13" s="12"/>
      <c r="B13" s="25">
        <v>322</v>
      </c>
      <c r="C13" s="20" t="s">
        <v>127</v>
      </c>
      <c r="D13" s="46">
        <v>36758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36758</v>
      </c>
      <c r="P13" s="47">
        <f t="shared" si="2"/>
        <v>16.171579410470745</v>
      </c>
      <c r="Q13" s="9"/>
    </row>
    <row r="14" spans="1:134">
      <c r="A14" s="12"/>
      <c r="B14" s="25">
        <v>322.89999999999998</v>
      </c>
      <c r="C14" s="20" t="s">
        <v>128</v>
      </c>
      <c r="D14" s="46">
        <v>4120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4120</v>
      </c>
      <c r="P14" s="47">
        <f t="shared" si="2"/>
        <v>1.8125824901011878</v>
      </c>
      <c r="Q14" s="9"/>
    </row>
    <row r="15" spans="1:134">
      <c r="A15" s="12"/>
      <c r="B15" s="25">
        <v>325.2</v>
      </c>
      <c r="C15" s="20" t="s">
        <v>16</v>
      </c>
      <c r="D15" s="46">
        <v>121143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121143</v>
      </c>
      <c r="P15" s="47">
        <f t="shared" si="2"/>
        <v>53.296524417069953</v>
      </c>
      <c r="Q15" s="9"/>
    </row>
    <row r="16" spans="1:134" ht="15.75">
      <c r="A16" s="29" t="s">
        <v>129</v>
      </c>
      <c r="B16" s="30"/>
      <c r="C16" s="31"/>
      <c r="D16" s="32">
        <f t="shared" ref="D16:N16" si="4">SUM(D17:D24)</f>
        <v>487729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32">
        <f t="shared" si="4"/>
        <v>0</v>
      </c>
      <c r="O16" s="44">
        <f t="shared" si="1"/>
        <v>487729</v>
      </c>
      <c r="P16" s="45">
        <f t="shared" si="2"/>
        <v>214.57501099868017</v>
      </c>
      <c r="Q16" s="10"/>
    </row>
    <row r="17" spans="1:17">
      <c r="A17" s="12"/>
      <c r="B17" s="25">
        <v>331.2</v>
      </c>
      <c r="C17" s="20" t="s">
        <v>17</v>
      </c>
      <c r="D17" s="46">
        <v>31935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31935</v>
      </c>
      <c r="P17" s="47">
        <f t="shared" si="2"/>
        <v>14.049714034315882</v>
      </c>
      <c r="Q17" s="9"/>
    </row>
    <row r="18" spans="1:17">
      <c r="A18" s="12"/>
      <c r="B18" s="25">
        <v>331.9</v>
      </c>
      <c r="C18" s="20" t="s">
        <v>130</v>
      </c>
      <c r="D18" s="46">
        <v>102696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102696</v>
      </c>
      <c r="P18" s="47">
        <f t="shared" si="2"/>
        <v>45.180818301803782</v>
      </c>
      <c r="Q18" s="9"/>
    </row>
    <row r="19" spans="1:17">
      <c r="A19" s="12"/>
      <c r="B19" s="25">
        <v>335.14</v>
      </c>
      <c r="C19" s="20" t="s">
        <v>74</v>
      </c>
      <c r="D19" s="46">
        <v>2116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2116</v>
      </c>
      <c r="P19" s="47">
        <f t="shared" si="2"/>
        <v>0.93092828860536736</v>
      </c>
      <c r="Q19" s="9"/>
    </row>
    <row r="20" spans="1:17">
      <c r="A20" s="12"/>
      <c r="B20" s="25">
        <v>335.15</v>
      </c>
      <c r="C20" s="20" t="s">
        <v>75</v>
      </c>
      <c r="D20" s="46">
        <v>740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740</v>
      </c>
      <c r="P20" s="47">
        <f t="shared" si="2"/>
        <v>0.32556093268807745</v>
      </c>
      <c r="Q20" s="9"/>
    </row>
    <row r="21" spans="1:17">
      <c r="A21" s="12"/>
      <c r="B21" s="25">
        <v>335.18</v>
      </c>
      <c r="C21" s="20" t="s">
        <v>131</v>
      </c>
      <c r="D21" s="46">
        <v>74529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74529</v>
      </c>
      <c r="P21" s="47">
        <f t="shared" si="2"/>
        <v>32.788825340959086</v>
      </c>
      <c r="Q21" s="9"/>
    </row>
    <row r="22" spans="1:17">
      <c r="A22" s="12"/>
      <c r="B22" s="25">
        <v>335.19</v>
      </c>
      <c r="C22" s="20" t="s">
        <v>77</v>
      </c>
      <c r="D22" s="46">
        <v>10000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10000</v>
      </c>
      <c r="P22" s="47">
        <f t="shared" si="2"/>
        <v>4.3994720633523974</v>
      </c>
      <c r="Q22" s="9"/>
    </row>
    <row r="23" spans="1:17">
      <c r="A23" s="12"/>
      <c r="B23" s="25">
        <v>335.9</v>
      </c>
      <c r="C23" s="20" t="s">
        <v>132</v>
      </c>
      <c r="D23" s="46">
        <v>117668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117668</v>
      </c>
      <c r="P23" s="47">
        <f t="shared" si="2"/>
        <v>51.767707875054995</v>
      </c>
      <c r="Q23" s="9"/>
    </row>
    <row r="24" spans="1:17">
      <c r="A24" s="12"/>
      <c r="B24" s="25">
        <v>337.2</v>
      </c>
      <c r="C24" s="20" t="s">
        <v>24</v>
      </c>
      <c r="D24" s="46">
        <v>148045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148045</v>
      </c>
      <c r="P24" s="47">
        <f t="shared" si="2"/>
        <v>65.131984161900576</v>
      </c>
      <c r="Q24" s="9"/>
    </row>
    <row r="25" spans="1:17" ht="15.75">
      <c r="A25" s="29" t="s">
        <v>29</v>
      </c>
      <c r="B25" s="30"/>
      <c r="C25" s="31"/>
      <c r="D25" s="32">
        <f t="shared" ref="D25:N25" si="5">SUM(D26:D34)</f>
        <v>79615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6117226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32">
        <f t="shared" si="1"/>
        <v>6196841</v>
      </c>
      <c r="P25" s="45">
        <f t="shared" si="2"/>
        <v>2726.2828860536733</v>
      </c>
      <c r="Q25" s="10"/>
    </row>
    <row r="26" spans="1:17">
      <c r="A26" s="12"/>
      <c r="B26" s="25">
        <v>341.9</v>
      </c>
      <c r="C26" s="20" t="s">
        <v>115</v>
      </c>
      <c r="D26" s="46">
        <v>69233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4" si="6">SUM(D26:N26)</f>
        <v>69233</v>
      </c>
      <c r="P26" s="47">
        <f t="shared" si="2"/>
        <v>30.458864936207654</v>
      </c>
      <c r="Q26" s="9"/>
    </row>
    <row r="27" spans="1:17">
      <c r="A27" s="12"/>
      <c r="B27" s="25">
        <v>342.1</v>
      </c>
      <c r="C27" s="20" t="s">
        <v>133</v>
      </c>
      <c r="D27" s="46">
        <v>110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110</v>
      </c>
      <c r="P27" s="47">
        <f t="shared" si="2"/>
        <v>4.8394192696876372E-2</v>
      </c>
      <c r="Q27" s="9"/>
    </row>
    <row r="28" spans="1:17">
      <c r="A28" s="12"/>
      <c r="B28" s="25">
        <v>343.1</v>
      </c>
      <c r="C28" s="20" t="s">
        <v>33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4062001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4062001</v>
      </c>
      <c r="P28" s="47">
        <f t="shared" si="2"/>
        <v>1787.0659920809503</v>
      </c>
      <c r="Q28" s="9"/>
    </row>
    <row r="29" spans="1:17">
      <c r="A29" s="12"/>
      <c r="B29" s="25">
        <v>343.2</v>
      </c>
      <c r="C29" s="20" t="s">
        <v>34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358119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358119</v>
      </c>
      <c r="P29" s="47">
        <f t="shared" si="2"/>
        <v>157.55345358556974</v>
      </c>
      <c r="Q29" s="9"/>
    </row>
    <row r="30" spans="1:17">
      <c r="A30" s="12"/>
      <c r="B30" s="25">
        <v>343.3</v>
      </c>
      <c r="C30" s="20" t="s">
        <v>35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601515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601515</v>
      </c>
      <c r="P30" s="47">
        <f t="shared" si="2"/>
        <v>264.63484381874173</v>
      </c>
      <c r="Q30" s="9"/>
    </row>
    <row r="31" spans="1:17">
      <c r="A31" s="12"/>
      <c r="B31" s="25">
        <v>343.4</v>
      </c>
      <c r="C31" s="20" t="s">
        <v>36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324469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324469</v>
      </c>
      <c r="P31" s="47">
        <f t="shared" si="2"/>
        <v>142.74923009238893</v>
      </c>
      <c r="Q31" s="9"/>
    </row>
    <row r="32" spans="1:17">
      <c r="A32" s="12"/>
      <c r="B32" s="25">
        <v>343.5</v>
      </c>
      <c r="C32" s="20" t="s">
        <v>37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768122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768122</v>
      </c>
      <c r="P32" s="47">
        <f t="shared" si="2"/>
        <v>337.93312802463703</v>
      </c>
      <c r="Q32" s="9"/>
    </row>
    <row r="33" spans="1:120">
      <c r="A33" s="12"/>
      <c r="B33" s="25">
        <v>343.8</v>
      </c>
      <c r="C33" s="20" t="s">
        <v>38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3000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3000</v>
      </c>
      <c r="P33" s="47">
        <f t="shared" si="2"/>
        <v>1.3198416190057194</v>
      </c>
      <c r="Q33" s="9"/>
    </row>
    <row r="34" spans="1:120">
      <c r="A34" s="12"/>
      <c r="B34" s="25">
        <v>344.9</v>
      </c>
      <c r="C34" s="20" t="s">
        <v>134</v>
      </c>
      <c r="D34" s="46">
        <v>10272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10272</v>
      </c>
      <c r="P34" s="47">
        <f t="shared" si="2"/>
        <v>4.5191377034755833</v>
      </c>
      <c r="Q34" s="9"/>
    </row>
    <row r="35" spans="1:120" ht="15.75">
      <c r="A35" s="29" t="s">
        <v>30</v>
      </c>
      <c r="B35" s="30"/>
      <c r="C35" s="31"/>
      <c r="D35" s="32">
        <f t="shared" ref="D35:N35" si="7">SUM(D36:D36)</f>
        <v>7835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7"/>
        <v>0</v>
      </c>
      <c r="O35" s="32">
        <f t="shared" ref="O35:O47" si="8">SUM(D35:N35)</f>
        <v>7835</v>
      </c>
      <c r="P35" s="45">
        <f t="shared" si="2"/>
        <v>3.4469863616366037</v>
      </c>
      <c r="Q35" s="10"/>
    </row>
    <row r="36" spans="1:120">
      <c r="A36" s="13"/>
      <c r="B36" s="39">
        <v>351.5</v>
      </c>
      <c r="C36" s="21" t="s">
        <v>41</v>
      </c>
      <c r="D36" s="46">
        <v>7835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7835</v>
      </c>
      <c r="P36" s="47">
        <f t="shared" si="2"/>
        <v>3.4469863616366037</v>
      </c>
      <c r="Q36" s="9"/>
    </row>
    <row r="37" spans="1:120" ht="15.75">
      <c r="A37" s="29" t="s">
        <v>3</v>
      </c>
      <c r="B37" s="30"/>
      <c r="C37" s="31"/>
      <c r="D37" s="32">
        <f t="shared" ref="D37:N37" si="9">SUM(D38:D41)</f>
        <v>73422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593505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9"/>
        <v>0</v>
      </c>
      <c r="O37" s="32">
        <f t="shared" si="8"/>
        <v>666927</v>
      </c>
      <c r="P37" s="45">
        <f t="shared" si="2"/>
        <v>293.41267047954244</v>
      </c>
      <c r="Q37" s="10"/>
    </row>
    <row r="38" spans="1:120">
      <c r="A38" s="12"/>
      <c r="B38" s="25">
        <v>361.1</v>
      </c>
      <c r="C38" s="20" t="s">
        <v>42</v>
      </c>
      <c r="D38" s="46">
        <v>4439</v>
      </c>
      <c r="E38" s="46">
        <v>0</v>
      </c>
      <c r="F38" s="46">
        <v>0</v>
      </c>
      <c r="G38" s="46">
        <v>0</v>
      </c>
      <c r="H38" s="46">
        <v>0</v>
      </c>
      <c r="I38" s="46">
        <v>27419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31858</v>
      </c>
      <c r="P38" s="47">
        <f t="shared" si="2"/>
        <v>14.015838099428068</v>
      </c>
      <c r="Q38" s="9"/>
    </row>
    <row r="39" spans="1:120">
      <c r="A39" s="12"/>
      <c r="B39" s="25">
        <v>362</v>
      </c>
      <c r="C39" s="20" t="s">
        <v>43</v>
      </c>
      <c r="D39" s="46">
        <v>15242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15242</v>
      </c>
      <c r="P39" s="47">
        <f t="shared" si="2"/>
        <v>6.7056753189617249</v>
      </c>
      <c r="Q39" s="9"/>
    </row>
    <row r="40" spans="1:120">
      <c r="A40" s="12"/>
      <c r="B40" s="25">
        <v>366</v>
      </c>
      <c r="C40" s="20" t="s">
        <v>89</v>
      </c>
      <c r="D40" s="46">
        <v>610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610</v>
      </c>
      <c r="P40" s="47">
        <f t="shared" si="2"/>
        <v>0.26836779586449627</v>
      </c>
      <c r="Q40" s="9"/>
    </row>
    <row r="41" spans="1:120">
      <c r="A41" s="12"/>
      <c r="B41" s="25">
        <v>369.9</v>
      </c>
      <c r="C41" s="20" t="s">
        <v>44</v>
      </c>
      <c r="D41" s="46">
        <v>53131</v>
      </c>
      <c r="E41" s="46">
        <v>0</v>
      </c>
      <c r="F41" s="46">
        <v>0</v>
      </c>
      <c r="G41" s="46">
        <v>0</v>
      </c>
      <c r="H41" s="46">
        <v>0</v>
      </c>
      <c r="I41" s="46">
        <v>566086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619217</v>
      </c>
      <c r="P41" s="47">
        <f t="shared" si="2"/>
        <v>272.42278926528815</v>
      </c>
      <c r="Q41" s="9"/>
    </row>
    <row r="42" spans="1:120" ht="15.75">
      <c r="A42" s="29" t="s">
        <v>31</v>
      </c>
      <c r="B42" s="30"/>
      <c r="C42" s="31"/>
      <c r="D42" s="32">
        <f t="shared" ref="D42:N42" si="10">SUM(D43:D46)</f>
        <v>2349446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701959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10"/>
        <v>0</v>
      </c>
      <c r="O42" s="32">
        <f t="shared" si="8"/>
        <v>3051405</v>
      </c>
      <c r="P42" s="45">
        <f t="shared" si="2"/>
        <v>1342.4571051473822</v>
      </c>
      <c r="Q42" s="9"/>
    </row>
    <row r="43" spans="1:120">
      <c r="A43" s="12"/>
      <c r="B43" s="25">
        <v>381</v>
      </c>
      <c r="C43" s="20" t="s">
        <v>45</v>
      </c>
      <c r="D43" s="46">
        <v>1976274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1976274</v>
      </c>
      <c r="P43" s="47">
        <f t="shared" si="2"/>
        <v>869.4562252529696</v>
      </c>
      <c r="Q43" s="9"/>
    </row>
    <row r="44" spans="1:120">
      <c r="A44" s="12"/>
      <c r="B44" s="25">
        <v>388.2</v>
      </c>
      <c r="C44" s="20" t="s">
        <v>135</v>
      </c>
      <c r="D44" s="46">
        <v>373172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373172</v>
      </c>
      <c r="P44" s="47">
        <f t="shared" si="2"/>
        <v>164.17597888253408</v>
      </c>
      <c r="Q44" s="9"/>
    </row>
    <row r="45" spans="1:120">
      <c r="A45" s="12"/>
      <c r="B45" s="25">
        <v>389.3</v>
      </c>
      <c r="C45" s="20" t="s">
        <v>91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69655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69655</v>
      </c>
      <c r="P45" s="47">
        <f t="shared" si="2"/>
        <v>30.644522657281126</v>
      </c>
      <c r="Q45" s="9"/>
    </row>
    <row r="46" spans="1:120" ht="15.75" thickBot="1">
      <c r="A46" s="12"/>
      <c r="B46" s="25">
        <v>389.5</v>
      </c>
      <c r="C46" s="20" t="s">
        <v>136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632304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632304</v>
      </c>
      <c r="P46" s="47">
        <f t="shared" si="2"/>
        <v>278.18037835459745</v>
      </c>
      <c r="Q46" s="9"/>
    </row>
    <row r="47" spans="1:120" ht="16.5" thickBot="1">
      <c r="A47" s="14" t="s">
        <v>39</v>
      </c>
      <c r="B47" s="23"/>
      <c r="C47" s="22"/>
      <c r="D47" s="15">
        <f t="shared" ref="D47:N47" si="11">SUM(D5,D12,D16,D25,D35,D37,D42)</f>
        <v>3754366</v>
      </c>
      <c r="E47" s="15">
        <f t="shared" si="11"/>
        <v>0</v>
      </c>
      <c r="F47" s="15">
        <f t="shared" si="11"/>
        <v>0</v>
      </c>
      <c r="G47" s="15">
        <f t="shared" si="11"/>
        <v>0</v>
      </c>
      <c r="H47" s="15">
        <f t="shared" si="11"/>
        <v>0</v>
      </c>
      <c r="I47" s="15">
        <f t="shared" si="11"/>
        <v>7412690</v>
      </c>
      <c r="J47" s="15">
        <f t="shared" si="11"/>
        <v>0</v>
      </c>
      <c r="K47" s="15">
        <f t="shared" si="11"/>
        <v>0</v>
      </c>
      <c r="L47" s="15">
        <f t="shared" si="11"/>
        <v>0</v>
      </c>
      <c r="M47" s="15">
        <f t="shared" si="11"/>
        <v>0</v>
      </c>
      <c r="N47" s="15">
        <f t="shared" si="11"/>
        <v>0</v>
      </c>
      <c r="O47" s="15">
        <f t="shared" si="8"/>
        <v>11167056</v>
      </c>
      <c r="P47" s="38">
        <f t="shared" si="2"/>
        <v>4912.9150901891771</v>
      </c>
      <c r="Q47" s="6"/>
      <c r="R47" s="2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</row>
    <row r="48" spans="1:120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9"/>
    </row>
    <row r="49" spans="1:16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48" t="s">
        <v>137</v>
      </c>
      <c r="N49" s="48"/>
      <c r="O49" s="48"/>
      <c r="P49" s="43">
        <v>2273</v>
      </c>
    </row>
    <row r="50" spans="1:16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1"/>
    </row>
    <row r="51" spans="1:16" ht="15.75" customHeight="1" thickBot="1">
      <c r="A51" s="52" t="s">
        <v>63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4"/>
    </row>
  </sheetData>
  <mergeCells count="10">
    <mergeCell ref="M49:O49"/>
    <mergeCell ref="A50:P50"/>
    <mergeCell ref="A51:P5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552225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552225</v>
      </c>
      <c r="O5" s="33">
        <f t="shared" ref="O5:O44" si="2">(N5/O$46)</f>
        <v>228.75932062966032</v>
      </c>
      <c r="P5" s="6"/>
    </row>
    <row r="6" spans="1:133">
      <c r="A6" s="12"/>
      <c r="B6" s="25">
        <v>311</v>
      </c>
      <c r="C6" s="20" t="s">
        <v>2</v>
      </c>
      <c r="D6" s="46">
        <v>84720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84720</v>
      </c>
      <c r="O6" s="47">
        <f t="shared" si="2"/>
        <v>35.095277547638773</v>
      </c>
      <c r="P6" s="9"/>
    </row>
    <row r="7" spans="1:133">
      <c r="A7" s="12"/>
      <c r="B7" s="25">
        <v>312.41000000000003</v>
      </c>
      <c r="C7" s="20" t="s">
        <v>10</v>
      </c>
      <c r="D7" s="46">
        <v>69630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69630</v>
      </c>
      <c r="O7" s="47">
        <f t="shared" si="2"/>
        <v>28.844241922120961</v>
      </c>
      <c r="P7" s="9"/>
    </row>
    <row r="8" spans="1:133">
      <c r="A8" s="12"/>
      <c r="B8" s="25">
        <v>312.60000000000002</v>
      </c>
      <c r="C8" s="20" t="s">
        <v>11</v>
      </c>
      <c r="D8" s="46">
        <v>170134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170134</v>
      </c>
      <c r="O8" s="47">
        <f t="shared" si="2"/>
        <v>70.478044739022366</v>
      </c>
      <c r="P8" s="9"/>
    </row>
    <row r="9" spans="1:133">
      <c r="A9" s="12"/>
      <c r="B9" s="25">
        <v>314.10000000000002</v>
      </c>
      <c r="C9" s="20" t="s">
        <v>12</v>
      </c>
      <c r="D9" s="46">
        <v>152769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152769</v>
      </c>
      <c r="O9" s="47">
        <f t="shared" si="2"/>
        <v>63.284589892294946</v>
      </c>
      <c r="P9" s="9"/>
    </row>
    <row r="10" spans="1:133">
      <c r="A10" s="12"/>
      <c r="B10" s="25">
        <v>315</v>
      </c>
      <c r="C10" s="20" t="s">
        <v>70</v>
      </c>
      <c r="D10" s="46">
        <v>74972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74972</v>
      </c>
      <c r="O10" s="47">
        <f t="shared" si="2"/>
        <v>31.057166528583263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SUM(D12:D14)</f>
        <v>157651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157651</v>
      </c>
      <c r="O11" s="45">
        <f t="shared" si="2"/>
        <v>65.306959403479695</v>
      </c>
      <c r="P11" s="10"/>
    </row>
    <row r="12" spans="1:133">
      <c r="A12" s="12"/>
      <c r="B12" s="25">
        <v>322</v>
      </c>
      <c r="C12" s="20" t="s">
        <v>0</v>
      </c>
      <c r="D12" s="46">
        <v>34130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34130</v>
      </c>
      <c r="O12" s="47">
        <f t="shared" si="2"/>
        <v>14.138359569179785</v>
      </c>
      <c r="P12" s="9"/>
    </row>
    <row r="13" spans="1:133">
      <c r="A13" s="12"/>
      <c r="B13" s="25">
        <v>325.2</v>
      </c>
      <c r="C13" s="20" t="s">
        <v>16</v>
      </c>
      <c r="D13" s="46">
        <v>118096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118096</v>
      </c>
      <c r="O13" s="47">
        <f t="shared" si="2"/>
        <v>48.921292460646228</v>
      </c>
      <c r="P13" s="9"/>
    </row>
    <row r="14" spans="1:133">
      <c r="A14" s="12"/>
      <c r="B14" s="25">
        <v>329</v>
      </c>
      <c r="C14" s="20" t="s">
        <v>110</v>
      </c>
      <c r="D14" s="46">
        <v>5425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5425</v>
      </c>
      <c r="O14" s="47">
        <f t="shared" si="2"/>
        <v>2.2473073736536868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SUM(D16:D24)</f>
        <v>699998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699998</v>
      </c>
      <c r="O15" s="45">
        <f t="shared" si="2"/>
        <v>289.97431648715826</v>
      </c>
      <c r="P15" s="10"/>
    </row>
    <row r="16" spans="1:133">
      <c r="A16" s="12"/>
      <c r="B16" s="25">
        <v>331.2</v>
      </c>
      <c r="C16" s="20" t="s">
        <v>17</v>
      </c>
      <c r="D16" s="46">
        <v>43784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43784</v>
      </c>
      <c r="O16" s="47">
        <f t="shared" si="2"/>
        <v>18.137531068765533</v>
      </c>
      <c r="P16" s="9"/>
    </row>
    <row r="17" spans="1:16">
      <c r="A17" s="12"/>
      <c r="B17" s="25">
        <v>334.2</v>
      </c>
      <c r="C17" s="20" t="s">
        <v>94</v>
      </c>
      <c r="D17" s="46">
        <v>203561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203561</v>
      </c>
      <c r="O17" s="47">
        <f t="shared" si="2"/>
        <v>84.325186412593212</v>
      </c>
      <c r="P17" s="9"/>
    </row>
    <row r="18" spans="1:16">
      <c r="A18" s="12"/>
      <c r="B18" s="25">
        <v>334.49</v>
      </c>
      <c r="C18" s="20" t="s">
        <v>60</v>
      </c>
      <c r="D18" s="46">
        <v>127676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127676</v>
      </c>
      <c r="O18" s="47">
        <f t="shared" si="2"/>
        <v>52.889809444904721</v>
      </c>
      <c r="P18" s="9"/>
    </row>
    <row r="19" spans="1:16">
      <c r="A19" s="12"/>
      <c r="B19" s="25">
        <v>335.12</v>
      </c>
      <c r="C19" s="20" t="s">
        <v>73</v>
      </c>
      <c r="D19" s="46">
        <v>98504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98504</v>
      </c>
      <c r="O19" s="47">
        <f t="shared" si="2"/>
        <v>40.805302402651201</v>
      </c>
      <c r="P19" s="9"/>
    </row>
    <row r="20" spans="1:16">
      <c r="A20" s="12"/>
      <c r="B20" s="25">
        <v>335.14</v>
      </c>
      <c r="C20" s="20" t="s">
        <v>74</v>
      </c>
      <c r="D20" s="46">
        <v>736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736</v>
      </c>
      <c r="O20" s="47">
        <f t="shared" si="2"/>
        <v>0.30488815244407624</v>
      </c>
      <c r="P20" s="9"/>
    </row>
    <row r="21" spans="1:16">
      <c r="A21" s="12"/>
      <c r="B21" s="25">
        <v>335.15</v>
      </c>
      <c r="C21" s="20" t="s">
        <v>75</v>
      </c>
      <c r="D21" s="46">
        <v>175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175</v>
      </c>
      <c r="O21" s="47">
        <f t="shared" si="2"/>
        <v>7.2493786246893122E-2</v>
      </c>
      <c r="P21" s="9"/>
    </row>
    <row r="22" spans="1:16">
      <c r="A22" s="12"/>
      <c r="B22" s="25">
        <v>335.18</v>
      </c>
      <c r="C22" s="20" t="s">
        <v>76</v>
      </c>
      <c r="D22" s="46">
        <v>69532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69532</v>
      </c>
      <c r="O22" s="47">
        <f t="shared" si="2"/>
        <v>28.803645401822703</v>
      </c>
      <c r="P22" s="9"/>
    </row>
    <row r="23" spans="1:16">
      <c r="A23" s="12"/>
      <c r="B23" s="25">
        <v>335.19</v>
      </c>
      <c r="C23" s="20" t="s">
        <v>77</v>
      </c>
      <c r="D23" s="46">
        <v>10000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10000</v>
      </c>
      <c r="O23" s="47">
        <f t="shared" si="2"/>
        <v>4.1425020712510356</v>
      </c>
      <c r="P23" s="9"/>
    </row>
    <row r="24" spans="1:16">
      <c r="A24" s="12"/>
      <c r="B24" s="25">
        <v>337.2</v>
      </c>
      <c r="C24" s="20" t="s">
        <v>24</v>
      </c>
      <c r="D24" s="46">
        <v>146030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146030</v>
      </c>
      <c r="O24" s="47">
        <f t="shared" si="2"/>
        <v>60.492957746478872</v>
      </c>
      <c r="P24" s="9"/>
    </row>
    <row r="25" spans="1:16" ht="15.75">
      <c r="A25" s="29" t="s">
        <v>29</v>
      </c>
      <c r="B25" s="30"/>
      <c r="C25" s="31"/>
      <c r="D25" s="32">
        <f t="shared" ref="D25:M25" si="6">SUM(D26:D32)</f>
        <v>66306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6042068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>SUM(D25:M25)</f>
        <v>6108374</v>
      </c>
      <c r="O25" s="45">
        <f t="shared" si="2"/>
        <v>2530.3951946975972</v>
      </c>
      <c r="P25" s="10"/>
    </row>
    <row r="26" spans="1:16">
      <c r="A26" s="12"/>
      <c r="B26" s="25">
        <v>341.9</v>
      </c>
      <c r="C26" s="20" t="s">
        <v>115</v>
      </c>
      <c r="D26" s="46">
        <v>66306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7">SUM(D26:M26)</f>
        <v>66306</v>
      </c>
      <c r="O26" s="47">
        <f t="shared" si="2"/>
        <v>27.467274233637117</v>
      </c>
      <c r="P26" s="9"/>
    </row>
    <row r="27" spans="1:16">
      <c r="A27" s="12"/>
      <c r="B27" s="25">
        <v>343.1</v>
      </c>
      <c r="C27" s="20" t="s">
        <v>33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4054716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4054716</v>
      </c>
      <c r="O27" s="47">
        <f t="shared" si="2"/>
        <v>1679.6669428334715</v>
      </c>
      <c r="P27" s="9"/>
    </row>
    <row r="28" spans="1:16">
      <c r="A28" s="12"/>
      <c r="B28" s="25">
        <v>343.2</v>
      </c>
      <c r="C28" s="20" t="s">
        <v>34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308394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308394</v>
      </c>
      <c r="O28" s="47">
        <f t="shared" si="2"/>
        <v>127.75227837613919</v>
      </c>
      <c r="P28" s="9"/>
    </row>
    <row r="29" spans="1:16">
      <c r="A29" s="12"/>
      <c r="B29" s="25">
        <v>343.3</v>
      </c>
      <c r="C29" s="20" t="s">
        <v>35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622123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622123</v>
      </c>
      <c r="O29" s="47">
        <f t="shared" si="2"/>
        <v>257.71458160729082</v>
      </c>
      <c r="P29" s="9"/>
    </row>
    <row r="30" spans="1:16">
      <c r="A30" s="12"/>
      <c r="B30" s="25">
        <v>343.4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318205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318205</v>
      </c>
      <c r="O30" s="47">
        <f t="shared" si="2"/>
        <v>131.81648715824358</v>
      </c>
      <c r="P30" s="9"/>
    </row>
    <row r="31" spans="1:16">
      <c r="A31" s="12"/>
      <c r="B31" s="25">
        <v>343.5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736230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736230</v>
      </c>
      <c r="O31" s="47">
        <f t="shared" si="2"/>
        <v>304.98342999171501</v>
      </c>
      <c r="P31" s="9"/>
    </row>
    <row r="32" spans="1:16">
      <c r="A32" s="12"/>
      <c r="B32" s="25">
        <v>343.8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2400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2400</v>
      </c>
      <c r="O32" s="47">
        <f t="shared" si="2"/>
        <v>0.9942004971002486</v>
      </c>
      <c r="P32" s="9"/>
    </row>
    <row r="33" spans="1:119" ht="15.75">
      <c r="A33" s="29" t="s">
        <v>30</v>
      </c>
      <c r="B33" s="30"/>
      <c r="C33" s="31"/>
      <c r="D33" s="32">
        <f t="shared" ref="D33:M33" si="8">SUM(D34:D34)</f>
        <v>4647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4" si="9">SUM(D33:M33)</f>
        <v>4647</v>
      </c>
      <c r="O33" s="45">
        <f t="shared" si="2"/>
        <v>1.9250207125103562</v>
      </c>
      <c r="P33" s="10"/>
    </row>
    <row r="34" spans="1:119">
      <c r="A34" s="13"/>
      <c r="B34" s="39">
        <v>351.5</v>
      </c>
      <c r="C34" s="21" t="s">
        <v>41</v>
      </c>
      <c r="D34" s="46">
        <v>4647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4647</v>
      </c>
      <c r="O34" s="47">
        <f t="shared" si="2"/>
        <v>1.9250207125103562</v>
      </c>
      <c r="P34" s="9"/>
    </row>
    <row r="35" spans="1:119" ht="15.75">
      <c r="A35" s="29" t="s">
        <v>3</v>
      </c>
      <c r="B35" s="30"/>
      <c r="C35" s="31"/>
      <c r="D35" s="32">
        <f t="shared" ref="D35:M35" si="10">SUM(D36:D39)</f>
        <v>904587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210576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1115163</v>
      </c>
      <c r="O35" s="45">
        <f t="shared" si="2"/>
        <v>461.95650372825185</v>
      </c>
      <c r="P35" s="10"/>
    </row>
    <row r="36" spans="1:119">
      <c r="A36" s="12"/>
      <c r="B36" s="25">
        <v>361.1</v>
      </c>
      <c r="C36" s="20" t="s">
        <v>42</v>
      </c>
      <c r="D36" s="46">
        <v>7170</v>
      </c>
      <c r="E36" s="46">
        <v>0</v>
      </c>
      <c r="F36" s="46">
        <v>0</v>
      </c>
      <c r="G36" s="46">
        <v>0</v>
      </c>
      <c r="H36" s="46">
        <v>0</v>
      </c>
      <c r="I36" s="46">
        <v>52081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59251</v>
      </c>
      <c r="O36" s="47">
        <f t="shared" si="2"/>
        <v>24.544739022369512</v>
      </c>
      <c r="P36" s="9"/>
    </row>
    <row r="37" spans="1:119">
      <c r="A37" s="12"/>
      <c r="B37" s="25">
        <v>362</v>
      </c>
      <c r="C37" s="20" t="s">
        <v>43</v>
      </c>
      <c r="D37" s="46">
        <v>21546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21546</v>
      </c>
      <c r="O37" s="47">
        <f t="shared" si="2"/>
        <v>8.9254349627174818</v>
      </c>
      <c r="P37" s="9"/>
    </row>
    <row r="38" spans="1:119">
      <c r="A38" s="12"/>
      <c r="B38" s="25">
        <v>366</v>
      </c>
      <c r="C38" s="20" t="s">
        <v>89</v>
      </c>
      <c r="D38" s="46">
        <v>2000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2000</v>
      </c>
      <c r="O38" s="47">
        <f t="shared" si="2"/>
        <v>0.82850041425020715</v>
      </c>
      <c r="P38" s="9"/>
    </row>
    <row r="39" spans="1:119">
      <c r="A39" s="12"/>
      <c r="B39" s="25">
        <v>369.9</v>
      </c>
      <c r="C39" s="20" t="s">
        <v>44</v>
      </c>
      <c r="D39" s="46">
        <v>873871</v>
      </c>
      <c r="E39" s="46">
        <v>0</v>
      </c>
      <c r="F39" s="46">
        <v>0</v>
      </c>
      <c r="G39" s="46">
        <v>0</v>
      </c>
      <c r="H39" s="46">
        <v>0</v>
      </c>
      <c r="I39" s="46">
        <v>158495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1032366</v>
      </c>
      <c r="O39" s="47">
        <f t="shared" si="2"/>
        <v>427.65782932891466</v>
      </c>
      <c r="P39" s="9"/>
    </row>
    <row r="40" spans="1:119" ht="15.75">
      <c r="A40" s="29" t="s">
        <v>31</v>
      </c>
      <c r="B40" s="30"/>
      <c r="C40" s="31"/>
      <c r="D40" s="32">
        <f t="shared" ref="D40:M40" si="11">SUM(D41:D43)</f>
        <v>2122069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401983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2524052</v>
      </c>
      <c r="O40" s="45">
        <f t="shared" si="2"/>
        <v>1045.589063794532</v>
      </c>
      <c r="P40" s="9"/>
    </row>
    <row r="41" spans="1:119">
      <c r="A41" s="12"/>
      <c r="B41" s="25">
        <v>381</v>
      </c>
      <c r="C41" s="20" t="s">
        <v>45</v>
      </c>
      <c r="D41" s="46">
        <v>2122069</v>
      </c>
      <c r="E41" s="46">
        <v>0</v>
      </c>
      <c r="F41" s="46">
        <v>0</v>
      </c>
      <c r="G41" s="46">
        <v>0</v>
      </c>
      <c r="H41" s="46">
        <v>0</v>
      </c>
      <c r="I41" s="46">
        <v>280222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2402291</v>
      </c>
      <c r="O41" s="47">
        <f t="shared" si="2"/>
        <v>995.14954432477214</v>
      </c>
      <c r="P41" s="9"/>
    </row>
    <row r="42" spans="1:119">
      <c r="A42" s="12"/>
      <c r="B42" s="25">
        <v>389.3</v>
      </c>
      <c r="C42" s="20" t="s">
        <v>116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59065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59065</v>
      </c>
      <c r="O42" s="47">
        <f t="shared" si="2"/>
        <v>24.467688483844242</v>
      </c>
      <c r="P42" s="9"/>
    </row>
    <row r="43" spans="1:119" ht="15.75" thickBot="1">
      <c r="A43" s="12"/>
      <c r="B43" s="25">
        <v>389.5</v>
      </c>
      <c r="C43" s="20" t="s">
        <v>117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62696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62696</v>
      </c>
      <c r="O43" s="47">
        <f t="shared" si="2"/>
        <v>25.971830985915492</v>
      </c>
      <c r="P43" s="9"/>
    </row>
    <row r="44" spans="1:119" ht="16.5" thickBot="1">
      <c r="A44" s="14" t="s">
        <v>39</v>
      </c>
      <c r="B44" s="23"/>
      <c r="C44" s="22"/>
      <c r="D44" s="15">
        <f t="shared" ref="D44:M44" si="12">SUM(D5,D11,D15,D25,D33,D35,D40)</f>
        <v>4507483</v>
      </c>
      <c r="E44" s="15">
        <f t="shared" si="12"/>
        <v>0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6654627</v>
      </c>
      <c r="J44" s="15">
        <f t="shared" si="12"/>
        <v>0</v>
      </c>
      <c r="K44" s="15">
        <f t="shared" si="12"/>
        <v>0</v>
      </c>
      <c r="L44" s="15">
        <f t="shared" si="12"/>
        <v>0</v>
      </c>
      <c r="M44" s="15">
        <f t="shared" si="12"/>
        <v>0</v>
      </c>
      <c r="N44" s="15">
        <f t="shared" si="9"/>
        <v>11162110</v>
      </c>
      <c r="O44" s="38">
        <f t="shared" si="2"/>
        <v>4623.9063794531894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8" t="s">
        <v>118</v>
      </c>
      <c r="M46" s="48"/>
      <c r="N46" s="48"/>
      <c r="O46" s="43">
        <v>2414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customHeight="1" thickBot="1">
      <c r="A48" s="52" t="s">
        <v>63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566654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566654</v>
      </c>
      <c r="O5" s="33">
        <f t="shared" ref="O5:O47" si="2">(N5/O$49)</f>
        <v>234.73653686826844</v>
      </c>
      <c r="P5" s="6"/>
    </row>
    <row r="6" spans="1:133">
      <c r="A6" s="12"/>
      <c r="B6" s="25">
        <v>311</v>
      </c>
      <c r="C6" s="20" t="s">
        <v>2</v>
      </c>
      <c r="D6" s="46">
        <v>94607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94607</v>
      </c>
      <c r="O6" s="47">
        <f t="shared" si="2"/>
        <v>39.190969345484675</v>
      </c>
      <c r="P6" s="9"/>
    </row>
    <row r="7" spans="1:133">
      <c r="A7" s="12"/>
      <c r="B7" s="25">
        <v>312.41000000000003</v>
      </c>
      <c r="C7" s="20" t="s">
        <v>10</v>
      </c>
      <c r="D7" s="46">
        <v>78461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78461</v>
      </c>
      <c r="O7" s="47">
        <f t="shared" si="2"/>
        <v>32.502485501242752</v>
      </c>
      <c r="P7" s="9"/>
    </row>
    <row r="8" spans="1:133">
      <c r="A8" s="12"/>
      <c r="B8" s="25">
        <v>312.60000000000002</v>
      </c>
      <c r="C8" s="20" t="s">
        <v>11</v>
      </c>
      <c r="D8" s="46">
        <v>178039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178039</v>
      </c>
      <c r="O8" s="47">
        <f t="shared" si="2"/>
        <v>73.752692626346317</v>
      </c>
      <c r="P8" s="9"/>
    </row>
    <row r="9" spans="1:133">
      <c r="A9" s="12"/>
      <c r="B9" s="25">
        <v>314.10000000000002</v>
      </c>
      <c r="C9" s="20" t="s">
        <v>12</v>
      </c>
      <c r="D9" s="46">
        <v>149513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149513</v>
      </c>
      <c r="O9" s="47">
        <f t="shared" si="2"/>
        <v>61.935791217895606</v>
      </c>
      <c r="P9" s="9"/>
    </row>
    <row r="10" spans="1:133">
      <c r="A10" s="12"/>
      <c r="B10" s="25">
        <v>315</v>
      </c>
      <c r="C10" s="20" t="s">
        <v>70</v>
      </c>
      <c r="D10" s="46">
        <v>66034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66034</v>
      </c>
      <c r="O10" s="47">
        <f t="shared" si="2"/>
        <v>27.354598177299088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SUM(D12:D14)</f>
        <v>147168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147168</v>
      </c>
      <c r="O11" s="45">
        <f t="shared" si="2"/>
        <v>60.964374482187239</v>
      </c>
      <c r="P11" s="10"/>
    </row>
    <row r="12" spans="1:133">
      <c r="A12" s="12"/>
      <c r="B12" s="25">
        <v>322</v>
      </c>
      <c r="C12" s="20" t="s">
        <v>0</v>
      </c>
      <c r="D12" s="46">
        <v>37897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37897</v>
      </c>
      <c r="O12" s="47">
        <f t="shared" si="2"/>
        <v>15.69884009942005</v>
      </c>
      <c r="P12" s="9"/>
    </row>
    <row r="13" spans="1:133">
      <c r="A13" s="12"/>
      <c r="B13" s="25">
        <v>325.2</v>
      </c>
      <c r="C13" s="20" t="s">
        <v>16</v>
      </c>
      <c r="D13" s="46">
        <v>104496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104496</v>
      </c>
      <c r="O13" s="47">
        <f t="shared" si="2"/>
        <v>43.28748964374482</v>
      </c>
      <c r="P13" s="9"/>
    </row>
    <row r="14" spans="1:133">
      <c r="A14" s="12"/>
      <c r="B14" s="25">
        <v>329</v>
      </c>
      <c r="C14" s="20" t="s">
        <v>110</v>
      </c>
      <c r="D14" s="46">
        <v>4775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4775</v>
      </c>
      <c r="O14" s="47">
        <f t="shared" si="2"/>
        <v>1.9780447390223694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SUM(D16:D27)</f>
        <v>10927164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1380371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12307535</v>
      </c>
      <c r="O15" s="45">
        <f t="shared" si="2"/>
        <v>5098.3989229494618</v>
      </c>
      <c r="P15" s="10"/>
    </row>
    <row r="16" spans="1:133">
      <c r="A16" s="12"/>
      <c r="B16" s="25">
        <v>331.1</v>
      </c>
      <c r="C16" s="20" t="s">
        <v>111</v>
      </c>
      <c r="D16" s="46">
        <v>8351286</v>
      </c>
      <c r="E16" s="46">
        <v>0</v>
      </c>
      <c r="F16" s="46">
        <v>0</v>
      </c>
      <c r="G16" s="46">
        <v>0</v>
      </c>
      <c r="H16" s="46">
        <v>0</v>
      </c>
      <c r="I16" s="46">
        <v>1303371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9654657</v>
      </c>
      <c r="O16" s="47">
        <f t="shared" si="2"/>
        <v>3999.4436619718308</v>
      </c>
      <c r="P16" s="9"/>
    </row>
    <row r="17" spans="1:16">
      <c r="A17" s="12"/>
      <c r="B17" s="25">
        <v>331.35</v>
      </c>
      <c r="C17" s="20" t="s">
        <v>57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5000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5000</v>
      </c>
      <c r="O17" s="47">
        <f t="shared" si="2"/>
        <v>2.0712510356255178</v>
      </c>
      <c r="P17" s="9"/>
    </row>
    <row r="18" spans="1:16">
      <c r="A18" s="12"/>
      <c r="B18" s="25">
        <v>334.1</v>
      </c>
      <c r="C18" s="20" t="s">
        <v>112</v>
      </c>
      <c r="D18" s="46">
        <v>2191762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2191762</v>
      </c>
      <c r="O18" s="47">
        <f t="shared" si="2"/>
        <v>907.93786246893126</v>
      </c>
      <c r="P18" s="9"/>
    </row>
    <row r="19" spans="1:16">
      <c r="A19" s="12"/>
      <c r="B19" s="25">
        <v>334.2</v>
      </c>
      <c r="C19" s="20" t="s">
        <v>94</v>
      </c>
      <c r="D19" s="46">
        <v>38620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38620</v>
      </c>
      <c r="O19" s="47">
        <f t="shared" si="2"/>
        <v>15.9983429991715</v>
      </c>
      <c r="P19" s="9"/>
    </row>
    <row r="20" spans="1:16">
      <c r="A20" s="12"/>
      <c r="B20" s="25">
        <v>334.31</v>
      </c>
      <c r="C20" s="20" t="s">
        <v>58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72000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72000</v>
      </c>
      <c r="O20" s="47">
        <f t="shared" si="2"/>
        <v>29.826014913007455</v>
      </c>
      <c r="P20" s="9"/>
    </row>
    <row r="21" spans="1:16">
      <c r="A21" s="12"/>
      <c r="B21" s="25">
        <v>334.49</v>
      </c>
      <c r="C21" s="20" t="s">
        <v>60</v>
      </c>
      <c r="D21" s="46">
        <v>10445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10445</v>
      </c>
      <c r="O21" s="47">
        <f t="shared" si="2"/>
        <v>4.3268434134217069</v>
      </c>
      <c r="P21" s="9"/>
    </row>
    <row r="22" spans="1:16">
      <c r="A22" s="12"/>
      <c r="B22" s="25">
        <v>335.12</v>
      </c>
      <c r="C22" s="20" t="s">
        <v>73</v>
      </c>
      <c r="D22" s="46">
        <v>102973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102973</v>
      </c>
      <c r="O22" s="47">
        <f t="shared" si="2"/>
        <v>42.656586578293286</v>
      </c>
      <c r="P22" s="9"/>
    </row>
    <row r="23" spans="1:16">
      <c r="A23" s="12"/>
      <c r="B23" s="25">
        <v>335.14</v>
      </c>
      <c r="C23" s="20" t="s">
        <v>74</v>
      </c>
      <c r="D23" s="46">
        <v>1302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1302</v>
      </c>
      <c r="O23" s="47">
        <f t="shared" si="2"/>
        <v>0.53935376967688486</v>
      </c>
      <c r="P23" s="9"/>
    </row>
    <row r="24" spans="1:16">
      <c r="A24" s="12"/>
      <c r="B24" s="25">
        <v>335.15</v>
      </c>
      <c r="C24" s="20" t="s">
        <v>75</v>
      </c>
      <c r="D24" s="46">
        <v>573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573</v>
      </c>
      <c r="O24" s="47">
        <f t="shared" si="2"/>
        <v>0.23736536868268435</v>
      </c>
      <c r="P24" s="9"/>
    </row>
    <row r="25" spans="1:16">
      <c r="A25" s="12"/>
      <c r="B25" s="25">
        <v>335.18</v>
      </c>
      <c r="C25" s="20" t="s">
        <v>76</v>
      </c>
      <c r="D25" s="46">
        <v>76566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76566</v>
      </c>
      <c r="O25" s="47">
        <f t="shared" si="2"/>
        <v>31.717481358740681</v>
      </c>
      <c r="P25" s="9"/>
    </row>
    <row r="26" spans="1:16">
      <c r="A26" s="12"/>
      <c r="B26" s="25">
        <v>335.19</v>
      </c>
      <c r="C26" s="20" t="s">
        <v>77</v>
      </c>
      <c r="D26" s="46">
        <v>10778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10778</v>
      </c>
      <c r="O26" s="47">
        <f t="shared" si="2"/>
        <v>4.464788732394366</v>
      </c>
      <c r="P26" s="9"/>
    </row>
    <row r="27" spans="1:16">
      <c r="A27" s="12"/>
      <c r="B27" s="25">
        <v>337.2</v>
      </c>
      <c r="C27" s="20" t="s">
        <v>24</v>
      </c>
      <c r="D27" s="46">
        <v>142859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142859</v>
      </c>
      <c r="O27" s="47">
        <f t="shared" si="2"/>
        <v>59.179370339685171</v>
      </c>
      <c r="P27" s="9"/>
    </row>
    <row r="28" spans="1:16" ht="15.75">
      <c r="A28" s="29" t="s">
        <v>29</v>
      </c>
      <c r="B28" s="30"/>
      <c r="C28" s="31"/>
      <c r="D28" s="32">
        <f t="shared" ref="D28:M28" si="6">SUM(D29:D34)</f>
        <v>0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5878232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>SUM(D28:M28)</f>
        <v>5878232</v>
      </c>
      <c r="O28" s="45">
        <f t="shared" si="2"/>
        <v>2435.0588235294117</v>
      </c>
      <c r="P28" s="10"/>
    </row>
    <row r="29" spans="1:16">
      <c r="A29" s="12"/>
      <c r="B29" s="25">
        <v>343.1</v>
      </c>
      <c r="C29" s="20" t="s">
        <v>33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4120690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7">SUM(D29:M29)</f>
        <v>4120690</v>
      </c>
      <c r="O29" s="47">
        <f t="shared" si="2"/>
        <v>1706.9966859983431</v>
      </c>
      <c r="P29" s="9"/>
    </row>
    <row r="30" spans="1:16">
      <c r="A30" s="12"/>
      <c r="B30" s="25">
        <v>343.2</v>
      </c>
      <c r="C30" s="20" t="s">
        <v>34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358520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358520</v>
      </c>
      <c r="O30" s="47">
        <f t="shared" si="2"/>
        <v>148.51698425849213</v>
      </c>
      <c r="P30" s="9"/>
    </row>
    <row r="31" spans="1:16">
      <c r="A31" s="12"/>
      <c r="B31" s="25">
        <v>343.3</v>
      </c>
      <c r="C31" s="20" t="s">
        <v>35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1014049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1014049</v>
      </c>
      <c r="O31" s="47">
        <f t="shared" si="2"/>
        <v>420.07000828500412</v>
      </c>
      <c r="P31" s="9"/>
    </row>
    <row r="32" spans="1:16">
      <c r="A32" s="12"/>
      <c r="B32" s="25">
        <v>343.4</v>
      </c>
      <c r="C32" s="20" t="s">
        <v>36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302669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302669</v>
      </c>
      <c r="O32" s="47">
        <f t="shared" si="2"/>
        <v>125.38069594034798</v>
      </c>
      <c r="P32" s="9"/>
    </row>
    <row r="33" spans="1:119">
      <c r="A33" s="12"/>
      <c r="B33" s="25">
        <v>343.8</v>
      </c>
      <c r="C33" s="20" t="s">
        <v>38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2400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2400</v>
      </c>
      <c r="O33" s="47">
        <f t="shared" si="2"/>
        <v>0.9942004971002486</v>
      </c>
      <c r="P33" s="9"/>
    </row>
    <row r="34" spans="1:119">
      <c r="A34" s="12"/>
      <c r="B34" s="25">
        <v>349</v>
      </c>
      <c r="C34" s="20" t="s">
        <v>78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79904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79904</v>
      </c>
      <c r="O34" s="47">
        <f t="shared" si="2"/>
        <v>33.100248550124277</v>
      </c>
      <c r="P34" s="9"/>
    </row>
    <row r="35" spans="1:119" ht="15.75">
      <c r="A35" s="29" t="s">
        <v>30</v>
      </c>
      <c r="B35" s="30"/>
      <c r="C35" s="31"/>
      <c r="D35" s="32">
        <f t="shared" ref="D35:M35" si="8">SUM(D36:D36)</f>
        <v>5056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7" si="9">SUM(D35:M35)</f>
        <v>5056</v>
      </c>
      <c r="O35" s="45">
        <f t="shared" si="2"/>
        <v>2.0944490472245234</v>
      </c>
      <c r="P35" s="10"/>
    </row>
    <row r="36" spans="1:119">
      <c r="A36" s="13"/>
      <c r="B36" s="39">
        <v>351.5</v>
      </c>
      <c r="C36" s="21" t="s">
        <v>41</v>
      </c>
      <c r="D36" s="46">
        <v>5056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5056</v>
      </c>
      <c r="O36" s="47">
        <f t="shared" si="2"/>
        <v>2.0944490472245234</v>
      </c>
      <c r="P36" s="9"/>
    </row>
    <row r="37" spans="1:119" ht="15.75">
      <c r="A37" s="29" t="s">
        <v>3</v>
      </c>
      <c r="B37" s="30"/>
      <c r="C37" s="31"/>
      <c r="D37" s="32">
        <f t="shared" ref="D37:M37" si="10">SUM(D38:D42)</f>
        <v>332494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-728445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9"/>
        <v>-395951</v>
      </c>
      <c r="O37" s="45">
        <f t="shared" si="2"/>
        <v>-164.02278376139188</v>
      </c>
      <c r="P37" s="10"/>
    </row>
    <row r="38" spans="1:119">
      <c r="A38" s="12"/>
      <c r="B38" s="25">
        <v>361.1</v>
      </c>
      <c r="C38" s="20" t="s">
        <v>42</v>
      </c>
      <c r="D38" s="46">
        <v>13861</v>
      </c>
      <c r="E38" s="46">
        <v>0</v>
      </c>
      <c r="F38" s="46">
        <v>0</v>
      </c>
      <c r="G38" s="46">
        <v>0</v>
      </c>
      <c r="H38" s="46">
        <v>0</v>
      </c>
      <c r="I38" s="46">
        <v>74898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88759</v>
      </c>
      <c r="O38" s="47">
        <f t="shared" si="2"/>
        <v>36.768434134217067</v>
      </c>
      <c r="P38" s="9"/>
    </row>
    <row r="39" spans="1:119">
      <c r="A39" s="12"/>
      <c r="B39" s="25">
        <v>362</v>
      </c>
      <c r="C39" s="20" t="s">
        <v>43</v>
      </c>
      <c r="D39" s="46">
        <v>21177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21177</v>
      </c>
      <c r="O39" s="47">
        <f t="shared" si="2"/>
        <v>8.7725766362883189</v>
      </c>
      <c r="P39" s="9"/>
    </row>
    <row r="40" spans="1:119">
      <c r="A40" s="12"/>
      <c r="B40" s="25">
        <v>364</v>
      </c>
      <c r="C40" s="20" t="s">
        <v>79</v>
      </c>
      <c r="D40" s="46">
        <v>23625</v>
      </c>
      <c r="E40" s="46">
        <v>0</v>
      </c>
      <c r="F40" s="46">
        <v>0</v>
      </c>
      <c r="G40" s="46">
        <v>0</v>
      </c>
      <c r="H40" s="46">
        <v>0</v>
      </c>
      <c r="I40" s="46">
        <v>-803343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-779718</v>
      </c>
      <c r="O40" s="47">
        <f t="shared" si="2"/>
        <v>-322.99834299917148</v>
      </c>
      <c r="P40" s="9"/>
    </row>
    <row r="41" spans="1:119">
      <c r="A41" s="12"/>
      <c r="B41" s="25">
        <v>366</v>
      </c>
      <c r="C41" s="20" t="s">
        <v>89</v>
      </c>
      <c r="D41" s="46">
        <v>35798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35798</v>
      </c>
      <c r="O41" s="47">
        <f t="shared" si="2"/>
        <v>14.829328914664456</v>
      </c>
      <c r="P41" s="9"/>
    </row>
    <row r="42" spans="1:119">
      <c r="A42" s="12"/>
      <c r="B42" s="25">
        <v>369.9</v>
      </c>
      <c r="C42" s="20" t="s">
        <v>44</v>
      </c>
      <c r="D42" s="46">
        <v>238033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238033</v>
      </c>
      <c r="O42" s="47">
        <f t="shared" si="2"/>
        <v>98.605219552609782</v>
      </c>
      <c r="P42" s="9"/>
    </row>
    <row r="43" spans="1:119" ht="15.75">
      <c r="A43" s="29" t="s">
        <v>31</v>
      </c>
      <c r="B43" s="30"/>
      <c r="C43" s="31"/>
      <c r="D43" s="32">
        <f t="shared" ref="D43:M43" si="11">SUM(D44:D46)</f>
        <v>7873674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584223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8457897</v>
      </c>
      <c r="O43" s="45">
        <f t="shared" si="2"/>
        <v>3503.6855840927919</v>
      </c>
      <c r="P43" s="9"/>
    </row>
    <row r="44" spans="1:119">
      <c r="A44" s="12"/>
      <c r="B44" s="25">
        <v>381</v>
      </c>
      <c r="C44" s="20" t="s">
        <v>45</v>
      </c>
      <c r="D44" s="46">
        <v>1878938</v>
      </c>
      <c r="E44" s="46">
        <v>0</v>
      </c>
      <c r="F44" s="46">
        <v>0</v>
      </c>
      <c r="G44" s="46">
        <v>0</v>
      </c>
      <c r="H44" s="46">
        <v>0</v>
      </c>
      <c r="I44" s="46">
        <v>572009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2450947</v>
      </c>
      <c r="O44" s="47">
        <f t="shared" si="2"/>
        <v>1015.3053024026513</v>
      </c>
      <c r="P44" s="9"/>
    </row>
    <row r="45" spans="1:119">
      <c r="A45" s="12"/>
      <c r="B45" s="25">
        <v>384</v>
      </c>
      <c r="C45" s="20" t="s">
        <v>46</v>
      </c>
      <c r="D45" s="46">
        <v>5994736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5994736</v>
      </c>
      <c r="O45" s="47">
        <f t="shared" si="2"/>
        <v>2483.3206296603148</v>
      </c>
      <c r="P45" s="9"/>
    </row>
    <row r="46" spans="1:119" ht="15.75" thickBot="1">
      <c r="A46" s="12"/>
      <c r="B46" s="25">
        <v>389.7</v>
      </c>
      <c r="C46" s="20" t="s">
        <v>98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12214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12214</v>
      </c>
      <c r="O46" s="47">
        <f t="shared" si="2"/>
        <v>5.0596520298260153</v>
      </c>
      <c r="P46" s="9"/>
    </row>
    <row r="47" spans="1:119" ht="16.5" thickBot="1">
      <c r="A47" s="14" t="s">
        <v>39</v>
      </c>
      <c r="B47" s="23"/>
      <c r="C47" s="22"/>
      <c r="D47" s="15">
        <f t="shared" ref="D47:M47" si="12">SUM(D5,D11,D15,D28,D35,D37,D43)</f>
        <v>19852210</v>
      </c>
      <c r="E47" s="15">
        <f t="shared" si="12"/>
        <v>0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7114381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9"/>
        <v>26966591</v>
      </c>
      <c r="O47" s="38">
        <f t="shared" si="2"/>
        <v>11170.915907207953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113</v>
      </c>
      <c r="M49" s="48"/>
      <c r="N49" s="48"/>
      <c r="O49" s="43">
        <v>2414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63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559018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559018</v>
      </c>
      <c r="O5" s="33">
        <f t="shared" ref="O5:O42" si="2">(N5/O$44)</f>
        <v>223.78622898318656</v>
      </c>
      <c r="P5" s="6"/>
    </row>
    <row r="6" spans="1:133">
      <c r="A6" s="12"/>
      <c r="B6" s="25">
        <v>311</v>
      </c>
      <c r="C6" s="20" t="s">
        <v>2</v>
      </c>
      <c r="D6" s="46">
        <v>94171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94171</v>
      </c>
      <c r="O6" s="47">
        <f t="shared" si="2"/>
        <v>37.698558847077663</v>
      </c>
      <c r="P6" s="9"/>
    </row>
    <row r="7" spans="1:133">
      <c r="A7" s="12"/>
      <c r="B7" s="25">
        <v>312.41000000000003</v>
      </c>
      <c r="C7" s="20" t="s">
        <v>10</v>
      </c>
      <c r="D7" s="46">
        <v>71385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71385</v>
      </c>
      <c r="O7" s="47">
        <f t="shared" si="2"/>
        <v>28.576861489191351</v>
      </c>
      <c r="P7" s="9"/>
    </row>
    <row r="8" spans="1:133">
      <c r="A8" s="12"/>
      <c r="B8" s="25">
        <v>312.60000000000002</v>
      </c>
      <c r="C8" s="20" t="s">
        <v>11</v>
      </c>
      <c r="D8" s="46">
        <v>159252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159252</v>
      </c>
      <c r="O8" s="47">
        <f t="shared" si="2"/>
        <v>63.751801441152921</v>
      </c>
      <c r="P8" s="9"/>
    </row>
    <row r="9" spans="1:133">
      <c r="A9" s="12"/>
      <c r="B9" s="25">
        <v>314.10000000000002</v>
      </c>
      <c r="C9" s="20" t="s">
        <v>12</v>
      </c>
      <c r="D9" s="46">
        <v>159746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159746</v>
      </c>
      <c r="O9" s="47">
        <f t="shared" si="2"/>
        <v>63.949559647718175</v>
      </c>
      <c r="P9" s="9"/>
    </row>
    <row r="10" spans="1:133">
      <c r="A10" s="12"/>
      <c r="B10" s="25">
        <v>314.8</v>
      </c>
      <c r="C10" s="20" t="s">
        <v>13</v>
      </c>
      <c r="D10" s="46">
        <v>114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114</v>
      </c>
      <c r="O10" s="47">
        <f t="shared" si="2"/>
        <v>4.5636509207365894E-2</v>
      </c>
      <c r="P10" s="9"/>
    </row>
    <row r="11" spans="1:133">
      <c r="A11" s="12"/>
      <c r="B11" s="25">
        <v>315</v>
      </c>
      <c r="C11" s="20" t="s">
        <v>70</v>
      </c>
      <c r="D11" s="46">
        <v>74350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74350</v>
      </c>
      <c r="O11" s="47">
        <f t="shared" si="2"/>
        <v>29.76381104883907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145892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145892</v>
      </c>
      <c r="O12" s="45">
        <f t="shared" si="2"/>
        <v>58.403522818254601</v>
      </c>
      <c r="P12" s="10"/>
    </row>
    <row r="13" spans="1:133">
      <c r="A13" s="12"/>
      <c r="B13" s="25">
        <v>322</v>
      </c>
      <c r="C13" s="20" t="s">
        <v>0</v>
      </c>
      <c r="D13" s="46">
        <v>18912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18912</v>
      </c>
      <c r="O13" s="47">
        <f t="shared" si="2"/>
        <v>7.5708566853482786</v>
      </c>
      <c r="P13" s="9"/>
    </row>
    <row r="14" spans="1:133">
      <c r="A14" s="12"/>
      <c r="B14" s="25">
        <v>325.2</v>
      </c>
      <c r="C14" s="20" t="s">
        <v>16</v>
      </c>
      <c r="D14" s="46">
        <v>126980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126980</v>
      </c>
      <c r="O14" s="47">
        <f t="shared" si="2"/>
        <v>50.832666132906326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SUM(D16:D23)</f>
        <v>287312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51381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338693</v>
      </c>
      <c r="O15" s="45">
        <f t="shared" si="2"/>
        <v>135.58566853482787</v>
      </c>
      <c r="P15" s="10"/>
    </row>
    <row r="16" spans="1:133">
      <c r="A16" s="12"/>
      <c r="B16" s="25">
        <v>334.2</v>
      </c>
      <c r="C16" s="20" t="s">
        <v>94</v>
      </c>
      <c r="D16" s="46">
        <v>16000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16000</v>
      </c>
      <c r="O16" s="47">
        <f t="shared" si="2"/>
        <v>6.4051240992794236</v>
      </c>
      <c r="P16" s="9"/>
    </row>
    <row r="17" spans="1:16">
      <c r="A17" s="12"/>
      <c r="B17" s="25">
        <v>334.31</v>
      </c>
      <c r="C17" s="20" t="s">
        <v>58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51381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51381</v>
      </c>
      <c r="O17" s="47">
        <f t="shared" si="2"/>
        <v>20.568855084067255</v>
      </c>
      <c r="P17" s="9"/>
    </row>
    <row r="18" spans="1:16">
      <c r="A18" s="12"/>
      <c r="B18" s="25">
        <v>335.12</v>
      </c>
      <c r="C18" s="20" t="s">
        <v>73</v>
      </c>
      <c r="D18" s="46">
        <v>97821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97821</v>
      </c>
      <c r="O18" s="47">
        <f t="shared" si="2"/>
        <v>39.159727782225779</v>
      </c>
      <c r="P18" s="9"/>
    </row>
    <row r="19" spans="1:16">
      <c r="A19" s="12"/>
      <c r="B19" s="25">
        <v>335.14</v>
      </c>
      <c r="C19" s="20" t="s">
        <v>74</v>
      </c>
      <c r="D19" s="46">
        <v>1302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1302</v>
      </c>
      <c r="O19" s="47">
        <f t="shared" si="2"/>
        <v>0.5212169735788631</v>
      </c>
      <c r="P19" s="9"/>
    </row>
    <row r="20" spans="1:16">
      <c r="A20" s="12"/>
      <c r="B20" s="25">
        <v>335.15</v>
      </c>
      <c r="C20" s="20" t="s">
        <v>75</v>
      </c>
      <c r="D20" s="46">
        <v>350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350</v>
      </c>
      <c r="O20" s="47">
        <f t="shared" si="2"/>
        <v>0.14011208967173738</v>
      </c>
      <c r="P20" s="9"/>
    </row>
    <row r="21" spans="1:16">
      <c r="A21" s="12"/>
      <c r="B21" s="25">
        <v>335.18</v>
      </c>
      <c r="C21" s="20" t="s">
        <v>76</v>
      </c>
      <c r="D21" s="46">
        <v>61641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61641</v>
      </c>
      <c r="O21" s="47">
        <f t="shared" si="2"/>
        <v>24.676140912730183</v>
      </c>
      <c r="P21" s="9"/>
    </row>
    <row r="22" spans="1:16">
      <c r="A22" s="12"/>
      <c r="B22" s="25">
        <v>335.19</v>
      </c>
      <c r="C22" s="20" t="s">
        <v>77</v>
      </c>
      <c r="D22" s="46">
        <v>10000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10000</v>
      </c>
      <c r="O22" s="47">
        <f t="shared" si="2"/>
        <v>4.0032025620496396</v>
      </c>
      <c r="P22" s="9"/>
    </row>
    <row r="23" spans="1:16">
      <c r="A23" s="12"/>
      <c r="B23" s="25">
        <v>337.2</v>
      </c>
      <c r="C23" s="20" t="s">
        <v>24</v>
      </c>
      <c r="D23" s="46">
        <v>100198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100198</v>
      </c>
      <c r="O23" s="47">
        <f t="shared" si="2"/>
        <v>40.111289031224977</v>
      </c>
      <c r="P23" s="9"/>
    </row>
    <row r="24" spans="1:16" ht="15.75">
      <c r="A24" s="29" t="s">
        <v>29</v>
      </c>
      <c r="B24" s="30"/>
      <c r="C24" s="31"/>
      <c r="D24" s="32">
        <f t="shared" ref="D24:M24" si="5">SUM(D25:D30)</f>
        <v>0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6489345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6489345</v>
      </c>
      <c r="O24" s="45">
        <f t="shared" si="2"/>
        <v>2597.8162530024019</v>
      </c>
      <c r="P24" s="10"/>
    </row>
    <row r="25" spans="1:16">
      <c r="A25" s="12"/>
      <c r="B25" s="25">
        <v>343.1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4377103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4377103</v>
      </c>
      <c r="O25" s="47">
        <f t="shared" si="2"/>
        <v>1752.2429943955165</v>
      </c>
      <c r="P25" s="9"/>
    </row>
    <row r="26" spans="1:16">
      <c r="A26" s="12"/>
      <c r="B26" s="25">
        <v>343.2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385944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385944</v>
      </c>
      <c r="O26" s="47">
        <f t="shared" si="2"/>
        <v>154.50120096076861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1343835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1343835</v>
      </c>
      <c r="O27" s="47">
        <f t="shared" si="2"/>
        <v>537.9643714971977</v>
      </c>
      <c r="P27" s="9"/>
    </row>
    <row r="28" spans="1:16">
      <c r="A28" s="12"/>
      <c r="B28" s="25">
        <v>343.4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303332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303332</v>
      </c>
      <c r="O28" s="47">
        <f t="shared" si="2"/>
        <v>121.42994395516413</v>
      </c>
      <c r="P28" s="9"/>
    </row>
    <row r="29" spans="1:16">
      <c r="A29" s="12"/>
      <c r="B29" s="25">
        <v>343.8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2400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2400</v>
      </c>
      <c r="O29" s="47">
        <f t="shared" si="2"/>
        <v>0.96076861489191356</v>
      </c>
      <c r="P29" s="9"/>
    </row>
    <row r="30" spans="1:16">
      <c r="A30" s="12"/>
      <c r="B30" s="25">
        <v>349</v>
      </c>
      <c r="C30" s="20" t="s">
        <v>78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76731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76731</v>
      </c>
      <c r="O30" s="47">
        <f t="shared" si="2"/>
        <v>30.71697357886309</v>
      </c>
      <c r="P30" s="9"/>
    </row>
    <row r="31" spans="1:16" ht="15.75">
      <c r="A31" s="29" t="s">
        <v>30</v>
      </c>
      <c r="B31" s="30"/>
      <c r="C31" s="31"/>
      <c r="D31" s="32">
        <f t="shared" ref="D31:M31" si="7">SUM(D32:D32)</f>
        <v>10581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ref="N31:N42" si="8">SUM(D31:M31)</f>
        <v>10581</v>
      </c>
      <c r="O31" s="45">
        <f t="shared" si="2"/>
        <v>4.2357886309047235</v>
      </c>
      <c r="P31" s="10"/>
    </row>
    <row r="32" spans="1:16">
      <c r="A32" s="13"/>
      <c r="B32" s="39">
        <v>351.5</v>
      </c>
      <c r="C32" s="21" t="s">
        <v>41</v>
      </c>
      <c r="D32" s="46">
        <v>10581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10581</v>
      </c>
      <c r="O32" s="47">
        <f t="shared" si="2"/>
        <v>4.2357886309047235</v>
      </c>
      <c r="P32" s="9"/>
    </row>
    <row r="33" spans="1:119" ht="15.75">
      <c r="A33" s="29" t="s">
        <v>3</v>
      </c>
      <c r="B33" s="30"/>
      <c r="C33" s="31"/>
      <c r="D33" s="32">
        <f t="shared" ref="D33:M33" si="9">SUM(D34:D38)</f>
        <v>230572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83214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8"/>
        <v>313786</v>
      </c>
      <c r="O33" s="45">
        <f t="shared" si="2"/>
        <v>125.61489191353083</v>
      </c>
      <c r="P33" s="10"/>
    </row>
    <row r="34" spans="1:119">
      <c r="A34" s="12"/>
      <c r="B34" s="25">
        <v>361.1</v>
      </c>
      <c r="C34" s="20" t="s">
        <v>42</v>
      </c>
      <c r="D34" s="46">
        <v>14238</v>
      </c>
      <c r="E34" s="46">
        <v>0</v>
      </c>
      <c r="F34" s="46">
        <v>0</v>
      </c>
      <c r="G34" s="46">
        <v>0</v>
      </c>
      <c r="H34" s="46">
        <v>0</v>
      </c>
      <c r="I34" s="46">
        <v>52189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66427</v>
      </c>
      <c r="O34" s="47">
        <f t="shared" si="2"/>
        <v>26.592073658927141</v>
      </c>
      <c r="P34" s="9"/>
    </row>
    <row r="35" spans="1:119">
      <c r="A35" s="12"/>
      <c r="B35" s="25">
        <v>362</v>
      </c>
      <c r="C35" s="20" t="s">
        <v>43</v>
      </c>
      <c r="D35" s="46">
        <v>19570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19570</v>
      </c>
      <c r="O35" s="47">
        <f t="shared" si="2"/>
        <v>7.834267413931145</v>
      </c>
      <c r="P35" s="9"/>
    </row>
    <row r="36" spans="1:119">
      <c r="A36" s="12"/>
      <c r="B36" s="25">
        <v>364</v>
      </c>
      <c r="C36" s="20" t="s">
        <v>79</v>
      </c>
      <c r="D36" s="46">
        <v>2456</v>
      </c>
      <c r="E36" s="46">
        <v>0</v>
      </c>
      <c r="F36" s="46">
        <v>0</v>
      </c>
      <c r="G36" s="46">
        <v>0</v>
      </c>
      <c r="H36" s="46">
        <v>0</v>
      </c>
      <c r="I36" s="46">
        <v>31025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33481</v>
      </c>
      <c r="O36" s="47">
        <f t="shared" si="2"/>
        <v>13.403122497998398</v>
      </c>
      <c r="P36" s="9"/>
    </row>
    <row r="37" spans="1:119">
      <c r="A37" s="12"/>
      <c r="B37" s="25">
        <v>366</v>
      </c>
      <c r="C37" s="20" t="s">
        <v>89</v>
      </c>
      <c r="D37" s="46">
        <v>4670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4670</v>
      </c>
      <c r="O37" s="47">
        <f t="shared" si="2"/>
        <v>1.8694955964771818</v>
      </c>
      <c r="P37" s="9"/>
    </row>
    <row r="38" spans="1:119">
      <c r="A38" s="12"/>
      <c r="B38" s="25">
        <v>369.9</v>
      </c>
      <c r="C38" s="20" t="s">
        <v>44</v>
      </c>
      <c r="D38" s="46">
        <v>189638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189638</v>
      </c>
      <c r="O38" s="47">
        <f t="shared" si="2"/>
        <v>75.915932746196958</v>
      </c>
      <c r="P38" s="9"/>
    </row>
    <row r="39" spans="1:119" ht="15.75">
      <c r="A39" s="29" t="s">
        <v>31</v>
      </c>
      <c r="B39" s="30"/>
      <c r="C39" s="31"/>
      <c r="D39" s="32">
        <f t="shared" ref="D39:M39" si="10">SUM(D40:D41)</f>
        <v>1867521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502983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2370504</v>
      </c>
      <c r="O39" s="45">
        <f t="shared" si="2"/>
        <v>948.96076861489189</v>
      </c>
      <c r="P39" s="9"/>
    </row>
    <row r="40" spans="1:119">
      <c r="A40" s="12"/>
      <c r="B40" s="25">
        <v>381</v>
      </c>
      <c r="C40" s="20" t="s">
        <v>45</v>
      </c>
      <c r="D40" s="46">
        <v>1867521</v>
      </c>
      <c r="E40" s="46">
        <v>0</v>
      </c>
      <c r="F40" s="46">
        <v>0</v>
      </c>
      <c r="G40" s="46">
        <v>0</v>
      </c>
      <c r="H40" s="46">
        <v>0</v>
      </c>
      <c r="I40" s="46">
        <v>483014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2350535</v>
      </c>
      <c r="O40" s="47">
        <f t="shared" si="2"/>
        <v>940.96677341873499</v>
      </c>
      <c r="P40" s="9"/>
    </row>
    <row r="41" spans="1:119" ht="15.75" thickBot="1">
      <c r="A41" s="12"/>
      <c r="B41" s="25">
        <v>389.7</v>
      </c>
      <c r="C41" s="20" t="s">
        <v>98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19969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19969</v>
      </c>
      <c r="O41" s="47">
        <f t="shared" si="2"/>
        <v>7.9939951961569253</v>
      </c>
      <c r="P41" s="9"/>
    </row>
    <row r="42" spans="1:119" ht="16.5" thickBot="1">
      <c r="A42" s="14" t="s">
        <v>39</v>
      </c>
      <c r="B42" s="23"/>
      <c r="C42" s="22"/>
      <c r="D42" s="15">
        <f t="shared" ref="D42:M42" si="11">SUM(D5,D12,D15,D24,D31,D33,D39)</f>
        <v>3100896</v>
      </c>
      <c r="E42" s="15">
        <f t="shared" si="11"/>
        <v>0</v>
      </c>
      <c r="F42" s="15">
        <f t="shared" si="11"/>
        <v>0</v>
      </c>
      <c r="G42" s="15">
        <f t="shared" si="11"/>
        <v>0</v>
      </c>
      <c r="H42" s="15">
        <f t="shared" si="11"/>
        <v>0</v>
      </c>
      <c r="I42" s="15">
        <f t="shared" si="11"/>
        <v>7126923</v>
      </c>
      <c r="J42" s="15">
        <f t="shared" si="11"/>
        <v>0</v>
      </c>
      <c r="K42" s="15">
        <f t="shared" si="11"/>
        <v>0</v>
      </c>
      <c r="L42" s="15">
        <f t="shared" si="11"/>
        <v>0</v>
      </c>
      <c r="M42" s="15">
        <f t="shared" si="11"/>
        <v>0</v>
      </c>
      <c r="N42" s="15">
        <f t="shared" si="8"/>
        <v>10227819</v>
      </c>
      <c r="O42" s="38">
        <f t="shared" si="2"/>
        <v>4094.4031224979985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108</v>
      </c>
      <c r="M44" s="48"/>
      <c r="N44" s="48"/>
      <c r="O44" s="43">
        <v>2498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63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549222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549222</v>
      </c>
      <c r="O5" s="33">
        <f t="shared" ref="O5:O45" si="2">(N5/O$47)</f>
        <v>220.74839228295821</v>
      </c>
      <c r="P5" s="6"/>
    </row>
    <row r="6" spans="1:133">
      <c r="A6" s="12"/>
      <c r="B6" s="25">
        <v>311</v>
      </c>
      <c r="C6" s="20" t="s">
        <v>2</v>
      </c>
      <c r="D6" s="46">
        <v>92162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92162</v>
      </c>
      <c r="O6" s="47">
        <f t="shared" si="2"/>
        <v>37.04260450160772</v>
      </c>
      <c r="P6" s="9"/>
    </row>
    <row r="7" spans="1:133">
      <c r="A7" s="12"/>
      <c r="B7" s="25">
        <v>312.41000000000003</v>
      </c>
      <c r="C7" s="20" t="s">
        <v>10</v>
      </c>
      <c r="D7" s="46">
        <v>69175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69175</v>
      </c>
      <c r="O7" s="47">
        <f t="shared" si="2"/>
        <v>27.803456591639872</v>
      </c>
      <c r="P7" s="9"/>
    </row>
    <row r="8" spans="1:133">
      <c r="A8" s="12"/>
      <c r="B8" s="25">
        <v>312.60000000000002</v>
      </c>
      <c r="C8" s="20" t="s">
        <v>11</v>
      </c>
      <c r="D8" s="46">
        <v>156672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156672</v>
      </c>
      <c r="O8" s="47">
        <f t="shared" si="2"/>
        <v>62.971061093247592</v>
      </c>
      <c r="P8" s="9"/>
    </row>
    <row r="9" spans="1:133">
      <c r="A9" s="12"/>
      <c r="B9" s="25">
        <v>314.10000000000002</v>
      </c>
      <c r="C9" s="20" t="s">
        <v>12</v>
      </c>
      <c r="D9" s="46">
        <v>159721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159721</v>
      </c>
      <c r="O9" s="47">
        <f t="shared" si="2"/>
        <v>64.196543408360128</v>
      </c>
      <c r="P9" s="9"/>
    </row>
    <row r="10" spans="1:133">
      <c r="A10" s="12"/>
      <c r="B10" s="25">
        <v>314.8</v>
      </c>
      <c r="C10" s="20" t="s">
        <v>13</v>
      </c>
      <c r="D10" s="46">
        <v>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75</v>
      </c>
      <c r="O10" s="47">
        <f t="shared" si="2"/>
        <v>3.0144694533762059E-2</v>
      </c>
      <c r="P10" s="9"/>
    </row>
    <row r="11" spans="1:133">
      <c r="A11" s="12"/>
      <c r="B11" s="25">
        <v>315</v>
      </c>
      <c r="C11" s="20" t="s">
        <v>70</v>
      </c>
      <c r="D11" s="46">
        <v>71417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71417</v>
      </c>
      <c r="O11" s="47">
        <f t="shared" si="2"/>
        <v>28.704581993569132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141562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141562</v>
      </c>
      <c r="O12" s="45">
        <f t="shared" si="2"/>
        <v>56.897909967845656</v>
      </c>
      <c r="P12" s="10"/>
    </row>
    <row r="13" spans="1:133">
      <c r="A13" s="12"/>
      <c r="B13" s="25">
        <v>322</v>
      </c>
      <c r="C13" s="20" t="s">
        <v>0</v>
      </c>
      <c r="D13" s="46">
        <v>21129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21129</v>
      </c>
      <c r="O13" s="47">
        <f t="shared" si="2"/>
        <v>8.4923633440514461</v>
      </c>
      <c r="P13" s="9"/>
    </row>
    <row r="14" spans="1:133">
      <c r="A14" s="12"/>
      <c r="B14" s="25">
        <v>325.2</v>
      </c>
      <c r="C14" s="20" t="s">
        <v>16</v>
      </c>
      <c r="D14" s="46">
        <v>120433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120433</v>
      </c>
      <c r="O14" s="47">
        <f t="shared" si="2"/>
        <v>48.405546623794216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SUM(D16:D24)</f>
        <v>229382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299050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528432</v>
      </c>
      <c r="O15" s="45">
        <f t="shared" si="2"/>
        <v>212.39228295819936</v>
      </c>
      <c r="P15" s="10"/>
    </row>
    <row r="16" spans="1:133">
      <c r="A16" s="12"/>
      <c r="B16" s="25">
        <v>331.31</v>
      </c>
      <c r="C16" s="20" t="s">
        <v>103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267580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267580</v>
      </c>
      <c r="O16" s="47">
        <f t="shared" si="2"/>
        <v>107.54823151125402</v>
      </c>
      <c r="P16" s="9"/>
    </row>
    <row r="17" spans="1:16">
      <c r="A17" s="12"/>
      <c r="B17" s="25">
        <v>334.2</v>
      </c>
      <c r="C17" s="20" t="s">
        <v>94</v>
      </c>
      <c r="D17" s="46">
        <v>5811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5811</v>
      </c>
      <c r="O17" s="47">
        <f t="shared" si="2"/>
        <v>2.335610932475884</v>
      </c>
      <c r="P17" s="9"/>
    </row>
    <row r="18" spans="1:16">
      <c r="A18" s="12"/>
      <c r="B18" s="25">
        <v>334.31</v>
      </c>
      <c r="C18" s="20" t="s">
        <v>58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31470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31470</v>
      </c>
      <c r="O18" s="47">
        <f t="shared" si="2"/>
        <v>12.64871382636656</v>
      </c>
      <c r="P18" s="9"/>
    </row>
    <row r="19" spans="1:16">
      <c r="A19" s="12"/>
      <c r="B19" s="25">
        <v>335.12</v>
      </c>
      <c r="C19" s="20" t="s">
        <v>73</v>
      </c>
      <c r="D19" s="46">
        <v>93481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93481</v>
      </c>
      <c r="O19" s="47">
        <f t="shared" si="2"/>
        <v>37.57274919614148</v>
      </c>
      <c r="P19" s="9"/>
    </row>
    <row r="20" spans="1:16">
      <c r="A20" s="12"/>
      <c r="B20" s="25">
        <v>335.14</v>
      </c>
      <c r="C20" s="20" t="s">
        <v>74</v>
      </c>
      <c r="D20" s="46">
        <v>663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663</v>
      </c>
      <c r="O20" s="47">
        <f t="shared" si="2"/>
        <v>0.26647909967845657</v>
      </c>
      <c r="P20" s="9"/>
    </row>
    <row r="21" spans="1:16">
      <c r="A21" s="12"/>
      <c r="B21" s="25">
        <v>335.15</v>
      </c>
      <c r="C21" s="20" t="s">
        <v>75</v>
      </c>
      <c r="D21" s="46">
        <v>464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464</v>
      </c>
      <c r="O21" s="47">
        <f t="shared" si="2"/>
        <v>0.18649517684887459</v>
      </c>
      <c r="P21" s="9"/>
    </row>
    <row r="22" spans="1:16">
      <c r="A22" s="12"/>
      <c r="B22" s="25">
        <v>335.18</v>
      </c>
      <c r="C22" s="20" t="s">
        <v>76</v>
      </c>
      <c r="D22" s="46">
        <v>65644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65644</v>
      </c>
      <c r="O22" s="47">
        <f t="shared" si="2"/>
        <v>26.384244372990352</v>
      </c>
      <c r="P22" s="9"/>
    </row>
    <row r="23" spans="1:16">
      <c r="A23" s="12"/>
      <c r="B23" s="25">
        <v>335.19</v>
      </c>
      <c r="C23" s="20" t="s">
        <v>77</v>
      </c>
      <c r="D23" s="46">
        <v>7500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7500</v>
      </c>
      <c r="O23" s="47">
        <f t="shared" si="2"/>
        <v>3.014469453376206</v>
      </c>
      <c r="P23" s="9"/>
    </row>
    <row r="24" spans="1:16">
      <c r="A24" s="12"/>
      <c r="B24" s="25">
        <v>337.2</v>
      </c>
      <c r="C24" s="20" t="s">
        <v>24</v>
      </c>
      <c r="D24" s="46">
        <v>55819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55819</v>
      </c>
      <c r="O24" s="47">
        <f t="shared" si="2"/>
        <v>22.435289389067524</v>
      </c>
      <c r="P24" s="9"/>
    </row>
    <row r="25" spans="1:16" ht="15.75">
      <c r="A25" s="29" t="s">
        <v>29</v>
      </c>
      <c r="B25" s="30"/>
      <c r="C25" s="31"/>
      <c r="D25" s="32">
        <f t="shared" ref="D25:M25" si="5">SUM(D26:D32)</f>
        <v>0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6447145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6447145</v>
      </c>
      <c r="O25" s="45">
        <f t="shared" si="2"/>
        <v>2591.2962218649518</v>
      </c>
      <c r="P25" s="10"/>
    </row>
    <row r="26" spans="1:16">
      <c r="A26" s="12"/>
      <c r="B26" s="25">
        <v>343.1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4427024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4427024</v>
      </c>
      <c r="O26" s="47">
        <f t="shared" si="2"/>
        <v>1779.3504823151125</v>
      </c>
      <c r="P26" s="9"/>
    </row>
    <row r="27" spans="1:16">
      <c r="A27" s="12"/>
      <c r="B27" s="25">
        <v>343.2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353724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353724</v>
      </c>
      <c r="O27" s="47">
        <f t="shared" si="2"/>
        <v>142.17202572347267</v>
      </c>
      <c r="P27" s="9"/>
    </row>
    <row r="28" spans="1:16">
      <c r="A28" s="12"/>
      <c r="B28" s="25">
        <v>343.3</v>
      </c>
      <c r="C28" s="20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578373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578373</v>
      </c>
      <c r="O28" s="47">
        <f t="shared" si="2"/>
        <v>232.46503215434083</v>
      </c>
      <c r="P28" s="9"/>
    </row>
    <row r="29" spans="1:16">
      <c r="A29" s="12"/>
      <c r="B29" s="25">
        <v>343.4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307096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307096</v>
      </c>
      <c r="O29" s="47">
        <f t="shared" si="2"/>
        <v>123.43086816720258</v>
      </c>
      <c r="P29" s="9"/>
    </row>
    <row r="30" spans="1:16">
      <c r="A30" s="12"/>
      <c r="B30" s="25">
        <v>343.5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720824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720824</v>
      </c>
      <c r="O30" s="47">
        <f t="shared" si="2"/>
        <v>289.72025723472672</v>
      </c>
      <c r="P30" s="9"/>
    </row>
    <row r="31" spans="1:16">
      <c r="A31" s="12"/>
      <c r="B31" s="25">
        <v>343.8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1800</v>
      </c>
      <c r="O31" s="47">
        <f t="shared" si="2"/>
        <v>0.72347266881028938</v>
      </c>
      <c r="P31" s="9"/>
    </row>
    <row r="32" spans="1:16">
      <c r="A32" s="12"/>
      <c r="B32" s="25">
        <v>349</v>
      </c>
      <c r="C32" s="20" t="s">
        <v>78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58304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58304</v>
      </c>
      <c r="O32" s="47">
        <f t="shared" si="2"/>
        <v>23.434083601286172</v>
      </c>
      <c r="P32" s="9"/>
    </row>
    <row r="33" spans="1:119" ht="15.75">
      <c r="A33" s="29" t="s">
        <v>30</v>
      </c>
      <c r="B33" s="30"/>
      <c r="C33" s="31"/>
      <c r="D33" s="32">
        <f t="shared" ref="D33:M33" si="7">SUM(D34:D34)</f>
        <v>17082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ref="N33:N45" si="8">SUM(D33:M33)</f>
        <v>17082</v>
      </c>
      <c r="O33" s="45">
        <f t="shared" si="2"/>
        <v>6.865755627009646</v>
      </c>
      <c r="P33" s="10"/>
    </row>
    <row r="34" spans="1:119">
      <c r="A34" s="13"/>
      <c r="B34" s="39">
        <v>351.5</v>
      </c>
      <c r="C34" s="21" t="s">
        <v>41</v>
      </c>
      <c r="D34" s="46">
        <v>17082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17082</v>
      </c>
      <c r="O34" s="47">
        <f t="shared" si="2"/>
        <v>6.865755627009646</v>
      </c>
      <c r="P34" s="9"/>
    </row>
    <row r="35" spans="1:119" ht="15.75">
      <c r="A35" s="29" t="s">
        <v>3</v>
      </c>
      <c r="B35" s="30"/>
      <c r="C35" s="31"/>
      <c r="D35" s="32">
        <f t="shared" ref="D35:M35" si="9">SUM(D36:D40)</f>
        <v>215691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33182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8"/>
        <v>248873</v>
      </c>
      <c r="O35" s="45">
        <f t="shared" si="2"/>
        <v>100.02934083601286</v>
      </c>
      <c r="P35" s="10"/>
    </row>
    <row r="36" spans="1:119">
      <c r="A36" s="12"/>
      <c r="B36" s="25">
        <v>361.1</v>
      </c>
      <c r="C36" s="20" t="s">
        <v>42</v>
      </c>
      <c r="D36" s="46">
        <v>11819</v>
      </c>
      <c r="E36" s="46">
        <v>0</v>
      </c>
      <c r="F36" s="46">
        <v>0</v>
      </c>
      <c r="G36" s="46">
        <v>0</v>
      </c>
      <c r="H36" s="46">
        <v>0</v>
      </c>
      <c r="I36" s="46">
        <v>33182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45001</v>
      </c>
      <c r="O36" s="47">
        <f t="shared" si="2"/>
        <v>18.087218649517684</v>
      </c>
      <c r="P36" s="9"/>
    </row>
    <row r="37" spans="1:119">
      <c r="A37" s="12"/>
      <c r="B37" s="25">
        <v>361.4</v>
      </c>
      <c r="C37" s="20" t="s">
        <v>104</v>
      </c>
      <c r="D37" s="46">
        <v>5200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5200</v>
      </c>
      <c r="O37" s="47">
        <f t="shared" si="2"/>
        <v>2.090032154340836</v>
      </c>
      <c r="P37" s="9"/>
    </row>
    <row r="38" spans="1:119">
      <c r="A38" s="12"/>
      <c r="B38" s="25">
        <v>362</v>
      </c>
      <c r="C38" s="20" t="s">
        <v>43</v>
      </c>
      <c r="D38" s="46">
        <v>19175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19175</v>
      </c>
      <c r="O38" s="47">
        <f t="shared" si="2"/>
        <v>7.706993569131833</v>
      </c>
      <c r="P38" s="9"/>
    </row>
    <row r="39" spans="1:119">
      <c r="A39" s="12"/>
      <c r="B39" s="25">
        <v>366</v>
      </c>
      <c r="C39" s="20" t="s">
        <v>89</v>
      </c>
      <c r="D39" s="46">
        <v>3318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3318</v>
      </c>
      <c r="O39" s="47">
        <f t="shared" si="2"/>
        <v>1.3336012861736335</v>
      </c>
      <c r="P39" s="9"/>
    </row>
    <row r="40" spans="1:119">
      <c r="A40" s="12"/>
      <c r="B40" s="25">
        <v>369.9</v>
      </c>
      <c r="C40" s="20" t="s">
        <v>44</v>
      </c>
      <c r="D40" s="46">
        <v>176179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176179</v>
      </c>
      <c r="O40" s="47">
        <f t="shared" si="2"/>
        <v>70.811495176848879</v>
      </c>
      <c r="P40" s="9"/>
    </row>
    <row r="41" spans="1:119" ht="15.75">
      <c r="A41" s="29" t="s">
        <v>31</v>
      </c>
      <c r="B41" s="30"/>
      <c r="C41" s="31"/>
      <c r="D41" s="32">
        <f t="shared" ref="D41:M41" si="10">SUM(D42:D44)</f>
        <v>1119878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822354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1942232</v>
      </c>
      <c r="O41" s="45">
        <f t="shared" si="2"/>
        <v>780.63987138263667</v>
      </c>
      <c r="P41" s="9"/>
    </row>
    <row r="42" spans="1:119">
      <c r="A42" s="12"/>
      <c r="B42" s="25">
        <v>381</v>
      </c>
      <c r="C42" s="20" t="s">
        <v>45</v>
      </c>
      <c r="D42" s="46">
        <v>1119878</v>
      </c>
      <c r="E42" s="46">
        <v>0</v>
      </c>
      <c r="F42" s="46">
        <v>0</v>
      </c>
      <c r="G42" s="46">
        <v>0</v>
      </c>
      <c r="H42" s="46">
        <v>0</v>
      </c>
      <c r="I42" s="46">
        <v>182865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1302743</v>
      </c>
      <c r="O42" s="47">
        <f t="shared" si="2"/>
        <v>523.61053054662375</v>
      </c>
      <c r="P42" s="9"/>
    </row>
    <row r="43" spans="1:119">
      <c r="A43" s="12"/>
      <c r="B43" s="25">
        <v>389.4</v>
      </c>
      <c r="C43" s="20" t="s">
        <v>105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638528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638528</v>
      </c>
      <c r="O43" s="47">
        <f t="shared" si="2"/>
        <v>256.64308681672026</v>
      </c>
      <c r="P43" s="9"/>
    </row>
    <row r="44" spans="1:119" ht="15.75" thickBot="1">
      <c r="A44" s="12"/>
      <c r="B44" s="25">
        <v>389.7</v>
      </c>
      <c r="C44" s="20" t="s">
        <v>98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961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961</v>
      </c>
      <c r="O44" s="47">
        <f t="shared" si="2"/>
        <v>0.3862540192926045</v>
      </c>
      <c r="P44" s="9"/>
    </row>
    <row r="45" spans="1:119" ht="16.5" thickBot="1">
      <c r="A45" s="14" t="s">
        <v>39</v>
      </c>
      <c r="B45" s="23"/>
      <c r="C45" s="22"/>
      <c r="D45" s="15">
        <f t="shared" ref="D45:M45" si="11">SUM(D5,D12,D15,D25,D33,D35,D41)</f>
        <v>2272817</v>
      </c>
      <c r="E45" s="15">
        <f t="shared" si="11"/>
        <v>0</v>
      </c>
      <c r="F45" s="15">
        <f t="shared" si="11"/>
        <v>0</v>
      </c>
      <c r="G45" s="15">
        <f t="shared" si="11"/>
        <v>0</v>
      </c>
      <c r="H45" s="15">
        <f t="shared" si="11"/>
        <v>0</v>
      </c>
      <c r="I45" s="15">
        <f t="shared" si="11"/>
        <v>7601731</v>
      </c>
      <c r="J45" s="15">
        <f t="shared" si="11"/>
        <v>0</v>
      </c>
      <c r="K45" s="15">
        <f t="shared" si="11"/>
        <v>0</v>
      </c>
      <c r="L45" s="15">
        <f t="shared" si="11"/>
        <v>0</v>
      </c>
      <c r="M45" s="15">
        <f t="shared" si="11"/>
        <v>0</v>
      </c>
      <c r="N45" s="15">
        <f t="shared" si="8"/>
        <v>9874548</v>
      </c>
      <c r="O45" s="38">
        <f t="shared" si="2"/>
        <v>3968.869774919614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106</v>
      </c>
      <c r="M47" s="48"/>
      <c r="N47" s="48"/>
      <c r="O47" s="43">
        <v>2488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63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539275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539275</v>
      </c>
      <c r="O5" s="33">
        <f t="shared" ref="O5:O41" si="2">(N5/O$43)</f>
        <v>218.15331715210357</v>
      </c>
      <c r="P5" s="6"/>
    </row>
    <row r="6" spans="1:133">
      <c r="A6" s="12"/>
      <c r="B6" s="25">
        <v>311</v>
      </c>
      <c r="C6" s="20" t="s">
        <v>2</v>
      </c>
      <c r="D6" s="46">
        <v>91220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91220</v>
      </c>
      <c r="O6" s="47">
        <f t="shared" si="2"/>
        <v>36.90129449838188</v>
      </c>
      <c r="P6" s="9"/>
    </row>
    <row r="7" spans="1:133">
      <c r="A7" s="12"/>
      <c r="B7" s="25">
        <v>312.41000000000003</v>
      </c>
      <c r="C7" s="20" t="s">
        <v>10</v>
      </c>
      <c r="D7" s="46">
        <v>64655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64655</v>
      </c>
      <c r="O7" s="47">
        <f t="shared" si="2"/>
        <v>26.154935275080906</v>
      </c>
      <c r="P7" s="9"/>
    </row>
    <row r="8" spans="1:133">
      <c r="A8" s="12"/>
      <c r="B8" s="25">
        <v>312.60000000000002</v>
      </c>
      <c r="C8" s="20" t="s">
        <v>11</v>
      </c>
      <c r="D8" s="46">
        <v>147609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147609</v>
      </c>
      <c r="O8" s="47">
        <f t="shared" si="2"/>
        <v>59.712378640776699</v>
      </c>
      <c r="P8" s="9"/>
    </row>
    <row r="9" spans="1:133">
      <c r="A9" s="12"/>
      <c r="B9" s="25">
        <v>314.10000000000002</v>
      </c>
      <c r="C9" s="20" t="s">
        <v>12</v>
      </c>
      <c r="D9" s="46">
        <v>163232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163232</v>
      </c>
      <c r="O9" s="47">
        <f t="shared" si="2"/>
        <v>66.032362459546931</v>
      </c>
      <c r="P9" s="9"/>
    </row>
    <row r="10" spans="1:133">
      <c r="A10" s="12"/>
      <c r="B10" s="25">
        <v>314.8</v>
      </c>
      <c r="C10" s="20" t="s">
        <v>13</v>
      </c>
      <c r="D10" s="46">
        <v>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87</v>
      </c>
      <c r="O10" s="47">
        <f t="shared" si="2"/>
        <v>3.5194174757281552E-2</v>
      </c>
      <c r="P10" s="9"/>
    </row>
    <row r="11" spans="1:133">
      <c r="A11" s="12"/>
      <c r="B11" s="25">
        <v>315</v>
      </c>
      <c r="C11" s="20" t="s">
        <v>70</v>
      </c>
      <c r="D11" s="46">
        <v>72472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72472</v>
      </c>
      <c r="O11" s="47">
        <f t="shared" si="2"/>
        <v>29.31715210355987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132391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132391</v>
      </c>
      <c r="O12" s="45">
        <f t="shared" si="2"/>
        <v>53.556229773462782</v>
      </c>
      <c r="P12" s="10"/>
    </row>
    <row r="13" spans="1:133">
      <c r="A13" s="12"/>
      <c r="B13" s="25">
        <v>322</v>
      </c>
      <c r="C13" s="20" t="s">
        <v>0</v>
      </c>
      <c r="D13" s="46">
        <v>18450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18450</v>
      </c>
      <c r="O13" s="47">
        <f t="shared" si="2"/>
        <v>7.4635922330097086</v>
      </c>
      <c r="P13" s="9"/>
    </row>
    <row r="14" spans="1:133">
      <c r="A14" s="12"/>
      <c r="B14" s="25">
        <v>325.2</v>
      </c>
      <c r="C14" s="20" t="s">
        <v>16</v>
      </c>
      <c r="D14" s="46">
        <v>113941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113941</v>
      </c>
      <c r="O14" s="47">
        <f t="shared" si="2"/>
        <v>46.092637540453076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SUM(D16:D21)</f>
        <v>203950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2676954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2880904</v>
      </c>
      <c r="O15" s="45">
        <f t="shared" si="2"/>
        <v>1165.4142394822006</v>
      </c>
      <c r="P15" s="10"/>
    </row>
    <row r="16" spans="1:133">
      <c r="A16" s="12"/>
      <c r="B16" s="25">
        <v>334.35</v>
      </c>
      <c r="C16" s="20" t="s">
        <v>59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2676954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2676954</v>
      </c>
      <c r="O16" s="47">
        <f t="shared" si="2"/>
        <v>1082.9101941747572</v>
      </c>
      <c r="P16" s="9"/>
    </row>
    <row r="17" spans="1:16">
      <c r="A17" s="12"/>
      <c r="B17" s="25">
        <v>335.12</v>
      </c>
      <c r="C17" s="20" t="s">
        <v>73</v>
      </c>
      <c r="D17" s="46">
        <v>90017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90017</v>
      </c>
      <c r="O17" s="47">
        <f t="shared" si="2"/>
        <v>36.414644012944983</v>
      </c>
      <c r="P17" s="9"/>
    </row>
    <row r="18" spans="1:16">
      <c r="A18" s="12"/>
      <c r="B18" s="25">
        <v>335.14</v>
      </c>
      <c r="C18" s="20" t="s">
        <v>74</v>
      </c>
      <c r="D18" s="46">
        <v>483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483</v>
      </c>
      <c r="O18" s="47">
        <f t="shared" si="2"/>
        <v>0.1953883495145631</v>
      </c>
      <c r="P18" s="9"/>
    </row>
    <row r="19" spans="1:16">
      <c r="A19" s="12"/>
      <c r="B19" s="25">
        <v>335.15</v>
      </c>
      <c r="C19" s="20" t="s">
        <v>75</v>
      </c>
      <c r="D19" s="46">
        <v>480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480</v>
      </c>
      <c r="O19" s="47">
        <f t="shared" si="2"/>
        <v>0.1941747572815534</v>
      </c>
      <c r="P19" s="9"/>
    </row>
    <row r="20" spans="1:16">
      <c r="A20" s="12"/>
      <c r="B20" s="25">
        <v>335.18</v>
      </c>
      <c r="C20" s="20" t="s">
        <v>76</v>
      </c>
      <c r="D20" s="46">
        <v>62440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62440</v>
      </c>
      <c r="O20" s="47">
        <f t="shared" si="2"/>
        <v>25.258899676375403</v>
      </c>
      <c r="P20" s="9"/>
    </row>
    <row r="21" spans="1:16">
      <c r="A21" s="12"/>
      <c r="B21" s="25">
        <v>335.19</v>
      </c>
      <c r="C21" s="20" t="s">
        <v>77</v>
      </c>
      <c r="D21" s="46">
        <v>50530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50530</v>
      </c>
      <c r="O21" s="47">
        <f t="shared" si="2"/>
        <v>20.440938511326859</v>
      </c>
      <c r="P21" s="9"/>
    </row>
    <row r="22" spans="1:16" ht="15.75">
      <c r="A22" s="29" t="s">
        <v>29</v>
      </c>
      <c r="B22" s="30"/>
      <c r="C22" s="31"/>
      <c r="D22" s="32">
        <f t="shared" ref="D22:M22" si="5">SUM(D23:D29)</f>
        <v>1000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6443765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6444765</v>
      </c>
      <c r="O22" s="45">
        <f t="shared" si="2"/>
        <v>2607.105582524272</v>
      </c>
      <c r="P22" s="10"/>
    </row>
    <row r="23" spans="1:16">
      <c r="A23" s="12"/>
      <c r="B23" s="25">
        <v>343.1</v>
      </c>
      <c r="C23" s="20" t="s">
        <v>33</v>
      </c>
      <c r="D23" s="46">
        <v>1000</v>
      </c>
      <c r="E23" s="46">
        <v>0</v>
      </c>
      <c r="F23" s="46">
        <v>0</v>
      </c>
      <c r="G23" s="46">
        <v>0</v>
      </c>
      <c r="H23" s="46">
        <v>0</v>
      </c>
      <c r="I23" s="46">
        <v>4531958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4532958</v>
      </c>
      <c r="O23" s="47">
        <f t="shared" si="2"/>
        <v>1833.7208737864078</v>
      </c>
      <c r="P23" s="9"/>
    </row>
    <row r="24" spans="1:16">
      <c r="A24" s="12"/>
      <c r="B24" s="25">
        <v>343.2</v>
      </c>
      <c r="C24" s="20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323971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323971</v>
      </c>
      <c r="O24" s="47">
        <f t="shared" si="2"/>
        <v>131.05622977346277</v>
      </c>
      <c r="P24" s="9"/>
    </row>
    <row r="25" spans="1:16">
      <c r="A25" s="12"/>
      <c r="B25" s="25">
        <v>343.3</v>
      </c>
      <c r="C25" s="20" t="s">
        <v>35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571474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571474</v>
      </c>
      <c r="O25" s="47">
        <f t="shared" si="2"/>
        <v>231.17880258899677</v>
      </c>
      <c r="P25" s="9"/>
    </row>
    <row r="26" spans="1:16">
      <c r="A26" s="12"/>
      <c r="B26" s="25">
        <v>343.4</v>
      </c>
      <c r="C26" s="20" t="s">
        <v>36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300658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300658</v>
      </c>
      <c r="O26" s="47">
        <f t="shared" si="2"/>
        <v>121.62540453074433</v>
      </c>
      <c r="P26" s="9"/>
    </row>
    <row r="27" spans="1:16">
      <c r="A27" s="12"/>
      <c r="B27" s="25">
        <v>343.5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664709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664709</v>
      </c>
      <c r="O27" s="47">
        <f t="shared" si="2"/>
        <v>268.89522653721684</v>
      </c>
      <c r="P27" s="9"/>
    </row>
    <row r="28" spans="1:16">
      <c r="A28" s="12"/>
      <c r="B28" s="25">
        <v>343.8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4200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4200</v>
      </c>
      <c r="O28" s="47">
        <f t="shared" si="2"/>
        <v>1.6990291262135921</v>
      </c>
      <c r="P28" s="9"/>
    </row>
    <row r="29" spans="1:16">
      <c r="A29" s="12"/>
      <c r="B29" s="25">
        <v>349</v>
      </c>
      <c r="C29" s="20" t="s">
        <v>78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46795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46795</v>
      </c>
      <c r="O29" s="47">
        <f t="shared" si="2"/>
        <v>18.930016181229774</v>
      </c>
      <c r="P29" s="9"/>
    </row>
    <row r="30" spans="1:16" ht="15.75">
      <c r="A30" s="29" t="s">
        <v>30</v>
      </c>
      <c r="B30" s="30"/>
      <c r="C30" s="31"/>
      <c r="D30" s="32">
        <f t="shared" ref="D30:M30" si="7">SUM(D31:D31)</f>
        <v>18643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41" si="8">SUM(D30:M30)</f>
        <v>18643</v>
      </c>
      <c r="O30" s="45">
        <f t="shared" si="2"/>
        <v>7.541666666666667</v>
      </c>
      <c r="P30" s="10"/>
    </row>
    <row r="31" spans="1:16">
      <c r="A31" s="13"/>
      <c r="B31" s="39">
        <v>351.5</v>
      </c>
      <c r="C31" s="21" t="s">
        <v>41</v>
      </c>
      <c r="D31" s="46">
        <v>18643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18643</v>
      </c>
      <c r="O31" s="47">
        <f t="shared" si="2"/>
        <v>7.541666666666667</v>
      </c>
      <c r="P31" s="9"/>
    </row>
    <row r="32" spans="1:16" ht="15.75">
      <c r="A32" s="29" t="s">
        <v>3</v>
      </c>
      <c r="B32" s="30"/>
      <c r="C32" s="31"/>
      <c r="D32" s="32">
        <f t="shared" ref="D32:M32" si="9">SUM(D33:D37)</f>
        <v>239807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23619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8"/>
        <v>263426</v>
      </c>
      <c r="O32" s="45">
        <f t="shared" si="2"/>
        <v>106.56391585760518</v>
      </c>
      <c r="P32" s="10"/>
    </row>
    <row r="33" spans="1:119">
      <c r="A33" s="12"/>
      <c r="B33" s="25">
        <v>361.1</v>
      </c>
      <c r="C33" s="20" t="s">
        <v>42</v>
      </c>
      <c r="D33" s="46">
        <v>11571</v>
      </c>
      <c r="E33" s="46">
        <v>0</v>
      </c>
      <c r="F33" s="46">
        <v>0</v>
      </c>
      <c r="G33" s="46">
        <v>0</v>
      </c>
      <c r="H33" s="46">
        <v>0</v>
      </c>
      <c r="I33" s="46">
        <v>23619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35190</v>
      </c>
      <c r="O33" s="47">
        <f t="shared" si="2"/>
        <v>14.235436893203884</v>
      </c>
      <c r="P33" s="9"/>
    </row>
    <row r="34" spans="1:119">
      <c r="A34" s="12"/>
      <c r="B34" s="25">
        <v>362</v>
      </c>
      <c r="C34" s="20" t="s">
        <v>43</v>
      </c>
      <c r="D34" s="46">
        <v>19191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19191</v>
      </c>
      <c r="O34" s="47">
        <f t="shared" si="2"/>
        <v>7.7633495145631066</v>
      </c>
      <c r="P34" s="9"/>
    </row>
    <row r="35" spans="1:119">
      <c r="A35" s="12"/>
      <c r="B35" s="25">
        <v>364</v>
      </c>
      <c r="C35" s="20" t="s">
        <v>79</v>
      </c>
      <c r="D35" s="46">
        <v>6175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6175</v>
      </c>
      <c r="O35" s="47">
        <f t="shared" si="2"/>
        <v>2.4979773462783172</v>
      </c>
      <c r="P35" s="9"/>
    </row>
    <row r="36" spans="1:119">
      <c r="A36" s="12"/>
      <c r="B36" s="25">
        <v>366</v>
      </c>
      <c r="C36" s="20" t="s">
        <v>89</v>
      </c>
      <c r="D36" s="46">
        <v>663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663</v>
      </c>
      <c r="O36" s="47">
        <f t="shared" si="2"/>
        <v>0.26820388349514562</v>
      </c>
      <c r="P36" s="9"/>
    </row>
    <row r="37" spans="1:119">
      <c r="A37" s="12"/>
      <c r="B37" s="25">
        <v>369.9</v>
      </c>
      <c r="C37" s="20" t="s">
        <v>44</v>
      </c>
      <c r="D37" s="46">
        <v>202207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202207</v>
      </c>
      <c r="O37" s="47">
        <f t="shared" si="2"/>
        <v>81.79894822006473</v>
      </c>
      <c r="P37" s="9"/>
    </row>
    <row r="38" spans="1:119" ht="15.75">
      <c r="A38" s="29" t="s">
        <v>31</v>
      </c>
      <c r="B38" s="30"/>
      <c r="C38" s="31"/>
      <c r="D38" s="32">
        <f t="shared" ref="D38:M38" si="10">SUM(D39:D40)</f>
        <v>1073404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259206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8"/>
        <v>1332610</v>
      </c>
      <c r="O38" s="45">
        <f t="shared" si="2"/>
        <v>539.08171521035604</v>
      </c>
      <c r="P38" s="9"/>
    </row>
    <row r="39" spans="1:119">
      <c r="A39" s="12"/>
      <c r="B39" s="25">
        <v>381</v>
      </c>
      <c r="C39" s="20" t="s">
        <v>45</v>
      </c>
      <c r="D39" s="46">
        <v>1073404</v>
      </c>
      <c r="E39" s="46">
        <v>0</v>
      </c>
      <c r="F39" s="46">
        <v>0</v>
      </c>
      <c r="G39" s="46">
        <v>0</v>
      </c>
      <c r="H39" s="46">
        <v>0</v>
      </c>
      <c r="I39" s="46">
        <v>154500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1227904</v>
      </c>
      <c r="O39" s="47">
        <f t="shared" si="2"/>
        <v>496.72491909385116</v>
      </c>
      <c r="P39" s="9"/>
    </row>
    <row r="40" spans="1:119" ht="15.75" thickBot="1">
      <c r="A40" s="12"/>
      <c r="B40" s="25">
        <v>389.7</v>
      </c>
      <c r="C40" s="20" t="s">
        <v>98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104706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104706</v>
      </c>
      <c r="O40" s="47">
        <f t="shared" si="2"/>
        <v>42.356796116504853</v>
      </c>
      <c r="P40" s="9"/>
    </row>
    <row r="41" spans="1:119" ht="16.5" thickBot="1">
      <c r="A41" s="14" t="s">
        <v>39</v>
      </c>
      <c r="B41" s="23"/>
      <c r="C41" s="22"/>
      <c r="D41" s="15">
        <f t="shared" ref="D41:M41" si="11">SUM(D5,D12,D15,D22,D30,D32,D38)</f>
        <v>2208470</v>
      </c>
      <c r="E41" s="15">
        <f t="shared" si="11"/>
        <v>0</v>
      </c>
      <c r="F41" s="15">
        <f t="shared" si="11"/>
        <v>0</v>
      </c>
      <c r="G41" s="15">
        <f t="shared" si="11"/>
        <v>0</v>
      </c>
      <c r="H41" s="15">
        <f t="shared" si="11"/>
        <v>0</v>
      </c>
      <c r="I41" s="15">
        <f t="shared" si="11"/>
        <v>9403544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8"/>
        <v>11612014</v>
      </c>
      <c r="O41" s="38">
        <f t="shared" si="2"/>
        <v>4697.416666666667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101</v>
      </c>
      <c r="M43" s="48"/>
      <c r="N43" s="48"/>
      <c r="O43" s="43">
        <v>2472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63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560488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560488</v>
      </c>
      <c r="O5" s="33">
        <f t="shared" ref="O5:O43" si="2">(N5/O$45)</f>
        <v>227.10210696920583</v>
      </c>
      <c r="P5" s="6"/>
    </row>
    <row r="6" spans="1:133">
      <c r="A6" s="12"/>
      <c r="B6" s="25">
        <v>311</v>
      </c>
      <c r="C6" s="20" t="s">
        <v>2</v>
      </c>
      <c r="D6" s="46">
        <v>88717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88717</v>
      </c>
      <c r="O6" s="47">
        <f t="shared" si="2"/>
        <v>35.946920583468398</v>
      </c>
      <c r="P6" s="9"/>
    </row>
    <row r="7" spans="1:133">
      <c r="A7" s="12"/>
      <c r="B7" s="25">
        <v>312.41000000000003</v>
      </c>
      <c r="C7" s="20" t="s">
        <v>10</v>
      </c>
      <c r="D7" s="46">
        <v>61552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61552</v>
      </c>
      <c r="O7" s="47">
        <f t="shared" si="2"/>
        <v>24.94003241491086</v>
      </c>
      <c r="P7" s="9"/>
    </row>
    <row r="8" spans="1:133">
      <c r="A8" s="12"/>
      <c r="B8" s="25">
        <v>312.60000000000002</v>
      </c>
      <c r="C8" s="20" t="s">
        <v>11</v>
      </c>
      <c r="D8" s="46">
        <v>146336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146336</v>
      </c>
      <c r="O8" s="47">
        <f t="shared" si="2"/>
        <v>59.293354943273904</v>
      </c>
      <c r="P8" s="9"/>
    </row>
    <row r="9" spans="1:133">
      <c r="A9" s="12"/>
      <c r="B9" s="25">
        <v>314.10000000000002</v>
      </c>
      <c r="C9" s="20" t="s">
        <v>12</v>
      </c>
      <c r="D9" s="46">
        <v>167403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167403</v>
      </c>
      <c r="O9" s="47">
        <f t="shared" si="2"/>
        <v>67.829416531604537</v>
      </c>
      <c r="P9" s="9"/>
    </row>
    <row r="10" spans="1:133">
      <c r="A10" s="12"/>
      <c r="B10" s="25">
        <v>314.8</v>
      </c>
      <c r="C10" s="20" t="s">
        <v>13</v>
      </c>
      <c r="D10" s="46">
        <v>187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187</v>
      </c>
      <c r="O10" s="47">
        <f t="shared" si="2"/>
        <v>7.5769854132901132E-2</v>
      </c>
      <c r="P10" s="9"/>
    </row>
    <row r="11" spans="1:133">
      <c r="A11" s="12"/>
      <c r="B11" s="25">
        <v>315</v>
      </c>
      <c r="C11" s="20" t="s">
        <v>70</v>
      </c>
      <c r="D11" s="46">
        <v>96293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96293</v>
      </c>
      <c r="O11" s="47">
        <f t="shared" si="2"/>
        <v>39.016612641815236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135013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135013</v>
      </c>
      <c r="O12" s="45">
        <f t="shared" si="2"/>
        <v>54.705429497568879</v>
      </c>
      <c r="P12" s="10"/>
    </row>
    <row r="13" spans="1:133">
      <c r="A13" s="12"/>
      <c r="B13" s="25">
        <v>322</v>
      </c>
      <c r="C13" s="20" t="s">
        <v>0</v>
      </c>
      <c r="D13" s="46">
        <v>15091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15091</v>
      </c>
      <c r="O13" s="47">
        <f t="shared" si="2"/>
        <v>6.1146677471636952</v>
      </c>
      <c r="P13" s="9"/>
    </row>
    <row r="14" spans="1:133">
      <c r="A14" s="12"/>
      <c r="B14" s="25">
        <v>325.2</v>
      </c>
      <c r="C14" s="20" t="s">
        <v>16</v>
      </c>
      <c r="D14" s="46">
        <v>119922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119922</v>
      </c>
      <c r="O14" s="47">
        <f t="shared" si="2"/>
        <v>48.590761750405186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SUM(D16:D23)</f>
        <v>253354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473356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726710</v>
      </c>
      <c r="O15" s="45">
        <f t="shared" si="2"/>
        <v>294.45299837925444</v>
      </c>
      <c r="P15" s="10"/>
    </row>
    <row r="16" spans="1:133">
      <c r="A16" s="12"/>
      <c r="B16" s="25">
        <v>334.2</v>
      </c>
      <c r="C16" s="20" t="s">
        <v>94</v>
      </c>
      <c r="D16" s="46">
        <v>39500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39500</v>
      </c>
      <c r="O16" s="47">
        <f t="shared" si="2"/>
        <v>16.004862236628849</v>
      </c>
      <c r="P16" s="9"/>
    </row>
    <row r="17" spans="1:16">
      <c r="A17" s="12"/>
      <c r="B17" s="25">
        <v>334.31</v>
      </c>
      <c r="C17" s="20" t="s">
        <v>58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473356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473356</v>
      </c>
      <c r="O17" s="47">
        <f t="shared" si="2"/>
        <v>191.79740680713127</v>
      </c>
      <c r="P17" s="9"/>
    </row>
    <row r="18" spans="1:16">
      <c r="A18" s="12"/>
      <c r="B18" s="25">
        <v>335.12</v>
      </c>
      <c r="C18" s="20" t="s">
        <v>73</v>
      </c>
      <c r="D18" s="46">
        <v>88256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88256</v>
      </c>
      <c r="O18" s="47">
        <f t="shared" si="2"/>
        <v>35.760129659643439</v>
      </c>
      <c r="P18" s="9"/>
    </row>
    <row r="19" spans="1:16">
      <c r="A19" s="12"/>
      <c r="B19" s="25">
        <v>335.14</v>
      </c>
      <c r="C19" s="20" t="s">
        <v>74</v>
      </c>
      <c r="D19" s="46">
        <v>500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500</v>
      </c>
      <c r="O19" s="47">
        <f t="shared" si="2"/>
        <v>0.2025931928687196</v>
      </c>
      <c r="P19" s="9"/>
    </row>
    <row r="20" spans="1:16">
      <c r="A20" s="12"/>
      <c r="B20" s="25">
        <v>335.15</v>
      </c>
      <c r="C20" s="20" t="s">
        <v>75</v>
      </c>
      <c r="D20" s="46">
        <v>405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405</v>
      </c>
      <c r="O20" s="47">
        <f t="shared" si="2"/>
        <v>0.16410048622366288</v>
      </c>
      <c r="P20" s="9"/>
    </row>
    <row r="21" spans="1:16">
      <c r="A21" s="12"/>
      <c r="B21" s="25">
        <v>335.18</v>
      </c>
      <c r="C21" s="20" t="s">
        <v>76</v>
      </c>
      <c r="D21" s="46">
        <v>62757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62757</v>
      </c>
      <c r="O21" s="47">
        <f t="shared" si="2"/>
        <v>25.428282009724473</v>
      </c>
      <c r="P21" s="9"/>
    </row>
    <row r="22" spans="1:16">
      <c r="A22" s="12"/>
      <c r="B22" s="25">
        <v>335.19</v>
      </c>
      <c r="C22" s="20" t="s">
        <v>77</v>
      </c>
      <c r="D22" s="46">
        <v>16000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16000</v>
      </c>
      <c r="O22" s="47">
        <f t="shared" si="2"/>
        <v>6.4829821717990272</v>
      </c>
      <c r="P22" s="9"/>
    </row>
    <row r="23" spans="1:16">
      <c r="A23" s="12"/>
      <c r="B23" s="25">
        <v>337.2</v>
      </c>
      <c r="C23" s="20" t="s">
        <v>24</v>
      </c>
      <c r="D23" s="46">
        <v>45936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45936</v>
      </c>
      <c r="O23" s="47">
        <f t="shared" si="2"/>
        <v>18.612641815235008</v>
      </c>
      <c r="P23" s="9"/>
    </row>
    <row r="24" spans="1:16" ht="15.75">
      <c r="A24" s="29" t="s">
        <v>29</v>
      </c>
      <c r="B24" s="30"/>
      <c r="C24" s="31"/>
      <c r="D24" s="32">
        <f t="shared" ref="D24:M24" si="5">SUM(D25:D31)</f>
        <v>0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6541187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6541187</v>
      </c>
      <c r="O24" s="45">
        <f t="shared" si="2"/>
        <v>2650.3999189627229</v>
      </c>
      <c r="P24" s="10"/>
    </row>
    <row r="25" spans="1:16">
      <c r="A25" s="12"/>
      <c r="B25" s="25">
        <v>343.1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4571723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4571723</v>
      </c>
      <c r="O25" s="47">
        <f t="shared" si="2"/>
        <v>1852.3999189627229</v>
      </c>
      <c r="P25" s="9"/>
    </row>
    <row r="26" spans="1:16">
      <c r="A26" s="12"/>
      <c r="B26" s="25">
        <v>343.2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381532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381532</v>
      </c>
      <c r="O26" s="47">
        <f t="shared" si="2"/>
        <v>154.59157212317666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547538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547538</v>
      </c>
      <c r="O27" s="47">
        <f t="shared" si="2"/>
        <v>221.854943273906</v>
      </c>
      <c r="P27" s="9"/>
    </row>
    <row r="28" spans="1:16">
      <c r="A28" s="12"/>
      <c r="B28" s="25">
        <v>343.4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302002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302002</v>
      </c>
      <c r="O28" s="47">
        <f t="shared" si="2"/>
        <v>122.36709886547813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708072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708072</v>
      </c>
      <c r="O29" s="47">
        <f t="shared" si="2"/>
        <v>286.90113452188007</v>
      </c>
      <c r="P29" s="9"/>
    </row>
    <row r="30" spans="1:16">
      <c r="A30" s="12"/>
      <c r="B30" s="25">
        <v>343.8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1000</v>
      </c>
      <c r="O30" s="47">
        <f t="shared" si="2"/>
        <v>0.4051863857374392</v>
      </c>
      <c r="P30" s="9"/>
    </row>
    <row r="31" spans="1:16">
      <c r="A31" s="12"/>
      <c r="B31" s="25">
        <v>349</v>
      </c>
      <c r="C31" s="20" t="s">
        <v>78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29320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29320</v>
      </c>
      <c r="O31" s="47">
        <f t="shared" si="2"/>
        <v>11.880064829821718</v>
      </c>
      <c r="P31" s="9"/>
    </row>
    <row r="32" spans="1:16" ht="15.75">
      <c r="A32" s="29" t="s">
        <v>30</v>
      </c>
      <c r="B32" s="30"/>
      <c r="C32" s="31"/>
      <c r="D32" s="32">
        <f t="shared" ref="D32:M32" si="7">SUM(D33:D33)</f>
        <v>20841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ref="N32:N43" si="8">SUM(D32:M32)</f>
        <v>20841</v>
      </c>
      <c r="O32" s="45">
        <f t="shared" si="2"/>
        <v>8.4444894651539713</v>
      </c>
      <c r="P32" s="10"/>
    </row>
    <row r="33" spans="1:119">
      <c r="A33" s="13"/>
      <c r="B33" s="39">
        <v>351.5</v>
      </c>
      <c r="C33" s="21" t="s">
        <v>41</v>
      </c>
      <c r="D33" s="46">
        <v>20841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20841</v>
      </c>
      <c r="O33" s="47">
        <f t="shared" si="2"/>
        <v>8.4444894651539713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SUM(D35:D39)</f>
        <v>225774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7846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8"/>
        <v>233620</v>
      </c>
      <c r="O34" s="45">
        <f t="shared" si="2"/>
        <v>94.659643435980556</v>
      </c>
      <c r="P34" s="10"/>
    </row>
    <row r="35" spans="1:119">
      <c r="A35" s="12"/>
      <c r="B35" s="25">
        <v>361.1</v>
      </c>
      <c r="C35" s="20" t="s">
        <v>42</v>
      </c>
      <c r="D35" s="46">
        <v>11328</v>
      </c>
      <c r="E35" s="46">
        <v>0</v>
      </c>
      <c r="F35" s="46">
        <v>0</v>
      </c>
      <c r="G35" s="46">
        <v>0</v>
      </c>
      <c r="H35" s="46">
        <v>0</v>
      </c>
      <c r="I35" s="46">
        <v>7846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19174</v>
      </c>
      <c r="O35" s="47">
        <f t="shared" si="2"/>
        <v>7.7690437601296596</v>
      </c>
      <c r="P35" s="9"/>
    </row>
    <row r="36" spans="1:119">
      <c r="A36" s="12"/>
      <c r="B36" s="25">
        <v>362</v>
      </c>
      <c r="C36" s="20" t="s">
        <v>43</v>
      </c>
      <c r="D36" s="46">
        <v>18818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18818</v>
      </c>
      <c r="O36" s="47">
        <f t="shared" si="2"/>
        <v>7.6247974068071311</v>
      </c>
      <c r="P36" s="9"/>
    </row>
    <row r="37" spans="1:119">
      <c r="A37" s="12"/>
      <c r="B37" s="25">
        <v>364</v>
      </c>
      <c r="C37" s="20" t="s">
        <v>79</v>
      </c>
      <c r="D37" s="46">
        <v>4250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4250</v>
      </c>
      <c r="O37" s="47">
        <f t="shared" si="2"/>
        <v>1.7220421393841168</v>
      </c>
      <c r="P37" s="9"/>
    </row>
    <row r="38" spans="1:119">
      <c r="A38" s="12"/>
      <c r="B38" s="25">
        <v>366</v>
      </c>
      <c r="C38" s="20" t="s">
        <v>89</v>
      </c>
      <c r="D38" s="46">
        <v>23044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23044</v>
      </c>
      <c r="O38" s="47">
        <f t="shared" si="2"/>
        <v>9.3371150729335497</v>
      </c>
      <c r="P38" s="9"/>
    </row>
    <row r="39" spans="1:119">
      <c r="A39" s="12"/>
      <c r="B39" s="25">
        <v>369.9</v>
      </c>
      <c r="C39" s="20" t="s">
        <v>44</v>
      </c>
      <c r="D39" s="46">
        <v>168334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168334</v>
      </c>
      <c r="O39" s="47">
        <f t="shared" si="2"/>
        <v>68.206645056726089</v>
      </c>
      <c r="P39" s="9"/>
    </row>
    <row r="40" spans="1:119" ht="15.75">
      <c r="A40" s="29" t="s">
        <v>31</v>
      </c>
      <c r="B40" s="30"/>
      <c r="C40" s="31"/>
      <c r="D40" s="32">
        <f t="shared" ref="D40:M40" si="10">SUM(D41:D42)</f>
        <v>1024315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632315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1656630</v>
      </c>
      <c r="O40" s="45">
        <f t="shared" si="2"/>
        <v>671.24392220421396</v>
      </c>
      <c r="P40" s="9"/>
    </row>
    <row r="41" spans="1:119">
      <c r="A41" s="12"/>
      <c r="B41" s="25">
        <v>381</v>
      </c>
      <c r="C41" s="20" t="s">
        <v>45</v>
      </c>
      <c r="D41" s="46">
        <v>1024315</v>
      </c>
      <c r="E41" s="46">
        <v>0</v>
      </c>
      <c r="F41" s="46">
        <v>0</v>
      </c>
      <c r="G41" s="46">
        <v>0</v>
      </c>
      <c r="H41" s="46">
        <v>0</v>
      </c>
      <c r="I41" s="46">
        <v>185770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1210085</v>
      </c>
      <c r="O41" s="47">
        <f t="shared" si="2"/>
        <v>490.30996758508917</v>
      </c>
      <c r="P41" s="9"/>
    </row>
    <row r="42" spans="1:119" ht="15.75" thickBot="1">
      <c r="A42" s="12"/>
      <c r="B42" s="25">
        <v>389.7</v>
      </c>
      <c r="C42" s="20" t="s">
        <v>98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446545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446545</v>
      </c>
      <c r="O42" s="47">
        <f t="shared" si="2"/>
        <v>180.93395461912479</v>
      </c>
      <c r="P42" s="9"/>
    </row>
    <row r="43" spans="1:119" ht="16.5" thickBot="1">
      <c r="A43" s="14" t="s">
        <v>39</v>
      </c>
      <c r="B43" s="23"/>
      <c r="C43" s="22"/>
      <c r="D43" s="15">
        <f t="shared" ref="D43:M43" si="11">SUM(D5,D12,D15,D24,D32,D34,D40)</f>
        <v>2219785</v>
      </c>
      <c r="E43" s="15">
        <f t="shared" si="11"/>
        <v>0</v>
      </c>
      <c r="F43" s="15">
        <f t="shared" si="11"/>
        <v>0</v>
      </c>
      <c r="G43" s="15">
        <f t="shared" si="11"/>
        <v>0</v>
      </c>
      <c r="H43" s="15">
        <f t="shared" si="11"/>
        <v>0</v>
      </c>
      <c r="I43" s="15">
        <f t="shared" si="11"/>
        <v>7654704</v>
      </c>
      <c r="J43" s="15">
        <f t="shared" si="11"/>
        <v>0</v>
      </c>
      <c r="K43" s="15">
        <f t="shared" si="11"/>
        <v>0</v>
      </c>
      <c r="L43" s="15">
        <f t="shared" si="11"/>
        <v>0</v>
      </c>
      <c r="M43" s="15">
        <f t="shared" si="11"/>
        <v>0</v>
      </c>
      <c r="N43" s="15">
        <f t="shared" si="8"/>
        <v>9874489</v>
      </c>
      <c r="O43" s="38">
        <f t="shared" si="2"/>
        <v>4001.0085089141003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99</v>
      </c>
      <c r="M45" s="48"/>
      <c r="N45" s="48"/>
      <c r="O45" s="43">
        <v>2468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63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549367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549367</v>
      </c>
      <c r="O5" s="33">
        <f t="shared" ref="O5:O42" si="2">(N5/O$44)</f>
        <v>220.27546110665597</v>
      </c>
      <c r="P5" s="6"/>
    </row>
    <row r="6" spans="1:133">
      <c r="A6" s="12"/>
      <c r="B6" s="25">
        <v>311</v>
      </c>
      <c r="C6" s="20" t="s">
        <v>2</v>
      </c>
      <c r="D6" s="46">
        <v>87317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87317</v>
      </c>
      <c r="O6" s="47">
        <f t="shared" si="2"/>
        <v>35.010825982357659</v>
      </c>
      <c r="P6" s="9"/>
    </row>
    <row r="7" spans="1:133">
      <c r="A7" s="12"/>
      <c r="B7" s="25">
        <v>312.41000000000003</v>
      </c>
      <c r="C7" s="20" t="s">
        <v>10</v>
      </c>
      <c r="D7" s="46">
        <v>61713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61713</v>
      </c>
      <c r="O7" s="47">
        <f t="shared" si="2"/>
        <v>24.744587008821171</v>
      </c>
      <c r="P7" s="9"/>
    </row>
    <row r="8" spans="1:133">
      <c r="A8" s="12"/>
      <c r="B8" s="25">
        <v>312.60000000000002</v>
      </c>
      <c r="C8" s="20" t="s">
        <v>11</v>
      </c>
      <c r="D8" s="46">
        <v>135221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135221</v>
      </c>
      <c r="O8" s="47">
        <f t="shared" si="2"/>
        <v>54.218524458700884</v>
      </c>
      <c r="P8" s="9"/>
    </row>
    <row r="9" spans="1:133">
      <c r="A9" s="12"/>
      <c r="B9" s="25">
        <v>314.10000000000002</v>
      </c>
      <c r="C9" s="20" t="s">
        <v>12</v>
      </c>
      <c r="D9" s="46">
        <v>168308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168308</v>
      </c>
      <c r="O9" s="47">
        <f t="shared" si="2"/>
        <v>67.485164394546914</v>
      </c>
      <c r="P9" s="9"/>
    </row>
    <row r="10" spans="1:133">
      <c r="A10" s="12"/>
      <c r="B10" s="25">
        <v>314.8</v>
      </c>
      <c r="C10" s="20" t="s">
        <v>13</v>
      </c>
      <c r="D10" s="46">
        <v>216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216</v>
      </c>
      <c r="O10" s="47">
        <f t="shared" si="2"/>
        <v>8.660785886126704E-2</v>
      </c>
      <c r="P10" s="9"/>
    </row>
    <row r="11" spans="1:133">
      <c r="A11" s="12"/>
      <c r="B11" s="25">
        <v>315</v>
      </c>
      <c r="C11" s="20" t="s">
        <v>70</v>
      </c>
      <c r="D11" s="46">
        <v>96592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96592</v>
      </c>
      <c r="O11" s="47">
        <f t="shared" si="2"/>
        <v>38.729751403368084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146242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146242</v>
      </c>
      <c r="O12" s="45">
        <f t="shared" si="2"/>
        <v>58.637530072173213</v>
      </c>
      <c r="P12" s="10"/>
    </row>
    <row r="13" spans="1:133">
      <c r="A13" s="12"/>
      <c r="B13" s="25">
        <v>322</v>
      </c>
      <c r="C13" s="20" t="s">
        <v>0</v>
      </c>
      <c r="D13" s="46">
        <v>22614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22614</v>
      </c>
      <c r="O13" s="47">
        <f t="shared" si="2"/>
        <v>9.0673616680032083</v>
      </c>
      <c r="P13" s="9"/>
    </row>
    <row r="14" spans="1:133">
      <c r="A14" s="12"/>
      <c r="B14" s="25">
        <v>325.2</v>
      </c>
      <c r="C14" s="20" t="s">
        <v>16</v>
      </c>
      <c r="D14" s="46">
        <v>123628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123628</v>
      </c>
      <c r="O14" s="47">
        <f t="shared" si="2"/>
        <v>49.570168404170005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SUM(D16:D23)</f>
        <v>843154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843154</v>
      </c>
      <c r="O15" s="45">
        <f t="shared" si="2"/>
        <v>338.07297514033678</v>
      </c>
      <c r="P15" s="10"/>
    </row>
    <row r="16" spans="1:133">
      <c r="A16" s="12"/>
      <c r="B16" s="25">
        <v>334.2</v>
      </c>
      <c r="C16" s="20" t="s">
        <v>94</v>
      </c>
      <c r="D16" s="46">
        <v>15400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15400</v>
      </c>
      <c r="O16" s="47">
        <f t="shared" si="2"/>
        <v>6.1748195669607053</v>
      </c>
      <c r="P16" s="9"/>
    </row>
    <row r="17" spans="1:16">
      <c r="A17" s="12"/>
      <c r="B17" s="25">
        <v>334.39</v>
      </c>
      <c r="C17" s="20" t="s">
        <v>95</v>
      </c>
      <c r="D17" s="46">
        <v>624673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624673</v>
      </c>
      <c r="O17" s="47">
        <f t="shared" si="2"/>
        <v>250.47032878909383</v>
      </c>
      <c r="P17" s="9"/>
    </row>
    <row r="18" spans="1:16">
      <c r="A18" s="12"/>
      <c r="B18" s="25">
        <v>335.12</v>
      </c>
      <c r="C18" s="20" t="s">
        <v>73</v>
      </c>
      <c r="D18" s="46">
        <v>87866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87866</v>
      </c>
      <c r="O18" s="47">
        <f t="shared" si="2"/>
        <v>35.230954290296715</v>
      </c>
      <c r="P18" s="9"/>
    </row>
    <row r="19" spans="1:16">
      <c r="A19" s="12"/>
      <c r="B19" s="25">
        <v>335.14</v>
      </c>
      <c r="C19" s="20" t="s">
        <v>74</v>
      </c>
      <c r="D19" s="46">
        <v>388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388</v>
      </c>
      <c r="O19" s="47">
        <f t="shared" si="2"/>
        <v>0.15557337610264635</v>
      </c>
      <c r="P19" s="9"/>
    </row>
    <row r="20" spans="1:16">
      <c r="A20" s="12"/>
      <c r="B20" s="25">
        <v>335.15</v>
      </c>
      <c r="C20" s="20" t="s">
        <v>75</v>
      </c>
      <c r="D20" s="46">
        <v>952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952</v>
      </c>
      <c r="O20" s="47">
        <f t="shared" si="2"/>
        <v>0.38171611868484362</v>
      </c>
      <c r="P20" s="9"/>
    </row>
    <row r="21" spans="1:16">
      <c r="A21" s="12"/>
      <c r="B21" s="25">
        <v>335.18</v>
      </c>
      <c r="C21" s="20" t="s">
        <v>76</v>
      </c>
      <c r="D21" s="46">
        <v>60439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60439</v>
      </c>
      <c r="O21" s="47">
        <f t="shared" si="2"/>
        <v>24.233761026463512</v>
      </c>
      <c r="P21" s="9"/>
    </row>
    <row r="22" spans="1:16">
      <c r="A22" s="12"/>
      <c r="B22" s="25">
        <v>335.19</v>
      </c>
      <c r="C22" s="20" t="s">
        <v>77</v>
      </c>
      <c r="D22" s="46">
        <v>7500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7500</v>
      </c>
      <c r="O22" s="47">
        <f t="shared" si="2"/>
        <v>3.0072173215717721</v>
      </c>
      <c r="P22" s="9"/>
    </row>
    <row r="23" spans="1:16">
      <c r="A23" s="12"/>
      <c r="B23" s="25">
        <v>337.2</v>
      </c>
      <c r="C23" s="20" t="s">
        <v>24</v>
      </c>
      <c r="D23" s="46">
        <v>45936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45936</v>
      </c>
      <c r="O23" s="47">
        <f t="shared" si="2"/>
        <v>18.418604651162791</v>
      </c>
      <c r="P23" s="9"/>
    </row>
    <row r="24" spans="1:16" ht="15.75">
      <c r="A24" s="29" t="s">
        <v>29</v>
      </c>
      <c r="B24" s="30"/>
      <c r="C24" s="31"/>
      <c r="D24" s="32">
        <f t="shared" ref="D24:M24" si="6">SUM(D25:D31)</f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6628673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>SUM(D24:M24)</f>
        <v>6628673</v>
      </c>
      <c r="O24" s="45">
        <f t="shared" si="2"/>
        <v>2657.8480352846832</v>
      </c>
      <c r="P24" s="10"/>
    </row>
    <row r="25" spans="1:16">
      <c r="A25" s="12"/>
      <c r="B25" s="25">
        <v>343.1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4509623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7">SUM(D25:M25)</f>
        <v>4509623</v>
      </c>
      <c r="O25" s="47">
        <f t="shared" si="2"/>
        <v>1808.1888532477947</v>
      </c>
      <c r="P25" s="9"/>
    </row>
    <row r="26" spans="1:16">
      <c r="A26" s="12"/>
      <c r="B26" s="25">
        <v>343.2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451347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451347</v>
      </c>
      <c r="O26" s="47">
        <f t="shared" si="2"/>
        <v>180.97313552526063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551099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551099</v>
      </c>
      <c r="O27" s="47">
        <f t="shared" si="2"/>
        <v>220.96992782678427</v>
      </c>
      <c r="P27" s="9"/>
    </row>
    <row r="28" spans="1:16">
      <c r="A28" s="12"/>
      <c r="B28" s="25">
        <v>343.4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306900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306900</v>
      </c>
      <c r="O28" s="47">
        <f t="shared" si="2"/>
        <v>123.05533279871692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715888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715888</v>
      </c>
      <c r="O29" s="47">
        <f t="shared" si="2"/>
        <v>287.04410585404975</v>
      </c>
      <c r="P29" s="9"/>
    </row>
    <row r="30" spans="1:16">
      <c r="A30" s="12"/>
      <c r="B30" s="25">
        <v>343.8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400</v>
      </c>
      <c r="O30" s="47">
        <f t="shared" si="2"/>
        <v>0.16038492381716118</v>
      </c>
      <c r="P30" s="9"/>
    </row>
    <row r="31" spans="1:16">
      <c r="A31" s="12"/>
      <c r="B31" s="25">
        <v>349</v>
      </c>
      <c r="C31" s="20" t="s">
        <v>78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93416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93416</v>
      </c>
      <c r="O31" s="47">
        <f t="shared" si="2"/>
        <v>37.456295108259823</v>
      </c>
      <c r="P31" s="9"/>
    </row>
    <row r="32" spans="1:16" ht="15.75">
      <c r="A32" s="29" t="s">
        <v>30</v>
      </c>
      <c r="B32" s="30"/>
      <c r="C32" s="31"/>
      <c r="D32" s="32">
        <f t="shared" ref="D32:M32" si="8">SUM(D33:D33)</f>
        <v>23505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2" si="9">SUM(D32:M32)</f>
        <v>23505</v>
      </c>
      <c r="O32" s="45">
        <f t="shared" si="2"/>
        <v>9.4246190858059347</v>
      </c>
      <c r="P32" s="10"/>
    </row>
    <row r="33" spans="1:119">
      <c r="A33" s="13"/>
      <c r="B33" s="39">
        <v>351.5</v>
      </c>
      <c r="C33" s="21" t="s">
        <v>41</v>
      </c>
      <c r="D33" s="46">
        <v>23505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23505</v>
      </c>
      <c r="O33" s="47">
        <f t="shared" si="2"/>
        <v>9.4246190858059347</v>
      </c>
      <c r="P33" s="9"/>
    </row>
    <row r="34" spans="1:119" ht="15.75">
      <c r="A34" s="29" t="s">
        <v>3</v>
      </c>
      <c r="B34" s="30"/>
      <c r="C34" s="31"/>
      <c r="D34" s="32">
        <f t="shared" ref="D34:M34" si="10">SUM(D35:D39)</f>
        <v>216504</v>
      </c>
      <c r="E34" s="32">
        <f t="shared" si="10"/>
        <v>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10227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9"/>
        <v>226731</v>
      </c>
      <c r="O34" s="45">
        <f t="shared" si="2"/>
        <v>90.91058540497194</v>
      </c>
      <c r="P34" s="10"/>
    </row>
    <row r="35" spans="1:119">
      <c r="A35" s="12"/>
      <c r="B35" s="25">
        <v>361.1</v>
      </c>
      <c r="C35" s="20" t="s">
        <v>42</v>
      </c>
      <c r="D35" s="46">
        <v>11295</v>
      </c>
      <c r="E35" s="46">
        <v>0</v>
      </c>
      <c r="F35" s="46">
        <v>0</v>
      </c>
      <c r="G35" s="46">
        <v>0</v>
      </c>
      <c r="H35" s="46">
        <v>0</v>
      </c>
      <c r="I35" s="46">
        <v>10227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21522</v>
      </c>
      <c r="O35" s="47">
        <f t="shared" si="2"/>
        <v>8.6295108259823579</v>
      </c>
      <c r="P35" s="9"/>
    </row>
    <row r="36" spans="1:119">
      <c r="A36" s="12"/>
      <c r="B36" s="25">
        <v>362</v>
      </c>
      <c r="C36" s="20" t="s">
        <v>43</v>
      </c>
      <c r="D36" s="46">
        <v>18457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18457</v>
      </c>
      <c r="O36" s="47">
        <f t="shared" si="2"/>
        <v>7.40056134723336</v>
      </c>
      <c r="P36" s="9"/>
    </row>
    <row r="37" spans="1:119">
      <c r="A37" s="12"/>
      <c r="B37" s="25">
        <v>364</v>
      </c>
      <c r="C37" s="20" t="s">
        <v>79</v>
      </c>
      <c r="D37" s="46">
        <v>6683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6683</v>
      </c>
      <c r="O37" s="47">
        <f t="shared" si="2"/>
        <v>2.6796311146752205</v>
      </c>
      <c r="P37" s="9"/>
    </row>
    <row r="38" spans="1:119">
      <c r="A38" s="12"/>
      <c r="B38" s="25">
        <v>366</v>
      </c>
      <c r="C38" s="20" t="s">
        <v>89</v>
      </c>
      <c r="D38" s="46">
        <v>24700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24700</v>
      </c>
      <c r="O38" s="47">
        <f t="shared" si="2"/>
        <v>9.9037690457097032</v>
      </c>
      <c r="P38" s="9"/>
    </row>
    <row r="39" spans="1:119">
      <c r="A39" s="12"/>
      <c r="B39" s="25">
        <v>369.9</v>
      </c>
      <c r="C39" s="20" t="s">
        <v>44</v>
      </c>
      <c r="D39" s="46">
        <v>155369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155369</v>
      </c>
      <c r="O39" s="47">
        <f t="shared" si="2"/>
        <v>62.297113071371292</v>
      </c>
      <c r="P39" s="9"/>
    </row>
    <row r="40" spans="1:119" ht="15.75">
      <c r="A40" s="29" t="s">
        <v>31</v>
      </c>
      <c r="B40" s="30"/>
      <c r="C40" s="31"/>
      <c r="D40" s="32">
        <f t="shared" ref="D40:M40" si="11">SUM(D41:D41)</f>
        <v>1129861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130687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1260548</v>
      </c>
      <c r="O40" s="45">
        <f t="shared" si="2"/>
        <v>505.43223736968724</v>
      </c>
      <c r="P40" s="9"/>
    </row>
    <row r="41" spans="1:119" ht="15.75" thickBot="1">
      <c r="A41" s="12"/>
      <c r="B41" s="25">
        <v>381</v>
      </c>
      <c r="C41" s="20" t="s">
        <v>45</v>
      </c>
      <c r="D41" s="46">
        <v>1129861</v>
      </c>
      <c r="E41" s="46">
        <v>0</v>
      </c>
      <c r="F41" s="46">
        <v>0</v>
      </c>
      <c r="G41" s="46">
        <v>0</v>
      </c>
      <c r="H41" s="46">
        <v>0</v>
      </c>
      <c r="I41" s="46">
        <v>130687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1260548</v>
      </c>
      <c r="O41" s="47">
        <f t="shared" si="2"/>
        <v>505.43223736968724</v>
      </c>
      <c r="P41" s="9"/>
    </row>
    <row r="42" spans="1:119" ht="16.5" thickBot="1">
      <c r="A42" s="14" t="s">
        <v>39</v>
      </c>
      <c r="B42" s="23"/>
      <c r="C42" s="22"/>
      <c r="D42" s="15">
        <f t="shared" ref="D42:M42" si="12">SUM(D5,D12,D15,D24,D32,D34,D40)</f>
        <v>2908633</v>
      </c>
      <c r="E42" s="15">
        <f t="shared" si="12"/>
        <v>0</v>
      </c>
      <c r="F42" s="15">
        <f t="shared" si="12"/>
        <v>0</v>
      </c>
      <c r="G42" s="15">
        <f t="shared" si="12"/>
        <v>0</v>
      </c>
      <c r="H42" s="15">
        <f t="shared" si="12"/>
        <v>0</v>
      </c>
      <c r="I42" s="15">
        <f t="shared" si="12"/>
        <v>6769587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9"/>
        <v>9678220</v>
      </c>
      <c r="O42" s="38">
        <f t="shared" si="2"/>
        <v>3880.6014434643143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96</v>
      </c>
      <c r="M44" s="48"/>
      <c r="N44" s="48"/>
      <c r="O44" s="43">
        <v>2494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63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2023-12-05T19:59:18Z</cp:lastPrinted>
  <dcterms:created xsi:type="dcterms:W3CDTF">2000-08-31T21:26:31Z</dcterms:created>
  <dcterms:modified xsi:type="dcterms:W3CDTF">2024-05-08T22:10:44Z</dcterms:modified>
</cp:coreProperties>
</file>