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37" documentId="11_2C756B6AB2B2ACCB007DC75DF4ADD68E3E99025F" xr6:coauthVersionLast="47" xr6:coauthVersionMax="47" xr10:uidLastSave="{29FCBBBC-B019-47A9-BC95-7B58331B0D9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'2008'!$A$1:$O$40</definedName>
    <definedName name="_xlnm.Print_Area" localSheetId="14">'2009'!$A$1:$O$44</definedName>
    <definedName name="_xlnm.Print_Area" localSheetId="13">'2010'!$A$1:$O$30</definedName>
    <definedName name="_xlnm.Print_Area" localSheetId="12">'2011'!$A$1:$O$43</definedName>
    <definedName name="_xlnm.Print_Area" localSheetId="11">'2012'!$A$1:$O$40</definedName>
    <definedName name="_xlnm.Print_Area" localSheetId="10">'2013'!$A$1:$O$45</definedName>
    <definedName name="_xlnm.Print_Area" localSheetId="9">'2014'!$A$1:$O$52</definedName>
    <definedName name="_xlnm.Print_Area" localSheetId="8">'2015'!$A$1:$O$53</definedName>
    <definedName name="_xlnm.Print_Area" localSheetId="7">'2016'!$A$1:$O$45</definedName>
    <definedName name="_xlnm.Print_Area" localSheetId="6">'2017'!$A$1:$O$45</definedName>
    <definedName name="_xlnm.Print_Area" localSheetId="5">'2018'!$A$1:$O$43</definedName>
    <definedName name="_xlnm.Print_Area" localSheetId="4">'2019'!$A$1:$O$42</definedName>
    <definedName name="_xlnm.Print_Area" localSheetId="3">'2020'!$A$1:$O$43</definedName>
    <definedName name="_xlnm.Print_Area" localSheetId="2">'2021'!$A$1:$P$43</definedName>
    <definedName name="_xlnm.Print_Area" localSheetId="1">'2022'!$A$1:$P$42</definedName>
    <definedName name="_xlnm.Print_Area" localSheetId="0">'2023'!$A$1:$P$27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48" l="1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0" i="48" l="1"/>
  <c r="P20" i="48" s="1"/>
  <c r="H23" i="48"/>
  <c r="F23" i="48"/>
  <c r="G23" i="48"/>
  <c r="D23" i="48"/>
  <c r="O5" i="48"/>
  <c r="P5" i="48" s="1"/>
  <c r="I23" i="48"/>
  <c r="K23" i="48"/>
  <c r="O16" i="48"/>
  <c r="P16" i="48" s="1"/>
  <c r="E23" i="48"/>
  <c r="J23" i="48"/>
  <c r="O11" i="48"/>
  <c r="P11" i="48" s="1"/>
  <c r="O7" i="48"/>
  <c r="P7" i="48" s="1"/>
  <c r="O14" i="48"/>
  <c r="P14" i="48" s="1"/>
  <c r="L23" i="48"/>
  <c r="O9" i="48"/>
  <c r="P9" i="48" s="1"/>
  <c r="M23" i="48"/>
  <c r="N23" i="48"/>
  <c r="O35" i="47"/>
  <c r="P35" i="47" s="1"/>
  <c r="O28" i="47"/>
  <c r="P28" i="47" s="1"/>
  <c r="O31" i="47"/>
  <c r="P31" i="47" s="1"/>
  <c r="O24" i="47"/>
  <c r="P24" i="47" s="1"/>
  <c r="O18" i="47"/>
  <c r="P18" i="47" s="1"/>
  <c r="D38" i="47"/>
  <c r="E38" i="47"/>
  <c r="I38" i="47"/>
  <c r="J38" i="47"/>
  <c r="F38" i="47"/>
  <c r="N38" i="47"/>
  <c r="O13" i="47"/>
  <c r="P13" i="47" s="1"/>
  <c r="G38" i="47"/>
  <c r="H38" i="47"/>
  <c r="K38" i="47"/>
  <c r="L38" i="47"/>
  <c r="M38" i="47"/>
  <c r="O5" i="47"/>
  <c r="P5" i="47" s="1"/>
  <c r="O38" i="46"/>
  <c r="P38" i="46" s="1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E39" i="46" s="1"/>
  <c r="D36" i="46"/>
  <c r="O35" i="46"/>
  <c r="P35" i="46" s="1"/>
  <c r="O34" i="46"/>
  <c r="P34" i="46"/>
  <c r="O33" i="46"/>
  <c r="P33" i="46"/>
  <c r="N32" i="46"/>
  <c r="M32" i="46"/>
  <c r="M39" i="46" s="1"/>
  <c r="L32" i="46"/>
  <c r="K32" i="46"/>
  <c r="J32" i="46"/>
  <c r="I32" i="46"/>
  <c r="H32" i="46"/>
  <c r="G32" i="46"/>
  <c r="F32" i="46"/>
  <c r="E32" i="46"/>
  <c r="D32" i="46"/>
  <c r="O31" i="46"/>
  <c r="P31" i="46"/>
  <c r="O30" i="46"/>
  <c r="P30" i="46" s="1"/>
  <c r="N29" i="46"/>
  <c r="M29" i="46"/>
  <c r="L29" i="46"/>
  <c r="K29" i="46"/>
  <c r="J29" i="46"/>
  <c r="I29" i="46"/>
  <c r="H29" i="46"/>
  <c r="G29" i="46"/>
  <c r="G39" i="46" s="1"/>
  <c r="F29" i="46"/>
  <c r="E29" i="46"/>
  <c r="D29" i="46"/>
  <c r="O28" i="46"/>
  <c r="P28" i="46" s="1"/>
  <c r="O27" i="46"/>
  <c r="P27" i="46" s="1"/>
  <c r="O26" i="46"/>
  <c r="P26" i="46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 s="1"/>
  <c r="O22" i="46"/>
  <c r="P22" i="46"/>
  <c r="O21" i="46"/>
  <c r="P21" i="46" s="1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O17" i="46"/>
  <c r="P17" i="46"/>
  <c r="O16" i="46"/>
  <c r="P16" i="46"/>
  <c r="O15" i="46"/>
  <c r="P15" i="46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38" i="45"/>
  <c r="O38" i="45" s="1"/>
  <c r="N37" i="45"/>
  <c r="O37" i="45" s="1"/>
  <c r="M36" i="45"/>
  <c r="L36" i="45"/>
  <c r="K36" i="45"/>
  <c r="K39" i="45" s="1"/>
  <c r="J36" i="45"/>
  <c r="I36" i="45"/>
  <c r="H36" i="45"/>
  <c r="G36" i="45"/>
  <c r="F36" i="45"/>
  <c r="E36" i="45"/>
  <c r="D36" i="45"/>
  <c r="N35" i="45"/>
  <c r="O35" i="45" s="1"/>
  <c r="N34" i="45"/>
  <c r="O34" i="45"/>
  <c r="N33" i="45"/>
  <c r="O33" i="45" s="1"/>
  <c r="M32" i="45"/>
  <c r="L32" i="45"/>
  <c r="K32" i="45"/>
  <c r="J32" i="45"/>
  <c r="I32" i="45"/>
  <c r="H32" i="45"/>
  <c r="G32" i="45"/>
  <c r="G39" i="45" s="1"/>
  <c r="F32" i="45"/>
  <c r="E32" i="45"/>
  <c r="D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N21" i="45"/>
  <c r="O21" i="45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N14" i="45"/>
  <c r="O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/>
  <c r="N8" i="45"/>
  <c r="O8" i="45" s="1"/>
  <c r="N7" i="45"/>
  <c r="O7" i="45" s="1"/>
  <c r="N6" i="45"/>
  <c r="O6" i="45"/>
  <c r="M5" i="45"/>
  <c r="M39" i="45" s="1"/>
  <c r="L5" i="45"/>
  <c r="K5" i="45"/>
  <c r="J5" i="45"/>
  <c r="I5" i="45"/>
  <c r="H5" i="45"/>
  <c r="G5" i="45"/>
  <c r="F5" i="45"/>
  <c r="E5" i="45"/>
  <c r="D5" i="45"/>
  <c r="N37" i="44"/>
  <c r="O37" i="44"/>
  <c r="N36" i="44"/>
  <c r="O36" i="44"/>
  <c r="M35" i="44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E38" i="44" s="1"/>
  <c r="D31" i="44"/>
  <c r="N31" i="44" s="1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/>
  <c r="N24" i="44"/>
  <c r="O24" i="44"/>
  <c r="M23" i="44"/>
  <c r="M38" i="44" s="1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 s="1"/>
  <c r="M18" i="44"/>
  <c r="L18" i="44"/>
  <c r="K18" i="44"/>
  <c r="K38" i="44" s="1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/>
  <c r="N14" i="44"/>
  <c r="O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I38" i="44" s="1"/>
  <c r="H5" i="44"/>
  <c r="H38" i="44" s="1"/>
  <c r="G5" i="44"/>
  <c r="G38" i="44" s="1"/>
  <c r="F5" i="44"/>
  <c r="E5" i="44"/>
  <c r="D5" i="44"/>
  <c r="D38" i="44" s="1"/>
  <c r="N38" i="43"/>
  <c r="O38" i="43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M29" i="43"/>
  <c r="L29" i="43"/>
  <c r="K29" i="43"/>
  <c r="J29" i="43"/>
  <c r="J39" i="43" s="1"/>
  <c r="I29" i="43"/>
  <c r="I39" i="43" s="1"/>
  <c r="H29" i="43"/>
  <c r="G29" i="43"/>
  <c r="F29" i="43"/>
  <c r="N29" i="43" s="1"/>
  <c r="O29" i="43" s="1"/>
  <c r="E29" i="43"/>
  <c r="D29" i="43"/>
  <c r="N28" i="43"/>
  <c r="O28" i="43" s="1"/>
  <c r="N27" i="43"/>
  <c r="O27" i="43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E39" i="43" s="1"/>
  <c r="D24" i="43"/>
  <c r="N23" i="43"/>
  <c r="O23" i="43" s="1"/>
  <c r="N22" i="43"/>
  <c r="O22" i="43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 s="1"/>
  <c r="M34" i="42"/>
  <c r="L34" i="42"/>
  <c r="K34" i="42"/>
  <c r="J34" i="42"/>
  <c r="I34" i="42"/>
  <c r="I41" i="42" s="1"/>
  <c r="H34" i="42"/>
  <c r="G34" i="42"/>
  <c r="F34" i="42"/>
  <c r="E34" i="42"/>
  <c r="D34" i="42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/>
  <c r="N29" i="42"/>
  <c r="O29" i="42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/>
  <c r="N21" i="42"/>
  <c r="O21" i="42"/>
  <c r="N20" i="42"/>
  <c r="O20" i="42"/>
  <c r="M19" i="42"/>
  <c r="L19" i="42"/>
  <c r="K19" i="42"/>
  <c r="J19" i="42"/>
  <c r="I19" i="42"/>
  <c r="H19" i="42"/>
  <c r="G19" i="42"/>
  <c r="F19" i="42"/>
  <c r="E19" i="42"/>
  <c r="E41" i="42" s="1"/>
  <c r="D19" i="42"/>
  <c r="N18" i="42"/>
  <c r="O18" i="42" s="1"/>
  <c r="N17" i="42"/>
  <c r="O17" i="42" s="1"/>
  <c r="N16" i="42"/>
  <c r="O16" i="42" s="1"/>
  <c r="N15" i="42"/>
  <c r="O15" i="42" s="1"/>
  <c r="N14" i="42"/>
  <c r="O14" i="42"/>
  <c r="N13" i="42"/>
  <c r="O13" i="42" s="1"/>
  <c r="M12" i="42"/>
  <c r="M41" i="42" s="1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G41" i="42" s="1"/>
  <c r="F5" i="42"/>
  <c r="E5" i="42"/>
  <c r="D5" i="42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M31" i="41"/>
  <c r="N31" i="41" s="1"/>
  <c r="O31" i="41" s="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/>
  <c r="N27" i="41"/>
  <c r="O27" i="41" s="1"/>
  <c r="M26" i="41"/>
  <c r="L26" i="41"/>
  <c r="L41" i="41" s="1"/>
  <c r="K26" i="41"/>
  <c r="J26" i="41"/>
  <c r="I26" i="41"/>
  <c r="H26" i="41"/>
  <c r="G26" i="41"/>
  <c r="F26" i="41"/>
  <c r="E26" i="41"/>
  <c r="D26" i="41"/>
  <c r="N25" i="41"/>
  <c r="O25" i="41" s="1"/>
  <c r="N24" i="41"/>
  <c r="O24" i="41"/>
  <c r="N23" i="41"/>
  <c r="O23" i="41" s="1"/>
  <c r="N22" i="41"/>
  <c r="O22" i="41" s="1"/>
  <c r="N21" i="41"/>
  <c r="O21" i="41" s="1"/>
  <c r="N20" i="41"/>
  <c r="O20" i="41"/>
  <c r="M19" i="41"/>
  <c r="L19" i="41"/>
  <c r="K19" i="41"/>
  <c r="K41" i="41" s="1"/>
  <c r="J19" i="41"/>
  <c r="I19" i="41"/>
  <c r="H19" i="41"/>
  <c r="G19" i="41"/>
  <c r="G41" i="41" s="1"/>
  <c r="F19" i="41"/>
  <c r="E19" i="41"/>
  <c r="D19" i="41"/>
  <c r="N18" i="41"/>
  <c r="O18" i="41"/>
  <c r="N17" i="41"/>
  <c r="O17" i="41" s="1"/>
  <c r="N16" i="41"/>
  <c r="O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I41" i="41" s="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41" i="41" s="1"/>
  <c r="D5" i="41"/>
  <c r="N5" i="41" s="1"/>
  <c r="O5" i="41" s="1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/>
  <c r="N41" i="40"/>
  <c r="O41" i="40" s="1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M35" i="40"/>
  <c r="L35" i="40"/>
  <c r="K35" i="40"/>
  <c r="J35" i="40"/>
  <c r="I35" i="40"/>
  <c r="H35" i="40"/>
  <c r="G35" i="40"/>
  <c r="G49" i="40" s="1"/>
  <c r="F35" i="40"/>
  <c r="E35" i="40"/>
  <c r="D35" i="40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E49" i="40" s="1"/>
  <c r="D28" i="40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D49" i="40" s="1"/>
  <c r="N18" i="40"/>
  <c r="O18" i="40" s="1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49" i="40" s="1"/>
  <c r="L5" i="40"/>
  <c r="L49" i="40" s="1"/>
  <c r="K5" i="40"/>
  <c r="J5" i="40"/>
  <c r="I5" i="40"/>
  <c r="I49" i="40" s="1"/>
  <c r="H5" i="40"/>
  <c r="G5" i="40"/>
  <c r="F5" i="40"/>
  <c r="E5" i="40"/>
  <c r="D5" i="40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G48" i="39" s="1"/>
  <c r="F38" i="39"/>
  <c r="E38" i="39"/>
  <c r="D38" i="39"/>
  <c r="N37" i="39"/>
  <c r="O37" i="39" s="1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M12" i="39"/>
  <c r="M48" i="39" s="1"/>
  <c r="L12" i="39"/>
  <c r="K12" i="39"/>
  <c r="K48" i="39" s="1"/>
  <c r="J12" i="39"/>
  <c r="I12" i="39"/>
  <c r="I48" i="39" s="1"/>
  <c r="H12" i="39"/>
  <c r="G12" i="39"/>
  <c r="F12" i="39"/>
  <c r="E12" i="39"/>
  <c r="D12" i="39"/>
  <c r="D48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48" i="39" s="1"/>
  <c r="D5" i="39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 s="1"/>
  <c r="M24" i="38"/>
  <c r="L24" i="38"/>
  <c r="N24" i="38" s="1"/>
  <c r="O24" i="38" s="1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L36" i="38" s="1"/>
  <c r="K15" i="38"/>
  <c r="J15" i="38"/>
  <c r="I15" i="38"/>
  <c r="H15" i="38"/>
  <c r="G15" i="38"/>
  <c r="F15" i="38"/>
  <c r="E15" i="38"/>
  <c r="D15" i="38"/>
  <c r="N14" i="38"/>
  <c r="O14" i="38"/>
  <c r="N13" i="38"/>
  <c r="O13" i="38" s="1"/>
  <c r="N12" i="38"/>
  <c r="O12" i="38" s="1"/>
  <c r="M11" i="38"/>
  <c r="M36" i="38" s="1"/>
  <c r="L11" i="38"/>
  <c r="K11" i="38"/>
  <c r="J11" i="38"/>
  <c r="I11" i="38"/>
  <c r="H11" i="38"/>
  <c r="H36" i="38" s="1"/>
  <c r="G11" i="38"/>
  <c r="F11" i="38"/>
  <c r="E11" i="38"/>
  <c r="D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36" i="38" s="1"/>
  <c r="J5" i="38"/>
  <c r="I5" i="38"/>
  <c r="I36" i="38" s="1"/>
  <c r="H5" i="38"/>
  <c r="G5" i="38"/>
  <c r="N5" i="38" s="1"/>
  <c r="O5" i="38" s="1"/>
  <c r="F5" i="38"/>
  <c r="E5" i="38"/>
  <c r="D5" i="38"/>
  <c r="N40" i="37"/>
  <c r="O40" i="37" s="1"/>
  <c r="N39" i="37"/>
  <c r="O39" i="37" s="1"/>
  <c r="M38" i="37"/>
  <c r="L38" i="37"/>
  <c r="K38" i="37"/>
  <c r="J38" i="37"/>
  <c r="I38" i="37"/>
  <c r="H38" i="37"/>
  <c r="N38" i="37" s="1"/>
  <c r="O38" i="37" s="1"/>
  <c r="G38" i="37"/>
  <c r="F38" i="37"/>
  <c r="E38" i="37"/>
  <c r="D38" i="37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M27" i="37"/>
  <c r="L27" i="37"/>
  <c r="K27" i="37"/>
  <c r="J27" i="37"/>
  <c r="I27" i="37"/>
  <c r="I41" i="37" s="1"/>
  <c r="H27" i="37"/>
  <c r="G27" i="37"/>
  <c r="F27" i="37"/>
  <c r="E27" i="37"/>
  <c r="D27" i="37"/>
  <c r="N26" i="37"/>
  <c r="O26" i="37" s="1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F41" i="37" s="1"/>
  <c r="E22" i="37"/>
  <c r="D22" i="37"/>
  <c r="N21" i="37"/>
  <c r="O21" i="37" s="1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E41" i="37" s="1"/>
  <c r="D16" i="37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M41" i="37" s="1"/>
  <c r="L5" i="37"/>
  <c r="L41" i="37" s="1"/>
  <c r="K5" i="37"/>
  <c r="J5" i="37"/>
  <c r="I5" i="37"/>
  <c r="H5" i="37"/>
  <c r="G5" i="37"/>
  <c r="G41" i="37" s="1"/>
  <c r="F5" i="37"/>
  <c r="E5" i="37"/>
  <c r="D5" i="37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N26" i="36" s="1"/>
  <c r="O26" i="36" s="1"/>
  <c r="D26" i="36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H36" i="36" s="1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36" i="36" s="1"/>
  <c r="K5" i="36"/>
  <c r="K36" i="36" s="1"/>
  <c r="J5" i="36"/>
  <c r="J36" i="36" s="1"/>
  <c r="I5" i="36"/>
  <c r="H5" i="36"/>
  <c r="G5" i="36"/>
  <c r="F5" i="36"/>
  <c r="F36" i="36" s="1"/>
  <c r="E5" i="36"/>
  <c r="D5" i="36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/>
  <c r="N27" i="35"/>
  <c r="O27" i="35" s="1"/>
  <c r="N26" i="35"/>
  <c r="O26" i="35" s="1"/>
  <c r="M25" i="35"/>
  <c r="L25" i="35"/>
  <c r="K25" i="35"/>
  <c r="J25" i="35"/>
  <c r="I25" i="35"/>
  <c r="H25" i="35"/>
  <c r="H39" i="35" s="1"/>
  <c r="G25" i="35"/>
  <c r="F25" i="35"/>
  <c r="E25" i="35"/>
  <c r="D25" i="35"/>
  <c r="N24" i="35"/>
  <c r="O24" i="35"/>
  <c r="N23" i="35"/>
  <c r="O23" i="35"/>
  <c r="N22" i="35"/>
  <c r="O22" i="35"/>
  <c r="N21" i="35"/>
  <c r="O21" i="35" s="1"/>
  <c r="N20" i="35"/>
  <c r="O20" i="35" s="1"/>
  <c r="N19" i="35"/>
  <c r="O19" i="35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39" i="35" s="1"/>
  <c r="F5" i="35"/>
  <c r="E5" i="35"/>
  <c r="D5" i="35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/>
  <c r="N22" i="34"/>
  <c r="O22" i="34" s="1"/>
  <c r="M21" i="34"/>
  <c r="L21" i="34"/>
  <c r="K21" i="34"/>
  <c r="J21" i="34"/>
  <c r="I21" i="34"/>
  <c r="H21" i="34"/>
  <c r="H26" i="34" s="1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/>
  <c r="N12" i="34"/>
  <c r="O12" i="34"/>
  <c r="M11" i="34"/>
  <c r="L11" i="34"/>
  <c r="K11" i="34"/>
  <c r="J11" i="34"/>
  <c r="I11" i="34"/>
  <c r="H11" i="34"/>
  <c r="G11" i="34"/>
  <c r="G26" i="34" s="1"/>
  <c r="F11" i="34"/>
  <c r="E11" i="34"/>
  <c r="D11" i="34"/>
  <c r="N10" i="34"/>
  <c r="O10" i="34" s="1"/>
  <c r="N9" i="34"/>
  <c r="O9" i="34" s="1"/>
  <c r="M8" i="34"/>
  <c r="L8" i="34"/>
  <c r="K8" i="34"/>
  <c r="J8" i="34"/>
  <c r="I8" i="34"/>
  <c r="H8" i="34"/>
  <c r="G8" i="34"/>
  <c r="F8" i="34"/>
  <c r="E8" i="34"/>
  <c r="D8" i="34"/>
  <c r="N7" i="34"/>
  <c r="O7" i="34" s="1"/>
  <c r="N6" i="34"/>
  <c r="O6" i="34" s="1"/>
  <c r="M5" i="34"/>
  <c r="L5" i="34"/>
  <c r="L26" i="34"/>
  <c r="K5" i="34"/>
  <c r="J5" i="34"/>
  <c r="I5" i="34"/>
  <c r="H5" i="34"/>
  <c r="G5" i="34"/>
  <c r="F5" i="34"/>
  <c r="E5" i="34"/>
  <c r="D5" i="34"/>
  <c r="N39" i="33"/>
  <c r="O39" i="33" s="1"/>
  <c r="N26" i="33"/>
  <c r="O26" i="33"/>
  <c r="N27" i="33"/>
  <c r="O27" i="33"/>
  <c r="N19" i="33"/>
  <c r="O19" i="33" s="1"/>
  <c r="N20" i="33"/>
  <c r="O20" i="33" s="1"/>
  <c r="N21" i="33"/>
  <c r="O21" i="33" s="1"/>
  <c r="N22" i="33"/>
  <c r="O22" i="33" s="1"/>
  <c r="N23" i="33"/>
  <c r="O23" i="33"/>
  <c r="E24" i="33"/>
  <c r="E40" i="33" s="1"/>
  <c r="F24" i="33"/>
  <c r="G24" i="33"/>
  <c r="H24" i="33"/>
  <c r="I24" i="33"/>
  <c r="J24" i="33"/>
  <c r="K24" i="33"/>
  <c r="L24" i="33"/>
  <c r="M24" i="33"/>
  <c r="D24" i="33"/>
  <c r="E18" i="33"/>
  <c r="F18" i="33"/>
  <c r="G18" i="33"/>
  <c r="H18" i="33"/>
  <c r="I18" i="33"/>
  <c r="J18" i="33"/>
  <c r="K18" i="33"/>
  <c r="L18" i="33"/>
  <c r="M18" i="33"/>
  <c r="D18" i="33"/>
  <c r="N18" i="33"/>
  <c r="O18" i="33" s="1"/>
  <c r="E12" i="33"/>
  <c r="F12" i="33"/>
  <c r="G12" i="33"/>
  <c r="H12" i="33"/>
  <c r="I12" i="33"/>
  <c r="J12" i="33"/>
  <c r="K12" i="33"/>
  <c r="L12" i="33"/>
  <c r="M12" i="33"/>
  <c r="D12" i="33"/>
  <c r="E5" i="33"/>
  <c r="F5" i="33"/>
  <c r="G5" i="33"/>
  <c r="H5" i="33"/>
  <c r="I5" i="33"/>
  <c r="I40" i="33" s="1"/>
  <c r="J5" i="33"/>
  <c r="K5" i="33"/>
  <c r="L5" i="33"/>
  <c r="L40" i="33" s="1"/>
  <c r="M5" i="33"/>
  <c r="D5" i="33"/>
  <c r="N5" i="33" s="1"/>
  <c r="O5" i="33" s="1"/>
  <c r="E37" i="33"/>
  <c r="F37" i="33"/>
  <c r="G37" i="33"/>
  <c r="H37" i="33"/>
  <c r="I37" i="33"/>
  <c r="J37" i="33"/>
  <c r="K37" i="33"/>
  <c r="L37" i="33"/>
  <c r="M37" i="33"/>
  <c r="D37" i="33"/>
  <c r="N38" i="33"/>
  <c r="O38" i="33" s="1"/>
  <c r="N34" i="33"/>
  <c r="O34" i="33" s="1"/>
  <c r="N35" i="33"/>
  <c r="N36" i="33"/>
  <c r="O36" i="33" s="1"/>
  <c r="N33" i="33"/>
  <c r="O33" i="33"/>
  <c r="E32" i="33"/>
  <c r="F32" i="33"/>
  <c r="G32" i="33"/>
  <c r="H32" i="33"/>
  <c r="I32" i="33"/>
  <c r="J32" i="33"/>
  <c r="K32" i="33"/>
  <c r="L32" i="33"/>
  <c r="M32" i="33"/>
  <c r="D32" i="33"/>
  <c r="E28" i="33"/>
  <c r="F28" i="33"/>
  <c r="G28" i="33"/>
  <c r="H28" i="33"/>
  <c r="I28" i="33"/>
  <c r="J28" i="33"/>
  <c r="K28" i="33"/>
  <c r="L28" i="33"/>
  <c r="M28" i="33"/>
  <c r="D28" i="33"/>
  <c r="N30" i="33"/>
  <c r="O30" i="33"/>
  <c r="N31" i="33"/>
  <c r="O31" i="33" s="1"/>
  <c r="N29" i="33"/>
  <c r="O29" i="33" s="1"/>
  <c r="N25" i="33"/>
  <c r="O25" i="33" s="1"/>
  <c r="O35" i="33"/>
  <c r="N14" i="33"/>
  <c r="O14" i="33" s="1"/>
  <c r="N15" i="33"/>
  <c r="O15" i="33" s="1"/>
  <c r="N16" i="33"/>
  <c r="O16" i="33" s="1"/>
  <c r="N17" i="33"/>
  <c r="O17" i="33" s="1"/>
  <c r="N7" i="33"/>
  <c r="O7" i="33"/>
  <c r="N8" i="33"/>
  <c r="O8" i="33" s="1"/>
  <c r="N9" i="33"/>
  <c r="O9" i="33" s="1"/>
  <c r="N10" i="33"/>
  <c r="O10" i="33"/>
  <c r="N11" i="33"/>
  <c r="O11" i="33"/>
  <c r="N6" i="33"/>
  <c r="O6" i="33" s="1"/>
  <c r="N13" i="33"/>
  <c r="O13" i="33" s="1"/>
  <c r="N34" i="38"/>
  <c r="O34" i="38"/>
  <c r="E36" i="38"/>
  <c r="N33" i="39"/>
  <c r="O33" i="39" s="1"/>
  <c r="K49" i="40"/>
  <c r="N28" i="40"/>
  <c r="O28" i="40" s="1"/>
  <c r="M41" i="41"/>
  <c r="K41" i="42"/>
  <c r="H41" i="42"/>
  <c r="F41" i="42"/>
  <c r="K39" i="43"/>
  <c r="M39" i="43"/>
  <c r="N5" i="43"/>
  <c r="O5" i="43"/>
  <c r="G39" i="43"/>
  <c r="N32" i="43"/>
  <c r="O32" i="43" s="1"/>
  <c r="F38" i="44"/>
  <c r="H39" i="45"/>
  <c r="E39" i="45"/>
  <c r="I39" i="45"/>
  <c r="D39" i="45"/>
  <c r="N18" i="45"/>
  <c r="O18" i="45" s="1"/>
  <c r="J39" i="46"/>
  <c r="K39" i="46"/>
  <c r="O13" i="46"/>
  <c r="P13" i="46" s="1"/>
  <c r="L39" i="46"/>
  <c r="N39" i="46"/>
  <c r="O23" i="48" l="1"/>
  <c r="P23" i="48" s="1"/>
  <c r="I39" i="35"/>
  <c r="G36" i="36"/>
  <c r="N35" i="40"/>
  <c r="O35" i="40" s="1"/>
  <c r="N38" i="41"/>
  <c r="O38" i="41" s="1"/>
  <c r="N32" i="45"/>
  <c r="O32" i="45" s="1"/>
  <c r="F39" i="35"/>
  <c r="D41" i="37"/>
  <c r="N16" i="36"/>
  <c r="O16" i="36" s="1"/>
  <c r="N38" i="39"/>
  <c r="O38" i="39" s="1"/>
  <c r="J38" i="44"/>
  <c r="N35" i="44"/>
  <c r="O35" i="44" s="1"/>
  <c r="N19" i="42"/>
  <c r="O19" i="42" s="1"/>
  <c r="H49" i="40"/>
  <c r="H39" i="43"/>
  <c r="N12" i="44"/>
  <c r="O12" i="44" s="1"/>
  <c r="O5" i="46"/>
  <c r="P5" i="46" s="1"/>
  <c r="J48" i="39"/>
  <c r="F41" i="41"/>
  <c r="D39" i="43"/>
  <c r="K40" i="33"/>
  <c r="H40" i="33"/>
  <c r="N33" i="35"/>
  <c r="O33" i="35" s="1"/>
  <c r="G36" i="38"/>
  <c r="F40" i="33"/>
  <c r="K39" i="35"/>
  <c r="J39" i="35"/>
  <c r="N30" i="37"/>
  <c r="O30" i="37" s="1"/>
  <c r="M36" i="36"/>
  <c r="N22" i="36"/>
  <c r="O22" i="36" s="1"/>
  <c r="H41" i="41"/>
  <c r="N34" i="42"/>
  <c r="O34" i="42" s="1"/>
  <c r="I36" i="36"/>
  <c r="N12" i="37"/>
  <c r="O12" i="37" s="1"/>
  <c r="N26" i="42"/>
  <c r="O26" i="42" s="1"/>
  <c r="O19" i="46"/>
  <c r="P19" i="46" s="1"/>
  <c r="I39" i="46"/>
  <c r="N27" i="37"/>
  <c r="O27" i="37" s="1"/>
  <c r="N28" i="38"/>
  <c r="O28" i="38" s="1"/>
  <c r="D41" i="41"/>
  <c r="N41" i="41" s="1"/>
  <c r="O41" i="41" s="1"/>
  <c r="J40" i="33"/>
  <c r="L39" i="35"/>
  <c r="N15" i="38"/>
  <c r="O15" i="38" s="1"/>
  <c r="N24" i="43"/>
  <c r="O24" i="43" s="1"/>
  <c r="M39" i="35"/>
  <c r="N30" i="36"/>
  <c r="O30" i="36" s="1"/>
  <c r="N5" i="37"/>
  <c r="O5" i="37" s="1"/>
  <c r="F48" i="39"/>
  <c r="N48" i="39" s="1"/>
  <c r="O48" i="39" s="1"/>
  <c r="N26" i="39"/>
  <c r="O26" i="39" s="1"/>
  <c r="N13" i="40"/>
  <c r="O13" i="40" s="1"/>
  <c r="N19" i="40"/>
  <c r="O19" i="40" s="1"/>
  <c r="N28" i="44"/>
  <c r="O28" i="44" s="1"/>
  <c r="J41" i="41"/>
  <c r="N28" i="33"/>
  <c r="O28" i="33" s="1"/>
  <c r="N12" i="33"/>
  <c r="O12" i="33" s="1"/>
  <c r="N19" i="34"/>
  <c r="O19" i="34" s="1"/>
  <c r="N24" i="34"/>
  <c r="O24" i="34" s="1"/>
  <c r="N5" i="36"/>
  <c r="O5" i="36" s="1"/>
  <c r="N5" i="34"/>
  <c r="O5" i="34" s="1"/>
  <c r="F49" i="40"/>
  <c r="N31" i="42"/>
  <c r="O31" i="42" s="1"/>
  <c r="N38" i="42"/>
  <c r="O38" i="42" s="1"/>
  <c r="N24" i="45"/>
  <c r="O24" i="45" s="1"/>
  <c r="J36" i="38"/>
  <c r="N31" i="38"/>
  <c r="O31" i="38" s="1"/>
  <c r="N36" i="43"/>
  <c r="O36" i="43" s="1"/>
  <c r="L39" i="45"/>
  <c r="O36" i="46"/>
  <c r="P36" i="46" s="1"/>
  <c r="E26" i="34"/>
  <c r="F36" i="38"/>
  <c r="N37" i="33"/>
  <c r="O37" i="33" s="1"/>
  <c r="D40" i="33"/>
  <c r="F26" i="34"/>
  <c r="M26" i="34"/>
  <c r="N29" i="35"/>
  <c r="O29" i="35" s="1"/>
  <c r="N16" i="34"/>
  <c r="O16" i="34" s="1"/>
  <c r="H41" i="37"/>
  <c r="N41" i="37" s="1"/>
  <c r="O41" i="37" s="1"/>
  <c r="N45" i="40"/>
  <c r="O45" i="40" s="1"/>
  <c r="N12" i="39"/>
  <c r="O12" i="39" s="1"/>
  <c r="N38" i="40"/>
  <c r="O38" i="40" s="1"/>
  <c r="N18" i="44"/>
  <c r="O18" i="44" s="1"/>
  <c r="N5" i="45"/>
  <c r="O5" i="45" s="1"/>
  <c r="N36" i="45"/>
  <c r="O36" i="45" s="1"/>
  <c r="I26" i="34"/>
  <c r="N11" i="34"/>
  <c r="O11" i="34" s="1"/>
  <c r="N17" i="35"/>
  <c r="O17" i="35" s="1"/>
  <c r="J41" i="37"/>
  <c r="L48" i="39"/>
  <c r="J26" i="34"/>
  <c r="N33" i="36"/>
  <c r="O33" i="36" s="1"/>
  <c r="K41" i="37"/>
  <c r="J41" i="42"/>
  <c r="N24" i="33"/>
  <c r="O24" i="33" s="1"/>
  <c r="K26" i="34"/>
  <c r="N25" i="35"/>
  <c r="O25" i="35" s="1"/>
  <c r="N12" i="36"/>
  <c r="O12" i="36" s="1"/>
  <c r="E36" i="36"/>
  <c r="N5" i="39"/>
  <c r="O5" i="39" s="1"/>
  <c r="N45" i="39"/>
  <c r="O45" i="39" s="1"/>
  <c r="N12" i="42"/>
  <c r="O12" i="42" s="1"/>
  <c r="J39" i="45"/>
  <c r="O29" i="46"/>
  <c r="P29" i="46" s="1"/>
  <c r="N23" i="44"/>
  <c r="O23" i="44" s="1"/>
  <c r="D39" i="35"/>
  <c r="N37" i="35"/>
  <c r="O37" i="35" s="1"/>
  <c r="N22" i="37"/>
  <c r="O22" i="37" s="1"/>
  <c r="O38" i="47"/>
  <c r="P38" i="47" s="1"/>
  <c r="D39" i="46"/>
  <c r="O25" i="46"/>
  <c r="P25" i="46" s="1"/>
  <c r="N5" i="44"/>
  <c r="O5" i="44" s="1"/>
  <c r="L39" i="43"/>
  <c r="L41" i="42"/>
  <c r="N32" i="33"/>
  <c r="O32" i="33" s="1"/>
  <c r="N5" i="35"/>
  <c r="O5" i="35" s="1"/>
  <c r="D36" i="36"/>
  <c r="N36" i="36" s="1"/>
  <c r="O36" i="36" s="1"/>
  <c r="N16" i="37"/>
  <c r="O16" i="37" s="1"/>
  <c r="N12" i="43"/>
  <c r="O12" i="43" s="1"/>
  <c r="F39" i="43"/>
  <c r="N39" i="43" s="1"/>
  <c r="O39" i="43" s="1"/>
  <c r="E39" i="35"/>
  <c r="D36" i="38"/>
  <c r="H39" i="46"/>
  <c r="N29" i="45"/>
  <c r="O29" i="45" s="1"/>
  <c r="N26" i="41"/>
  <c r="O26" i="41" s="1"/>
  <c r="N5" i="40"/>
  <c r="O5" i="40" s="1"/>
  <c r="H48" i="39"/>
  <c r="O32" i="46"/>
  <c r="P32" i="46" s="1"/>
  <c r="F39" i="45"/>
  <c r="N39" i="45" s="1"/>
  <c r="O39" i="45" s="1"/>
  <c r="N5" i="42"/>
  <c r="O5" i="42" s="1"/>
  <c r="J49" i="40"/>
  <c r="N16" i="39"/>
  <c r="O16" i="39" s="1"/>
  <c r="L38" i="44"/>
  <c r="N38" i="44" s="1"/>
  <c r="O38" i="44" s="1"/>
  <c r="D41" i="42"/>
  <c r="N41" i="42" s="1"/>
  <c r="O41" i="42" s="1"/>
  <c r="N11" i="38"/>
  <c r="O11" i="38" s="1"/>
  <c r="N12" i="45"/>
  <c r="O12" i="45" s="1"/>
  <c r="N18" i="43"/>
  <c r="O18" i="43" s="1"/>
  <c r="N12" i="41"/>
  <c r="O12" i="41" s="1"/>
  <c r="D26" i="34"/>
  <c r="N26" i="34" s="1"/>
  <c r="O26" i="34" s="1"/>
  <c r="N8" i="34"/>
  <c r="O8" i="34" s="1"/>
  <c r="N19" i="41"/>
  <c r="O19" i="41" s="1"/>
  <c r="N34" i="41"/>
  <c r="O34" i="41" s="1"/>
  <c r="G40" i="33"/>
  <c r="N21" i="34"/>
  <c r="O21" i="34" s="1"/>
  <c r="F39" i="46"/>
  <c r="M40" i="33"/>
  <c r="N49" i="40" l="1"/>
  <c r="O49" i="40" s="1"/>
  <c r="N36" i="38"/>
  <c r="O36" i="38" s="1"/>
  <c r="N40" i="33"/>
  <c r="O40" i="33" s="1"/>
  <c r="N39" i="35"/>
  <c r="O39" i="35" s="1"/>
  <c r="O39" i="46"/>
  <c r="P39" i="46" s="1"/>
</calcChain>
</file>

<file path=xl/sharedStrings.xml><?xml version="1.0" encoding="utf-8"?>
<sst xmlns="http://schemas.openxmlformats.org/spreadsheetml/2006/main" count="872" uniqueCount="150">
  <si>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</si>
  <si>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</si>
  <si>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</si>
  <si>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</si>
  <si>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</si>
  <si>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</si>
  <si>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</si>
  <si>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</si>
  <si>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</si>
  <si>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</si>
  <si>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</si>
  <si>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</si>
  <si>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</si>
  <si>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Gas</t>
  </si>
  <si>
    <t>Communications Services Taxes</t>
  </si>
  <si>
    <t>Permits, Fees, and Special Assessments</t>
  </si>
  <si>
    <t>Franchise Fee - Electricity</t>
  </si>
  <si>
    <t>Franchise Fee - Gas</t>
  </si>
  <si>
    <t>Special Assessments - Capital Improvement</t>
  </si>
  <si>
    <t>Special Assessments - Charges for Public Services</t>
  </si>
  <si>
    <t>Federal Grant - Public Safety</t>
  </si>
  <si>
    <t>Intergovernmental Revenue</t>
  </si>
  <si>
    <t>State Grant - General Government</t>
  </si>
  <si>
    <t>State Shared Revenues - General Gov't - Revenue Sharing Proceeds</t>
  </si>
  <si>
    <t>State Shared Revenues - General Gov't - Local Gov't Half-Cent Sales Tax</t>
  </si>
  <si>
    <t>Grants from Other Local Units -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</si>
  <si>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</si>
  <si>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</si>
  <si>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</si>
  <si>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</si>
  <si>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</si>
  <si>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</si>
  <si>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</si>
  <si>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Garbage / Solid Waste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</si>
  <si>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</si>
  <si>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</si>
  <si>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</si>
  <si>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</si>
  <si>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</si>
  <si>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</si>
  <si>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</si>
  <si>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</si>
  <si>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Licenses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</si>
  <si>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</si>
  <si>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</si>
  <si>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</si>
  <si>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</si>
  <si>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</si>
  <si>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</si>
  <si>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</si>
  <si>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</si>
  <si>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</si>
  <si>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</si>
  <si>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</si>
  <si>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Local Fiscal Year Ended September 30, 2010</t>
  </si>
  <si>
    <t>Utility Service Tax - Telecommunications</t>
  </si>
  <si>
    <t>Grants from Other Local Units - General Government</t>
  </si>
  <si>
    <t>Grants from Other Local Units - Physical Environment</t>
  </si>
  <si>
    <t>Grants from Other Local Units - Other</t>
  </si>
  <si>
    <t>General Gov't (Not Court-Related) - Other General Gov't Charges and Fees</t>
  </si>
  <si>
    <t>2010 Municipal Census Population:</t>
  </si>
  <si>
    <t>Biscayne Park Revenues Reported by Account Code and Fund Type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</si>
  <si>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</si>
  <si>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</si>
  <si>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Water</t>
  </si>
  <si>
    <t>Other Permits, Fees, and Special Assessments</t>
  </si>
  <si>
    <t>Federal Grant - Physical Environment - Other Physical Environment</t>
  </si>
  <si>
    <t>State Grant - Physical Environment - Stormwater Management</t>
  </si>
  <si>
    <t>State Grant - Physical Environment - Other Physical Environment</t>
  </si>
  <si>
    <t>Shared Revenue from Other Local Units</t>
  </si>
  <si>
    <t>General Gov't (Not Court-Related) - Administrative Service Fees</t>
  </si>
  <si>
    <t>Court-Ordered Judgments and Fines - As Decided by Traffic Court</t>
  </si>
  <si>
    <t>Judgments and Fines - Other Court-Ordered</t>
  </si>
  <si>
    <t>Contributions and Donations from Private Sources</t>
  </si>
  <si>
    <t>2011 Municipal Population:</t>
  </si>
  <si>
    <t>Local Fiscal Year Ended September 30, 2012</t>
  </si>
  <si>
    <t>Local Option Taxes</t>
  </si>
  <si>
    <t>Grants from Other Local Units - Public Safety</t>
  </si>
  <si>
    <t>Other Charges for Services</t>
  </si>
  <si>
    <t>State Fines and Forfeits</t>
  </si>
  <si>
    <t>Proceeds of General Capital Asset Dispositions - Sales</t>
  </si>
  <si>
    <t>2012 Municipal Population:</t>
  </si>
  <si>
    <t>Local Fiscal Year Ended September 30, 2013</t>
  </si>
  <si>
    <t>Utility Service Tax - Propane</t>
  </si>
  <si>
    <t>Communications Services Taxes (Chapter 202, F.S.)</t>
  </si>
  <si>
    <t>Federal Grant - Transportation - Other Transportation</t>
  </si>
  <si>
    <t>State Grant - Public Safety</t>
  </si>
  <si>
    <t>State Shared Revenues - General Government - Revenue Sharing Proceeds</t>
  </si>
  <si>
    <t>State Shared Revenues - General Government - Local Government Half-Cent Sales Tax</t>
  </si>
  <si>
    <t>State Shared Revenues - Physical Environment - Gas Supply System</t>
  </si>
  <si>
    <t>General Government - Administrative Service Fees</t>
  </si>
  <si>
    <t>Interest and Other Earnings - Dividends</t>
  </si>
  <si>
    <t>Sales - Disposition of Fixed Assets</t>
  </si>
  <si>
    <t>Sales - Sale of Surplus Materials and Scrap</t>
  </si>
  <si>
    <t>Proceeds - Installment Purchases and Capital Lease Proceeds</t>
  </si>
  <si>
    <t>2013 Municipal Population:</t>
  </si>
  <si>
    <t>Local Fiscal Year Ended September 30, 2008</t>
  </si>
  <si>
    <t>Permits and Franchise Fees</t>
  </si>
  <si>
    <t>Other Permits and Fees</t>
  </si>
  <si>
    <t>State Shared Revenues - Other</t>
  </si>
  <si>
    <t>2008 Municipal Population:</t>
  </si>
  <si>
    <t>Local Fiscal Year Ended September 30, 2014</t>
  </si>
  <si>
    <t>State Grant - Other</t>
  </si>
  <si>
    <t>General Government - Other General Government Charges and Fees</t>
  </si>
  <si>
    <t>Physical Environment - Sewer / Wastewater Utility</t>
  </si>
  <si>
    <t>Interest and Other Earnings - Gain (Loss) on Sale of Investments</t>
  </si>
  <si>
    <t>2014 Municipal Population:</t>
  </si>
  <si>
    <t>Local Fiscal Year Ended September 30, 2015</t>
  </si>
  <si>
    <t>Local Business Tax (Chapter 205, F.S.)</t>
  </si>
  <si>
    <t>Franchise Fee - Solid Waste</t>
  </si>
  <si>
    <t>State Grant - Culture / Recreation</t>
  </si>
  <si>
    <t>Public Safety - Law Enforcement Services</t>
  </si>
  <si>
    <t>Culture / Recreation - Special Events</t>
  </si>
  <si>
    <t>Other Miscellaneous Revenues - Settlements</t>
  </si>
  <si>
    <t>2015 Municipal Population:</t>
  </si>
  <si>
    <t>Local Fiscal Year Ended September 30, 2016</t>
  </si>
  <si>
    <t>Impact Fees - Residential - Public Safety</t>
  </si>
  <si>
    <t>Federal Grant - General Government</t>
  </si>
  <si>
    <t>Federal Grant - Other Federal Grants</t>
  </si>
  <si>
    <t>2016 Municipal Population:</t>
  </si>
  <si>
    <t>Local Fiscal Year Ended September 30, 2017</t>
  </si>
  <si>
    <t>Franchise Fee - Other</t>
  </si>
  <si>
    <t>2017 Municipal Population:</t>
  </si>
  <si>
    <t>Local Fiscal Year Ended September 30, 2018</t>
  </si>
  <si>
    <t>Culture / Recreation - Other Culture / Recreation Charges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</si>
  <si>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</si>
  <si>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</si>
  <si>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</si>
  <si>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</si>
  <si>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</si>
  <si>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</si>
  <si>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</si>
  <si>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</si>
  <si>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</si>
  <si>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</si>
  <si>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</si>
  <si>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</si>
  <si>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</si>
  <si>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</si>
  <si>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</si>
  <si>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</si>
  <si>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</si>
  <si>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</si>
  <si>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</si>
  <si>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</si>
  <si>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2022 Municipal Population:</t>
  </si>
  <si>
    <t>Proceeds - Leases - Financial Agreements</t>
  </si>
  <si>
    <t>Local Fiscal Year Ended September 30, 2023</t>
  </si>
  <si>
    <t>Physical Environment - Other Physical Environment Charges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</si>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</sst>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1C9A3-4C58-4E4C-A57E-A7A0B38868B3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46</v>
      </c>
      <c r="B3" s="108"/>
      <c r="C3" s="109"/>
      <c r="D3" s="113" t="s">
        <v>26</v>
      </c>
      <c r="E3" s="114"/>
      <c r="F3" s="114"/>
      <c r="G3" s="114"/>
      <c r="H3" s="115"/>
      <c r="I3" s="113" t="s">
        <v>27</v>
      </c>
      <c r="J3" s="115"/>
      <c r="K3" s="113" t="s">
        <v>29</v>
      </c>
      <c r="L3" s="114"/>
      <c r="M3" s="115"/>
      <c r="N3" s="49"/>
      <c r="O3" s="50"/>
      <c r="P3" s="116" t="s">
        <v>131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47</v>
      </c>
      <c r="F4" s="52" t="s">
        <v>48</v>
      </c>
      <c r="G4" s="52" t="s">
        <v>49</v>
      </c>
      <c r="H4" s="52" t="s">
        <v>5</v>
      </c>
      <c r="I4" s="52" t="s">
        <v>6</v>
      </c>
      <c r="J4" s="53" t="s">
        <v>50</v>
      </c>
      <c r="K4" s="53" t="s">
        <v>7</v>
      </c>
      <c r="L4" s="53" t="s">
        <v>8</v>
      </c>
      <c r="M4" s="53" t="s">
        <v>132</v>
      </c>
      <c r="N4" s="53" t="s">
        <v>9</v>
      </c>
      <c r="O4" s="53" t="s">
        <v>133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134</v>
      </c>
      <c r="B5" s="57"/>
      <c r="C5" s="57"/>
      <c r="D5" s="58">
        <f>SUM(D6:D6)</f>
        <v>2820126</v>
      </c>
      <c r="E5" s="58">
        <f>SUM(E6:E6)</f>
        <v>0</v>
      </c>
      <c r="F5" s="58">
        <f>SUM(F6:F6)</f>
        <v>0</v>
      </c>
      <c r="G5" s="58">
        <f>SUM(G6:G6)</f>
        <v>0</v>
      </c>
      <c r="H5" s="58">
        <f>SUM(H6:H6)</f>
        <v>0</v>
      </c>
      <c r="I5" s="58">
        <f>SUM(I6:I6)</f>
        <v>0</v>
      </c>
      <c r="J5" s="58">
        <f>SUM(J6:J6)</f>
        <v>0</v>
      </c>
      <c r="K5" s="58">
        <f>SUM(K6:K6)</f>
        <v>0</v>
      </c>
      <c r="L5" s="58">
        <f>SUM(L6:L6)</f>
        <v>0</v>
      </c>
      <c r="M5" s="58">
        <f>SUM(M6:M6)</f>
        <v>0</v>
      </c>
      <c r="N5" s="58">
        <f>SUM(N6:N6)</f>
        <v>0</v>
      </c>
      <c r="O5" s="59">
        <f>SUM(D5:N5)</f>
        <v>2820126</v>
      </c>
      <c r="P5" s="60">
        <f>(O5/P$25)</f>
        <v>914.73434965942261</v>
      </c>
      <c r="Q5" s="61"/>
    </row>
    <row r="6" spans="1:134">
      <c r="A6" s="63"/>
      <c r="B6" s="64">
        <v>311</v>
      </c>
      <c r="C6" s="65" t="s">
        <v>2</v>
      </c>
      <c r="D6" s="66">
        <v>2820126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2820126</v>
      </c>
      <c r="P6" s="67">
        <f>(O6/P$25)</f>
        <v>914.73434965942261</v>
      </c>
      <c r="Q6" s="68"/>
    </row>
    <row r="7" spans="1:134" ht="15.75">
      <c r="A7" s="69" t="s">
        <v>15</v>
      </c>
      <c r="B7" s="70"/>
      <c r="C7" s="71"/>
      <c r="D7" s="72">
        <f>SUM(D8:D8)</f>
        <v>353879</v>
      </c>
      <c r="E7" s="72">
        <f>SUM(E8:E8)</f>
        <v>72732</v>
      </c>
      <c r="F7" s="72">
        <f>SUM(F8:F8)</f>
        <v>0</v>
      </c>
      <c r="G7" s="72">
        <f>SUM(G8:G8)</f>
        <v>0</v>
      </c>
      <c r="H7" s="72">
        <f>SUM(H8:H8)</f>
        <v>0</v>
      </c>
      <c r="I7" s="72">
        <f>SUM(I8:I8)</f>
        <v>0</v>
      </c>
      <c r="J7" s="72">
        <f>SUM(J8:J8)</f>
        <v>0</v>
      </c>
      <c r="K7" s="72">
        <f>SUM(K8:K8)</f>
        <v>0</v>
      </c>
      <c r="L7" s="72">
        <f>SUM(L8:L8)</f>
        <v>0</v>
      </c>
      <c r="M7" s="72">
        <f>SUM(M8:M8)</f>
        <v>0</v>
      </c>
      <c r="N7" s="72">
        <f>SUM(N8:N8)</f>
        <v>0</v>
      </c>
      <c r="O7" s="73">
        <f>SUM(D7:N7)</f>
        <v>426611</v>
      </c>
      <c r="P7" s="74">
        <f>(O7/P$25)</f>
        <v>138.37528381446643</v>
      </c>
      <c r="Q7" s="75"/>
    </row>
    <row r="8" spans="1:134">
      <c r="A8" s="63"/>
      <c r="B8" s="64">
        <v>325.2</v>
      </c>
      <c r="C8" s="65" t="s">
        <v>19</v>
      </c>
      <c r="D8" s="66">
        <v>353879</v>
      </c>
      <c r="E8" s="66">
        <v>72732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ref="O8" si="0">SUM(D8:N8)</f>
        <v>426611</v>
      </c>
      <c r="P8" s="67">
        <f>(O8/P$25)</f>
        <v>138.37528381446643</v>
      </c>
      <c r="Q8" s="68"/>
    </row>
    <row r="9" spans="1:134" ht="15.75">
      <c r="A9" s="69" t="s">
        <v>140</v>
      </c>
      <c r="B9" s="70"/>
      <c r="C9" s="71"/>
      <c r="D9" s="72">
        <f>SUM(D10:D10)</f>
        <v>2000</v>
      </c>
      <c r="E9" s="72">
        <f>SUM(E10:E10)</f>
        <v>389333</v>
      </c>
      <c r="F9" s="72">
        <f>SUM(F10:F10)</f>
        <v>0</v>
      </c>
      <c r="G9" s="72">
        <f>SUM(G10:G10)</f>
        <v>0</v>
      </c>
      <c r="H9" s="72">
        <f>SUM(H10:H10)</f>
        <v>0</v>
      </c>
      <c r="I9" s="72">
        <f>SUM(I10:I10)</f>
        <v>0</v>
      </c>
      <c r="J9" s="72">
        <f>SUM(J10:J10)</f>
        <v>0</v>
      </c>
      <c r="K9" s="72">
        <f>SUM(K10:K10)</f>
        <v>0</v>
      </c>
      <c r="L9" s="72">
        <f>SUM(L10:L10)</f>
        <v>0</v>
      </c>
      <c r="M9" s="72">
        <f>SUM(M10:M10)</f>
        <v>0</v>
      </c>
      <c r="N9" s="72">
        <f>SUM(N10:N10)</f>
        <v>0</v>
      </c>
      <c r="O9" s="73">
        <f>SUM(D9:N9)</f>
        <v>391333</v>
      </c>
      <c r="P9" s="74">
        <f>(O9/P$25)</f>
        <v>126.93253324683749</v>
      </c>
      <c r="Q9" s="75"/>
    </row>
    <row r="10" spans="1:134">
      <c r="A10" s="63"/>
      <c r="B10" s="64">
        <v>331.1</v>
      </c>
      <c r="C10" s="65" t="s">
        <v>117</v>
      </c>
      <c r="D10" s="66">
        <v>2000</v>
      </c>
      <c r="E10" s="66">
        <v>389333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>SUM(D10:N10)</f>
        <v>391333</v>
      </c>
      <c r="P10" s="67">
        <f>(O10/P$25)</f>
        <v>126.93253324683749</v>
      </c>
      <c r="Q10" s="68"/>
    </row>
    <row r="11" spans="1:134" ht="15.75">
      <c r="A11" s="69" t="s">
        <v>30</v>
      </c>
      <c r="B11" s="70"/>
      <c r="C11" s="71"/>
      <c r="D11" s="72">
        <f>SUM(D12:D13)</f>
        <v>1199703</v>
      </c>
      <c r="E11" s="72">
        <f>SUM(E12:E13)</f>
        <v>438517</v>
      </c>
      <c r="F11" s="72">
        <f>SUM(F12:F13)</f>
        <v>0</v>
      </c>
      <c r="G11" s="72">
        <f>SUM(G12:G13)</f>
        <v>0</v>
      </c>
      <c r="H11" s="72">
        <f>SUM(H12:H13)</f>
        <v>0</v>
      </c>
      <c r="I11" s="72">
        <f>SUM(I12:I13)</f>
        <v>811058</v>
      </c>
      <c r="J11" s="72">
        <f>SUM(J12:J13)</f>
        <v>0</v>
      </c>
      <c r="K11" s="72">
        <f>SUM(K12:K13)</f>
        <v>0</v>
      </c>
      <c r="L11" s="72">
        <f>SUM(L12:L13)</f>
        <v>0</v>
      </c>
      <c r="M11" s="72">
        <f>SUM(M12:M13)</f>
        <v>0</v>
      </c>
      <c r="N11" s="72">
        <f>SUM(N12:N13)</f>
        <v>0</v>
      </c>
      <c r="O11" s="72">
        <f>SUM(D11:N11)</f>
        <v>2449278</v>
      </c>
      <c r="P11" s="74">
        <f>(O11/P$25)</f>
        <v>794.44631852092118</v>
      </c>
      <c r="Q11" s="75"/>
    </row>
    <row r="12" spans="1:134">
      <c r="A12" s="63"/>
      <c r="B12" s="64">
        <v>341.9</v>
      </c>
      <c r="C12" s="65" t="s">
        <v>103</v>
      </c>
      <c r="D12" s="66">
        <v>427884</v>
      </c>
      <c r="E12" s="66">
        <v>414717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3" si="1">SUM(D12:N12)</f>
        <v>842601</v>
      </c>
      <c r="P12" s="67">
        <f>(O12/P$25)</f>
        <v>273.3055465455725</v>
      </c>
      <c r="Q12" s="68"/>
    </row>
    <row r="13" spans="1:134">
      <c r="A13" s="63"/>
      <c r="B13" s="64">
        <v>343.9</v>
      </c>
      <c r="C13" s="65" t="s">
        <v>148</v>
      </c>
      <c r="D13" s="66">
        <v>771819</v>
      </c>
      <c r="E13" s="66">
        <v>23800</v>
      </c>
      <c r="F13" s="66">
        <v>0</v>
      </c>
      <c r="G13" s="66">
        <v>0</v>
      </c>
      <c r="H13" s="66">
        <v>0</v>
      </c>
      <c r="I13" s="66">
        <v>811058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1"/>
        <v>1606677</v>
      </c>
      <c r="P13" s="67">
        <f>(O13/P$25)</f>
        <v>521.14077197534868</v>
      </c>
      <c r="Q13" s="68"/>
    </row>
    <row r="14" spans="1:134" ht="15.75">
      <c r="A14" s="69" t="s">
        <v>31</v>
      </c>
      <c r="B14" s="70"/>
      <c r="C14" s="71"/>
      <c r="D14" s="72">
        <f>SUM(D15:D15)</f>
        <v>260102</v>
      </c>
      <c r="E14" s="72">
        <f>SUM(E15:E15)</f>
        <v>0</v>
      </c>
      <c r="F14" s="72">
        <f>SUM(F15:F15)</f>
        <v>0</v>
      </c>
      <c r="G14" s="72">
        <f>SUM(G15:G15)</f>
        <v>0</v>
      </c>
      <c r="H14" s="72">
        <f>SUM(H15:H15)</f>
        <v>0</v>
      </c>
      <c r="I14" s="72">
        <f>SUM(I15:I15)</f>
        <v>0</v>
      </c>
      <c r="J14" s="72">
        <f>SUM(J15:J15)</f>
        <v>0</v>
      </c>
      <c r="K14" s="72">
        <f>SUM(K15:K15)</f>
        <v>0</v>
      </c>
      <c r="L14" s="72">
        <f>SUM(L15:L15)</f>
        <v>0</v>
      </c>
      <c r="M14" s="72">
        <f>SUM(M15:M15)</f>
        <v>0</v>
      </c>
      <c r="N14" s="72">
        <f>SUM(N15:N15)</f>
        <v>0</v>
      </c>
      <c r="O14" s="72">
        <f>SUM(D14:N14)</f>
        <v>260102</v>
      </c>
      <c r="P14" s="74">
        <f>(O14/P$25)</f>
        <v>84.366526110930906</v>
      </c>
      <c r="Q14" s="75"/>
    </row>
    <row r="15" spans="1:134">
      <c r="A15" s="76"/>
      <c r="B15" s="77">
        <v>359</v>
      </c>
      <c r="C15" s="78" t="s">
        <v>39</v>
      </c>
      <c r="D15" s="66">
        <v>260102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" si="2">SUM(D15:N15)</f>
        <v>260102</v>
      </c>
      <c r="P15" s="67">
        <f>(O15/P$25)</f>
        <v>84.366526110930906</v>
      </c>
      <c r="Q15" s="68"/>
    </row>
    <row r="16" spans="1:134" ht="15.75">
      <c r="A16" s="69" t="s">
        <v>3</v>
      </c>
      <c r="B16" s="70"/>
      <c r="C16" s="71"/>
      <c r="D16" s="72">
        <f>SUM(D17:D19)</f>
        <v>41139</v>
      </c>
      <c r="E16" s="72">
        <f>SUM(E17:E19)</f>
        <v>628438</v>
      </c>
      <c r="F16" s="72">
        <f>SUM(F17:F19)</f>
        <v>0</v>
      </c>
      <c r="G16" s="72">
        <f>SUM(G17:G19)</f>
        <v>0</v>
      </c>
      <c r="H16" s="72">
        <f>SUM(H17:H19)</f>
        <v>0</v>
      </c>
      <c r="I16" s="72">
        <f>SUM(I17:I19)</f>
        <v>0</v>
      </c>
      <c r="J16" s="72">
        <f>SUM(J17:J19)</f>
        <v>0</v>
      </c>
      <c r="K16" s="72">
        <f>SUM(K17:K19)</f>
        <v>0</v>
      </c>
      <c r="L16" s="72">
        <f>SUM(L17:L19)</f>
        <v>0</v>
      </c>
      <c r="M16" s="72">
        <f>SUM(M17:M19)</f>
        <v>0</v>
      </c>
      <c r="N16" s="72">
        <f>SUM(N17:N19)</f>
        <v>0</v>
      </c>
      <c r="O16" s="72">
        <f>SUM(D16:N16)</f>
        <v>669577</v>
      </c>
      <c r="P16" s="74">
        <f>(O16/P$25)</f>
        <v>217.18358741485565</v>
      </c>
      <c r="Q16" s="75"/>
    </row>
    <row r="17" spans="1:120">
      <c r="A17" s="63"/>
      <c r="B17" s="64">
        <v>361.1</v>
      </c>
      <c r="C17" s="65" t="s">
        <v>40</v>
      </c>
      <c r="D17" s="66">
        <v>6933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6933</v>
      </c>
      <c r="P17" s="67">
        <f>(O17/P$25)</f>
        <v>2.2487836522867335</v>
      </c>
      <c r="Q17" s="68"/>
    </row>
    <row r="18" spans="1:120">
      <c r="A18" s="63"/>
      <c r="B18" s="64">
        <v>367</v>
      </c>
      <c r="C18" s="65" t="s">
        <v>42</v>
      </c>
      <c r="D18" s="66">
        <v>3996</v>
      </c>
      <c r="E18" s="66">
        <v>609126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2" si="3">SUM(D18:N18)</f>
        <v>613122</v>
      </c>
      <c r="P18" s="67">
        <f>(O18/P$25)</f>
        <v>198.87187804086929</v>
      </c>
      <c r="Q18" s="68"/>
    </row>
    <row r="19" spans="1:120">
      <c r="A19" s="63"/>
      <c r="B19" s="64">
        <v>369.9</v>
      </c>
      <c r="C19" s="65" t="s">
        <v>43</v>
      </c>
      <c r="D19" s="66">
        <v>30210</v>
      </c>
      <c r="E19" s="66">
        <v>19312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3"/>
        <v>49522</v>
      </c>
      <c r="P19" s="67">
        <f>(O19/P$25)</f>
        <v>16.062925721699642</v>
      </c>
      <c r="Q19" s="68"/>
    </row>
    <row r="20" spans="1:120" ht="15.75">
      <c r="A20" s="69" t="s">
        <v>32</v>
      </c>
      <c r="B20" s="70"/>
      <c r="C20" s="71"/>
      <c r="D20" s="72">
        <f>SUM(D21:D22)</f>
        <v>42548</v>
      </c>
      <c r="E20" s="72">
        <f>SUM(E21:E22)</f>
        <v>129798</v>
      </c>
      <c r="F20" s="72">
        <f>SUM(F21:F22)</f>
        <v>0</v>
      </c>
      <c r="G20" s="72">
        <f>SUM(G21:G22)</f>
        <v>0</v>
      </c>
      <c r="H20" s="72">
        <f>SUM(H21:H22)</f>
        <v>0</v>
      </c>
      <c r="I20" s="72">
        <f>SUM(I21:I22)</f>
        <v>0</v>
      </c>
      <c r="J20" s="72">
        <f>SUM(J21:J22)</f>
        <v>0</v>
      </c>
      <c r="K20" s="72">
        <f>SUM(K21:K22)</f>
        <v>0</v>
      </c>
      <c r="L20" s="72">
        <f>SUM(L21:L22)</f>
        <v>0</v>
      </c>
      <c r="M20" s="72">
        <f>SUM(M21:M22)</f>
        <v>0</v>
      </c>
      <c r="N20" s="72">
        <f>SUM(N21:N22)</f>
        <v>0</v>
      </c>
      <c r="O20" s="72">
        <f t="shared" si="3"/>
        <v>172346</v>
      </c>
      <c r="P20" s="74">
        <f>(O20/P$25)</f>
        <v>55.90204346415829</v>
      </c>
      <c r="Q20" s="68"/>
    </row>
    <row r="21" spans="1:120">
      <c r="A21" s="63"/>
      <c r="B21" s="64">
        <v>381</v>
      </c>
      <c r="C21" s="65" t="s">
        <v>44</v>
      </c>
      <c r="D21" s="66">
        <v>0</v>
      </c>
      <c r="E21" s="66">
        <v>129798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3"/>
        <v>129798</v>
      </c>
      <c r="P21" s="67">
        <f>(O21/P$25)</f>
        <v>42.101200129743759</v>
      </c>
      <c r="Q21" s="68"/>
    </row>
    <row r="22" spans="1:120" ht="15.75" thickBot="1">
      <c r="A22" s="63"/>
      <c r="B22" s="64">
        <v>383.1</v>
      </c>
      <c r="C22" s="65" t="s">
        <v>146</v>
      </c>
      <c r="D22" s="66">
        <v>42548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3"/>
        <v>42548</v>
      </c>
      <c r="P22" s="67">
        <f>(O22/P$25)</f>
        <v>13.800843334414532</v>
      </c>
      <c r="Q22" s="68"/>
    </row>
    <row r="23" spans="1:120" ht="16.5" thickBot="1">
      <c r="A23" s="79" t="s">
        <v>35</v>
      </c>
      <c r="B23" s="80"/>
      <c r="C23" s="81"/>
      <c r="D23" s="82">
        <f>SUM(D5,D7,D9,D11,D14,D16,D20)</f>
        <v>4719497</v>
      </c>
      <c r="E23" s="82">
        <f>SUM(E5,E7,E9,E11,E14,E16,E20)</f>
        <v>1658818</v>
      </c>
      <c r="F23" s="82">
        <f>SUM(F5,F7,F9,F11,F14,F16,F20)</f>
        <v>0</v>
      </c>
      <c r="G23" s="82">
        <f>SUM(G5,G7,G9,G11,G14,G16,G20)</f>
        <v>0</v>
      </c>
      <c r="H23" s="82">
        <f>SUM(H5,H7,H9,H11,H14,H16,H20)</f>
        <v>0</v>
      </c>
      <c r="I23" s="82">
        <f>SUM(I5,I7,I9,I11,I14,I16,I20)</f>
        <v>811058</v>
      </c>
      <c r="J23" s="82">
        <f>SUM(J5,J7,J9,J11,J14,J16,J20)</f>
        <v>0</v>
      </c>
      <c r="K23" s="82">
        <f>SUM(K5,K7,K9,K11,K14,K16,K20)</f>
        <v>0</v>
      </c>
      <c r="L23" s="82">
        <f>SUM(L5,L7,L9,L11,L14,L16,L20)</f>
        <v>0</v>
      </c>
      <c r="M23" s="82">
        <f>SUM(M5,M7,M9,M11,M14,M16,M20)</f>
        <v>0</v>
      </c>
      <c r="N23" s="82">
        <f>SUM(N5,N7,N9,N11,N14,N16,N20)</f>
        <v>0</v>
      </c>
      <c r="O23" s="82">
        <f>SUM(D23:N23)</f>
        <v>7189373</v>
      </c>
      <c r="P23" s="83">
        <f>(O23/P$25)</f>
        <v>2331.9406422315924</v>
      </c>
      <c r="Q23" s="61"/>
      <c r="R23" s="84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</row>
    <row r="24" spans="1:120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8"/>
    </row>
    <row r="25" spans="1:120">
      <c r="A25" s="89"/>
      <c r="B25" s="90"/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4" t="s">
        <v>149</v>
      </c>
      <c r="N25" s="94"/>
      <c r="O25" s="94"/>
      <c r="P25" s="92">
        <v>3083</v>
      </c>
    </row>
    <row r="26" spans="1:120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</row>
    <row r="27" spans="1:120" ht="15.75" customHeight="1" thickBot="1">
      <c r="A27" s="98" t="s">
        <v>62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1534351</v>
      </c>
      <c r="E5" s="27">
        <f t="shared" si="0"/>
        <v>75543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1609894</v>
      </c>
      <c r="O5" s="33">
        <f t="shared" ref="O5:O48" si="2">(N5/O$50)</f>
        <v>512.70509554140131</v>
      </c>
      <c r="P5" s="6"/>
    </row>
    <row r="6" spans="1:133">
      <c r="A6" s="12"/>
      <c r="B6" s="25">
        <v>311</v>
      </c>
      <c r="C6" s="20" t="s">
        <v>2</v>
      </c>
      <c r="D6" s="46">
        <v>1225312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1225312</v>
      </c>
      <c r="O6" s="47">
        <f t="shared" si="2"/>
        <v>390.22675159235666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75543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75543</v>
      </c>
      <c r="O7" s="47">
        <f t="shared" si="2"/>
        <v>24.05828025477707</v>
      </c>
      <c r="P7" s="9"/>
    </row>
    <row r="8" spans="1:133">
      <c r="A8" s="12"/>
      <c r="B8" s="25">
        <v>314.10000000000002</v>
      </c>
      <c r="C8" s="20" t="s">
        <v>12</v>
      </c>
      <c r="D8" s="46">
        <v>135431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135431</v>
      </c>
      <c r="O8" s="47">
        <f t="shared" si="2"/>
        <v>43.130891719745222</v>
      </c>
      <c r="P8" s="9"/>
    </row>
    <row r="9" spans="1:133">
      <c r="A9" s="12"/>
      <c r="B9" s="25">
        <v>314.3</v>
      </c>
      <c r="C9" s="20" t="s">
        <v>64</v>
      </c>
      <c r="D9" s="46">
        <v>43065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43065</v>
      </c>
      <c r="O9" s="47">
        <f t="shared" si="2"/>
        <v>13.714968152866241</v>
      </c>
      <c r="P9" s="9"/>
    </row>
    <row r="10" spans="1:133">
      <c r="A10" s="12"/>
      <c r="B10" s="25">
        <v>314.39999999999998</v>
      </c>
      <c r="C10" s="20" t="s">
        <v>13</v>
      </c>
      <c r="D10" s="46">
        <v>10383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10383</v>
      </c>
      <c r="O10" s="47">
        <f t="shared" si="2"/>
        <v>3.3066878980891721</v>
      </c>
      <c r="P10" s="9"/>
    </row>
    <row r="11" spans="1:133">
      <c r="A11" s="12"/>
      <c r="B11" s="25">
        <v>315</v>
      </c>
      <c r="C11" s="20" t="s">
        <v>84</v>
      </c>
      <c r="D11" s="46">
        <v>120160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120160</v>
      </c>
      <c r="O11" s="47">
        <f t="shared" si="2"/>
        <v>38.267515923566876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244410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244410</v>
      </c>
      <c r="O12" s="45">
        <f t="shared" si="2"/>
        <v>77.837579617834393</v>
      </c>
      <c r="P12" s="10"/>
    </row>
    <row r="13" spans="1:133">
      <c r="A13" s="12"/>
      <c r="B13" s="25">
        <v>322</v>
      </c>
      <c r="C13" s="20" t="s">
        <v>0</v>
      </c>
      <c r="D13" s="46">
        <v>64908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64908</v>
      </c>
      <c r="O13" s="47">
        <f t="shared" si="2"/>
        <v>20.671337579617834</v>
      </c>
      <c r="P13" s="9"/>
    </row>
    <row r="14" spans="1:133">
      <c r="A14" s="12"/>
      <c r="B14" s="25">
        <v>323.10000000000002</v>
      </c>
      <c r="C14" s="20" t="s">
        <v>16</v>
      </c>
      <c r="D14" s="46">
        <v>124651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124651</v>
      </c>
      <c r="O14" s="47">
        <f t="shared" si="2"/>
        <v>39.697770700636944</v>
      </c>
      <c r="P14" s="9"/>
    </row>
    <row r="15" spans="1:133">
      <c r="A15" s="12"/>
      <c r="B15" s="25">
        <v>329</v>
      </c>
      <c r="C15" s="20" t="s">
        <v>65</v>
      </c>
      <c r="D15" s="46">
        <v>54851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54851</v>
      </c>
      <c r="O15" s="47">
        <f t="shared" si="2"/>
        <v>17.468471337579619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SUM(D17:D25)</f>
        <v>308535</v>
      </c>
      <c r="E16" s="32">
        <f t="shared" si="4"/>
        <v>138705</v>
      </c>
      <c r="F16" s="32">
        <f t="shared" si="4"/>
        <v>0</v>
      </c>
      <c r="G16" s="32">
        <f t="shared" si="4"/>
        <v>20000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467240</v>
      </c>
      <c r="O16" s="45">
        <f t="shared" si="2"/>
        <v>148.80254777070064</v>
      </c>
      <c r="P16" s="10"/>
    </row>
    <row r="17" spans="1:16">
      <c r="A17" s="12"/>
      <c r="B17" s="25">
        <v>334.1</v>
      </c>
      <c r="C17" s="20" t="s">
        <v>22</v>
      </c>
      <c r="D17" s="46">
        <v>0</v>
      </c>
      <c r="E17" s="46">
        <v>0</v>
      </c>
      <c r="F17" s="46">
        <v>0</v>
      </c>
      <c r="G17" s="46">
        <v>20000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20000</v>
      </c>
      <c r="O17" s="47">
        <f t="shared" si="2"/>
        <v>6.369426751592357</v>
      </c>
      <c r="P17" s="9"/>
    </row>
    <row r="18" spans="1:16">
      <c r="A18" s="12"/>
      <c r="B18" s="25">
        <v>334.2</v>
      </c>
      <c r="C18" s="20" t="s">
        <v>86</v>
      </c>
      <c r="D18" s="46">
        <v>1906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1906</v>
      </c>
      <c r="O18" s="47">
        <f t="shared" si="2"/>
        <v>0.60700636942675157</v>
      </c>
      <c r="P18" s="9"/>
    </row>
    <row r="19" spans="1:16">
      <c r="A19" s="12"/>
      <c r="B19" s="25">
        <v>334.39</v>
      </c>
      <c r="C19" s="20" t="s">
        <v>68</v>
      </c>
      <c r="D19" s="46">
        <v>4500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4500</v>
      </c>
      <c r="O19" s="47">
        <f t="shared" si="2"/>
        <v>1.4331210191082802</v>
      </c>
      <c r="P19" s="9"/>
    </row>
    <row r="20" spans="1:16">
      <c r="A20" s="12"/>
      <c r="B20" s="25">
        <v>334.9</v>
      </c>
      <c r="C20" s="20" t="s">
        <v>102</v>
      </c>
      <c r="D20" s="46">
        <v>2500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2500</v>
      </c>
      <c r="O20" s="47">
        <f t="shared" si="2"/>
        <v>0.79617834394904463</v>
      </c>
      <c r="P20" s="9"/>
    </row>
    <row r="21" spans="1:16">
      <c r="A21" s="12"/>
      <c r="B21" s="25">
        <v>335.12</v>
      </c>
      <c r="C21" s="20" t="s">
        <v>87</v>
      </c>
      <c r="D21" s="46">
        <v>72252</v>
      </c>
      <c r="E21" s="46">
        <v>26074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98326</v>
      </c>
      <c r="O21" s="47">
        <f t="shared" si="2"/>
        <v>31.314012738853503</v>
      </c>
      <c r="P21" s="9"/>
    </row>
    <row r="22" spans="1:16">
      <c r="A22" s="12"/>
      <c r="B22" s="25">
        <v>335.18</v>
      </c>
      <c r="C22" s="20" t="s">
        <v>88</v>
      </c>
      <c r="D22" s="46">
        <v>221621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221621</v>
      </c>
      <c r="O22" s="47">
        <f t="shared" si="2"/>
        <v>70.579936305732488</v>
      </c>
      <c r="P22" s="9"/>
    </row>
    <row r="23" spans="1:16">
      <c r="A23" s="12"/>
      <c r="B23" s="25">
        <v>335.33</v>
      </c>
      <c r="C23" s="20" t="s">
        <v>89</v>
      </c>
      <c r="D23" s="46">
        <v>3742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3742</v>
      </c>
      <c r="O23" s="47">
        <f t="shared" si="2"/>
        <v>1.19171974522293</v>
      </c>
      <c r="P23" s="9"/>
    </row>
    <row r="24" spans="1:16">
      <c r="A24" s="12"/>
      <c r="B24" s="25">
        <v>337.3</v>
      </c>
      <c r="C24" s="20" t="s">
        <v>57</v>
      </c>
      <c r="D24" s="46">
        <v>2014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2014</v>
      </c>
      <c r="O24" s="47">
        <f t="shared" si="2"/>
        <v>0.64140127388535029</v>
      </c>
      <c r="P24" s="9"/>
    </row>
    <row r="25" spans="1:16">
      <c r="A25" s="12"/>
      <c r="B25" s="25">
        <v>338</v>
      </c>
      <c r="C25" s="20" t="s">
        <v>69</v>
      </c>
      <c r="D25" s="46">
        <v>0</v>
      </c>
      <c r="E25" s="46">
        <v>112631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112631</v>
      </c>
      <c r="O25" s="47">
        <f t="shared" si="2"/>
        <v>35.869745222929936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SUM(D27:D32)</f>
        <v>152514</v>
      </c>
      <c r="E26" s="32">
        <f t="shared" si="5"/>
        <v>23476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732914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908904</v>
      </c>
      <c r="O26" s="45">
        <f t="shared" si="2"/>
        <v>289.45987261146496</v>
      </c>
      <c r="P26" s="10"/>
    </row>
    <row r="27" spans="1:16">
      <c r="A27" s="12"/>
      <c r="B27" s="25">
        <v>341.3</v>
      </c>
      <c r="C27" s="20" t="s">
        <v>90</v>
      </c>
      <c r="D27" s="46">
        <v>125031</v>
      </c>
      <c r="E27" s="46">
        <v>20491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145522</v>
      </c>
      <c r="O27" s="47">
        <f t="shared" si="2"/>
        <v>46.344585987261148</v>
      </c>
      <c r="P27" s="9"/>
    </row>
    <row r="28" spans="1:16">
      <c r="A28" s="12"/>
      <c r="B28" s="25">
        <v>341.9</v>
      </c>
      <c r="C28" s="20" t="s">
        <v>103</v>
      </c>
      <c r="D28" s="46">
        <v>0</v>
      </c>
      <c r="E28" s="46">
        <v>2985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2985</v>
      </c>
      <c r="O28" s="47">
        <f t="shared" si="2"/>
        <v>0.95063694267515919</v>
      </c>
      <c r="P28" s="9"/>
    </row>
    <row r="29" spans="1:16">
      <c r="A29" s="12"/>
      <c r="B29" s="25">
        <v>343.4</v>
      </c>
      <c r="C29" s="20" t="s">
        <v>33</v>
      </c>
      <c r="D29" s="46">
        <v>1998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1998</v>
      </c>
      <c r="O29" s="47">
        <f t="shared" si="2"/>
        <v>0.6363057324840764</v>
      </c>
      <c r="P29" s="9"/>
    </row>
    <row r="30" spans="1:16">
      <c r="A30" s="12"/>
      <c r="B30" s="25">
        <v>343.5</v>
      </c>
      <c r="C30" s="20" t="s">
        <v>104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732914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732914</v>
      </c>
      <c r="O30" s="47">
        <f t="shared" si="2"/>
        <v>233.41210191082803</v>
      </c>
      <c r="P30" s="9"/>
    </row>
    <row r="31" spans="1:16">
      <c r="A31" s="12"/>
      <c r="B31" s="25">
        <v>347.2</v>
      </c>
      <c r="C31" s="20" t="s">
        <v>34</v>
      </c>
      <c r="D31" s="46">
        <v>23485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23485</v>
      </c>
      <c r="O31" s="47">
        <f t="shared" si="2"/>
        <v>7.4792993630573248</v>
      </c>
      <c r="P31" s="9"/>
    </row>
    <row r="32" spans="1:16">
      <c r="A32" s="12"/>
      <c r="B32" s="25">
        <v>349</v>
      </c>
      <c r="C32" s="20" t="s">
        <v>78</v>
      </c>
      <c r="D32" s="46">
        <v>2000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2000</v>
      </c>
      <c r="O32" s="47">
        <f t="shared" si="2"/>
        <v>0.63694267515923564</v>
      </c>
      <c r="P32" s="9"/>
    </row>
    <row r="33" spans="1:119" ht="15.75">
      <c r="A33" s="29" t="s">
        <v>31</v>
      </c>
      <c r="B33" s="30"/>
      <c r="C33" s="31"/>
      <c r="D33" s="32">
        <f t="shared" ref="D33:M33" si="7">SUM(D34:D37)</f>
        <v>82303</v>
      </c>
      <c r="E33" s="32">
        <f t="shared" si="7"/>
        <v>200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8" si="8">SUM(D33:M33)</f>
        <v>82503</v>
      </c>
      <c r="O33" s="45">
        <f t="shared" si="2"/>
        <v>26.274840764331209</v>
      </c>
      <c r="P33" s="10"/>
    </row>
    <row r="34" spans="1:119">
      <c r="A34" s="13"/>
      <c r="B34" s="39">
        <v>351.1</v>
      </c>
      <c r="C34" s="21" t="s">
        <v>37</v>
      </c>
      <c r="D34" s="46">
        <v>0</v>
      </c>
      <c r="E34" s="46">
        <v>200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200</v>
      </c>
      <c r="O34" s="47">
        <f t="shared" si="2"/>
        <v>6.3694267515923567E-2</v>
      </c>
      <c r="P34" s="9"/>
    </row>
    <row r="35" spans="1:119">
      <c r="A35" s="13"/>
      <c r="B35" s="39">
        <v>351.5</v>
      </c>
      <c r="C35" s="21" t="s">
        <v>71</v>
      </c>
      <c r="D35" s="46">
        <v>16032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16032</v>
      </c>
      <c r="O35" s="47">
        <f t="shared" si="2"/>
        <v>5.1057324840764329</v>
      </c>
      <c r="P35" s="9"/>
    </row>
    <row r="36" spans="1:119">
      <c r="A36" s="13"/>
      <c r="B36" s="39">
        <v>354</v>
      </c>
      <c r="C36" s="21" t="s">
        <v>38</v>
      </c>
      <c r="D36" s="46">
        <v>63521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63521</v>
      </c>
      <c r="O36" s="47">
        <f t="shared" si="2"/>
        <v>20.229617834394904</v>
      </c>
      <c r="P36" s="9"/>
    </row>
    <row r="37" spans="1:119">
      <c r="A37" s="13"/>
      <c r="B37" s="39">
        <v>359</v>
      </c>
      <c r="C37" s="21" t="s">
        <v>39</v>
      </c>
      <c r="D37" s="46">
        <v>2750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2750</v>
      </c>
      <c r="O37" s="47">
        <f t="shared" si="2"/>
        <v>0.87579617834394907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SUM(D39:D44)</f>
        <v>33939</v>
      </c>
      <c r="E38" s="32">
        <f t="shared" si="9"/>
        <v>4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8"/>
        <v>33943</v>
      </c>
      <c r="O38" s="45">
        <f t="shared" si="2"/>
        <v>10.809872611464968</v>
      </c>
      <c r="P38" s="10"/>
    </row>
    <row r="39" spans="1:119">
      <c r="A39" s="12"/>
      <c r="B39" s="25">
        <v>361.1</v>
      </c>
      <c r="C39" s="20" t="s">
        <v>40</v>
      </c>
      <c r="D39" s="46">
        <v>369</v>
      </c>
      <c r="E39" s="46">
        <v>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373</v>
      </c>
      <c r="O39" s="47">
        <f t="shared" si="2"/>
        <v>0.11878980891719745</v>
      </c>
      <c r="P39" s="9"/>
    </row>
    <row r="40" spans="1:119">
      <c r="A40" s="12"/>
      <c r="B40" s="25">
        <v>361.4</v>
      </c>
      <c r="C40" s="20" t="s">
        <v>105</v>
      </c>
      <c r="D40" s="46">
        <v>1651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1651</v>
      </c>
      <c r="O40" s="47">
        <f t="shared" si="2"/>
        <v>0.52579617834394909</v>
      </c>
      <c r="P40" s="9"/>
    </row>
    <row r="41" spans="1:119">
      <c r="A41" s="12"/>
      <c r="B41" s="25">
        <v>364</v>
      </c>
      <c r="C41" s="20" t="s">
        <v>92</v>
      </c>
      <c r="D41" s="46">
        <v>463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463</v>
      </c>
      <c r="O41" s="47">
        <f t="shared" si="2"/>
        <v>0.14745222929936305</v>
      </c>
      <c r="P41" s="9"/>
    </row>
    <row r="42" spans="1:119">
      <c r="A42" s="12"/>
      <c r="B42" s="25">
        <v>365</v>
      </c>
      <c r="C42" s="20" t="s">
        <v>93</v>
      </c>
      <c r="D42" s="46">
        <v>6453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6453</v>
      </c>
      <c r="O42" s="47">
        <f t="shared" si="2"/>
        <v>2.0550955414012737</v>
      </c>
      <c r="P42" s="9"/>
    </row>
    <row r="43" spans="1:119">
      <c r="A43" s="12"/>
      <c r="B43" s="25">
        <v>366</v>
      </c>
      <c r="C43" s="20" t="s">
        <v>73</v>
      </c>
      <c r="D43" s="46">
        <v>5064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5064</v>
      </c>
      <c r="O43" s="47">
        <f t="shared" si="2"/>
        <v>1.6127388535031848</v>
      </c>
      <c r="P43" s="9"/>
    </row>
    <row r="44" spans="1:119">
      <c r="A44" s="12"/>
      <c r="B44" s="25">
        <v>369.9</v>
      </c>
      <c r="C44" s="20" t="s">
        <v>43</v>
      </c>
      <c r="D44" s="46">
        <v>19939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19939</v>
      </c>
      <c r="O44" s="47">
        <f t="shared" si="2"/>
        <v>6.35</v>
      </c>
      <c r="P44" s="9"/>
    </row>
    <row r="45" spans="1:119" ht="15.75">
      <c r="A45" s="29" t="s">
        <v>32</v>
      </c>
      <c r="B45" s="30"/>
      <c r="C45" s="31"/>
      <c r="D45" s="32">
        <f t="shared" ref="D45:M45" si="10">SUM(D46:D47)</f>
        <v>67044</v>
      </c>
      <c r="E45" s="32">
        <f t="shared" si="10"/>
        <v>21416</v>
      </c>
      <c r="F45" s="32">
        <f t="shared" si="10"/>
        <v>0</v>
      </c>
      <c r="G45" s="32">
        <f t="shared" si="10"/>
        <v>20000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108460</v>
      </c>
      <c r="O45" s="45">
        <f t="shared" si="2"/>
        <v>34.541401273885349</v>
      </c>
      <c r="P45" s="9"/>
    </row>
    <row r="46" spans="1:119">
      <c r="A46" s="12"/>
      <c r="B46" s="25">
        <v>381</v>
      </c>
      <c r="C46" s="20" t="s">
        <v>44</v>
      </c>
      <c r="D46" s="46">
        <v>14500</v>
      </c>
      <c r="E46" s="46">
        <v>5060</v>
      </c>
      <c r="F46" s="46">
        <v>0</v>
      </c>
      <c r="G46" s="46">
        <v>20000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39560</v>
      </c>
      <c r="O46" s="47">
        <f t="shared" si="2"/>
        <v>12.598726114649681</v>
      </c>
      <c r="P46" s="9"/>
    </row>
    <row r="47" spans="1:119" ht="15.75" thickBot="1">
      <c r="A47" s="12"/>
      <c r="B47" s="25">
        <v>383</v>
      </c>
      <c r="C47" s="20" t="s">
        <v>94</v>
      </c>
      <c r="D47" s="46">
        <v>52544</v>
      </c>
      <c r="E47" s="46">
        <v>16356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68900</v>
      </c>
      <c r="O47" s="47">
        <f t="shared" si="2"/>
        <v>21.942675159235669</v>
      </c>
      <c r="P47" s="9"/>
    </row>
    <row r="48" spans="1:119" ht="16.5" thickBot="1">
      <c r="A48" s="14" t="s">
        <v>35</v>
      </c>
      <c r="B48" s="23"/>
      <c r="C48" s="22"/>
      <c r="D48" s="15">
        <f t="shared" ref="D48:M48" si="11">SUM(D5,D12,D16,D26,D33,D38,D45)</f>
        <v>2423096</v>
      </c>
      <c r="E48" s="15">
        <f t="shared" si="11"/>
        <v>259344</v>
      </c>
      <c r="F48" s="15">
        <f t="shared" si="11"/>
        <v>0</v>
      </c>
      <c r="G48" s="15">
        <f t="shared" si="11"/>
        <v>40000</v>
      </c>
      <c r="H48" s="15">
        <f t="shared" si="11"/>
        <v>0</v>
      </c>
      <c r="I48" s="15">
        <f t="shared" si="11"/>
        <v>732914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8"/>
        <v>3455354</v>
      </c>
      <c r="O48" s="38">
        <f t="shared" si="2"/>
        <v>1100.4312101910828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106</v>
      </c>
      <c r="M50" s="118"/>
      <c r="N50" s="118"/>
      <c r="O50" s="43">
        <v>3140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1488255</v>
      </c>
      <c r="E5" s="27">
        <f t="shared" si="0"/>
        <v>76139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1564394</v>
      </c>
      <c r="O5" s="33">
        <f t="shared" ref="O5:O41" si="2">(N5/O$43)</f>
        <v>499.32780082987551</v>
      </c>
      <c r="P5" s="6"/>
    </row>
    <row r="6" spans="1:133">
      <c r="A6" s="12"/>
      <c r="B6" s="25">
        <v>311</v>
      </c>
      <c r="C6" s="20" t="s">
        <v>2</v>
      </c>
      <c r="D6" s="46">
        <v>1187503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1187503</v>
      </c>
      <c r="O6" s="47">
        <f t="shared" si="2"/>
        <v>379.03064155761251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76139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76139</v>
      </c>
      <c r="O7" s="47">
        <f t="shared" si="2"/>
        <v>24.302266198531758</v>
      </c>
      <c r="P7" s="9"/>
    </row>
    <row r="8" spans="1:133">
      <c r="A8" s="12"/>
      <c r="B8" s="25">
        <v>314.10000000000002</v>
      </c>
      <c r="C8" s="20" t="s">
        <v>12</v>
      </c>
      <c r="D8" s="46">
        <v>122709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122709</v>
      </c>
      <c r="O8" s="47">
        <f t="shared" si="2"/>
        <v>39.166613469518033</v>
      </c>
      <c r="P8" s="9"/>
    </row>
    <row r="9" spans="1:133">
      <c r="A9" s="12"/>
      <c r="B9" s="25">
        <v>314.3</v>
      </c>
      <c r="C9" s="20" t="s">
        <v>64</v>
      </c>
      <c r="D9" s="46">
        <v>33391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33391</v>
      </c>
      <c r="O9" s="47">
        <f t="shared" si="2"/>
        <v>10.657835939993616</v>
      </c>
      <c r="P9" s="9"/>
    </row>
    <row r="10" spans="1:133">
      <c r="A10" s="12"/>
      <c r="B10" s="25">
        <v>314.8</v>
      </c>
      <c r="C10" s="20" t="s">
        <v>83</v>
      </c>
      <c r="D10" s="46">
        <v>11125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11125</v>
      </c>
      <c r="O10" s="47">
        <f t="shared" si="2"/>
        <v>3.5509096712416213</v>
      </c>
      <c r="P10" s="9"/>
    </row>
    <row r="11" spans="1:133">
      <c r="A11" s="12"/>
      <c r="B11" s="25">
        <v>315</v>
      </c>
      <c r="C11" s="20" t="s">
        <v>84</v>
      </c>
      <c r="D11" s="46">
        <v>133527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133527</v>
      </c>
      <c r="O11" s="47">
        <f t="shared" si="2"/>
        <v>42.619533992977978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294840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294840</v>
      </c>
      <c r="O12" s="45">
        <f t="shared" si="2"/>
        <v>94.107883817427393</v>
      </c>
      <c r="P12" s="10"/>
    </row>
    <row r="13" spans="1:133">
      <c r="A13" s="12"/>
      <c r="B13" s="25">
        <v>322</v>
      </c>
      <c r="C13" s="20" t="s">
        <v>0</v>
      </c>
      <c r="D13" s="46">
        <v>145007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145007</v>
      </c>
      <c r="O13" s="47">
        <f t="shared" si="2"/>
        <v>46.283753590807535</v>
      </c>
      <c r="P13" s="9"/>
    </row>
    <row r="14" spans="1:133">
      <c r="A14" s="12"/>
      <c r="B14" s="25">
        <v>323.10000000000002</v>
      </c>
      <c r="C14" s="20" t="s">
        <v>16</v>
      </c>
      <c r="D14" s="46">
        <v>112685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112685</v>
      </c>
      <c r="O14" s="47">
        <f t="shared" si="2"/>
        <v>35.967124162144906</v>
      </c>
      <c r="P14" s="9"/>
    </row>
    <row r="15" spans="1:133">
      <c r="A15" s="12"/>
      <c r="B15" s="25">
        <v>329</v>
      </c>
      <c r="C15" s="20" t="s">
        <v>65</v>
      </c>
      <c r="D15" s="46">
        <v>37148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37148</v>
      </c>
      <c r="O15" s="47">
        <f t="shared" si="2"/>
        <v>11.857006064474945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SUM(D17:D21)</f>
        <v>290922</v>
      </c>
      <c r="E16" s="32">
        <f t="shared" si="4"/>
        <v>14957</v>
      </c>
      <c r="F16" s="32">
        <f t="shared" si="4"/>
        <v>0</v>
      </c>
      <c r="G16" s="32">
        <f t="shared" si="4"/>
        <v>108045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413924</v>
      </c>
      <c r="O16" s="45">
        <f t="shared" si="2"/>
        <v>132.1174593041813</v>
      </c>
      <c r="P16" s="10"/>
    </row>
    <row r="17" spans="1:16">
      <c r="A17" s="12"/>
      <c r="B17" s="25">
        <v>331.49</v>
      </c>
      <c r="C17" s="20" t="s">
        <v>85</v>
      </c>
      <c r="D17" s="46">
        <v>7960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7960</v>
      </c>
      <c r="O17" s="47">
        <f t="shared" si="2"/>
        <v>2.5406958187041173</v>
      </c>
      <c r="P17" s="9"/>
    </row>
    <row r="18" spans="1:16">
      <c r="A18" s="12"/>
      <c r="B18" s="25">
        <v>334.2</v>
      </c>
      <c r="C18" s="20" t="s">
        <v>86</v>
      </c>
      <c r="D18" s="46">
        <v>11967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11967</v>
      </c>
      <c r="O18" s="47">
        <f t="shared" si="2"/>
        <v>3.8196616661346954</v>
      </c>
      <c r="P18" s="9"/>
    </row>
    <row r="19" spans="1:16">
      <c r="A19" s="12"/>
      <c r="B19" s="25">
        <v>335.12</v>
      </c>
      <c r="C19" s="20" t="s">
        <v>87</v>
      </c>
      <c r="D19" s="46">
        <v>58492</v>
      </c>
      <c r="E19" s="46">
        <v>14957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73449</v>
      </c>
      <c r="O19" s="47">
        <f t="shared" si="2"/>
        <v>23.443664219597828</v>
      </c>
      <c r="P19" s="9"/>
    </row>
    <row r="20" spans="1:16">
      <c r="A20" s="12"/>
      <c r="B20" s="25">
        <v>335.18</v>
      </c>
      <c r="C20" s="20" t="s">
        <v>88</v>
      </c>
      <c r="D20" s="46">
        <v>210625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210625</v>
      </c>
      <c r="O20" s="47">
        <f t="shared" si="2"/>
        <v>67.227896584743064</v>
      </c>
      <c r="P20" s="9"/>
    </row>
    <row r="21" spans="1:16">
      <c r="A21" s="12"/>
      <c r="B21" s="25">
        <v>335.33</v>
      </c>
      <c r="C21" s="20" t="s">
        <v>89</v>
      </c>
      <c r="D21" s="46">
        <v>1878</v>
      </c>
      <c r="E21" s="46">
        <v>0</v>
      </c>
      <c r="F21" s="46">
        <v>0</v>
      </c>
      <c r="G21" s="46">
        <v>108045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109923</v>
      </c>
      <c r="O21" s="47">
        <f t="shared" si="2"/>
        <v>35.085541015001596</v>
      </c>
      <c r="P21" s="9"/>
    </row>
    <row r="22" spans="1:16" ht="15.75">
      <c r="A22" s="29" t="s">
        <v>30</v>
      </c>
      <c r="B22" s="30"/>
      <c r="C22" s="31"/>
      <c r="D22" s="32">
        <f t="shared" ref="D22:M22" si="5">SUM(D23:D26)</f>
        <v>176197</v>
      </c>
      <c r="E22" s="32">
        <f t="shared" si="5"/>
        <v>30144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721196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927537</v>
      </c>
      <c r="O22" s="45">
        <f t="shared" si="2"/>
        <v>296.05394190871368</v>
      </c>
      <c r="P22" s="10"/>
    </row>
    <row r="23" spans="1:16">
      <c r="A23" s="12"/>
      <c r="B23" s="25">
        <v>341.3</v>
      </c>
      <c r="C23" s="20" t="s">
        <v>90</v>
      </c>
      <c r="D23" s="46">
        <v>149730</v>
      </c>
      <c r="E23" s="46">
        <v>30144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179874</v>
      </c>
      <c r="O23" s="47">
        <f t="shared" si="2"/>
        <v>57.412703479093523</v>
      </c>
      <c r="P23" s="9"/>
    </row>
    <row r="24" spans="1:16">
      <c r="A24" s="12"/>
      <c r="B24" s="25">
        <v>343.4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721196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721196</v>
      </c>
      <c r="O24" s="47">
        <f t="shared" si="2"/>
        <v>230.19342483242897</v>
      </c>
      <c r="P24" s="9"/>
    </row>
    <row r="25" spans="1:16">
      <c r="A25" s="12"/>
      <c r="B25" s="25">
        <v>347.2</v>
      </c>
      <c r="C25" s="20" t="s">
        <v>34</v>
      </c>
      <c r="D25" s="46">
        <v>24767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24767</v>
      </c>
      <c r="O25" s="47">
        <f t="shared" si="2"/>
        <v>7.9052026811362914</v>
      </c>
      <c r="P25" s="9"/>
    </row>
    <row r="26" spans="1:16">
      <c r="A26" s="12"/>
      <c r="B26" s="25">
        <v>349</v>
      </c>
      <c r="C26" s="20" t="s">
        <v>78</v>
      </c>
      <c r="D26" s="46">
        <v>1700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1700</v>
      </c>
      <c r="O26" s="47">
        <f t="shared" si="2"/>
        <v>0.54261091605489942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SUM(D28:D29)</f>
        <v>73843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73843</v>
      </c>
      <c r="O27" s="45">
        <f t="shared" si="2"/>
        <v>23.569422278965849</v>
      </c>
      <c r="P27" s="10"/>
    </row>
    <row r="28" spans="1:16">
      <c r="A28" s="13"/>
      <c r="B28" s="39">
        <v>351.5</v>
      </c>
      <c r="C28" s="21" t="s">
        <v>71</v>
      </c>
      <c r="D28" s="46">
        <v>19983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19983</v>
      </c>
      <c r="O28" s="47">
        <f t="shared" si="2"/>
        <v>6.3782317267794451</v>
      </c>
      <c r="P28" s="9"/>
    </row>
    <row r="29" spans="1:16">
      <c r="A29" s="13"/>
      <c r="B29" s="39">
        <v>354</v>
      </c>
      <c r="C29" s="21" t="s">
        <v>38</v>
      </c>
      <c r="D29" s="46">
        <v>53860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53860</v>
      </c>
      <c r="O29" s="47">
        <f t="shared" si="2"/>
        <v>17.191190552186402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SUM(D31:D37)</f>
        <v>50802</v>
      </c>
      <c r="E30" s="32">
        <f t="shared" si="7"/>
        <v>338</v>
      </c>
      <c r="F30" s="32">
        <f t="shared" si="7"/>
        <v>0</v>
      </c>
      <c r="G30" s="32">
        <f t="shared" si="7"/>
        <v>19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51159</v>
      </c>
      <c r="O30" s="45">
        <f t="shared" si="2"/>
        <v>16.329077561442706</v>
      </c>
      <c r="P30" s="10"/>
    </row>
    <row r="31" spans="1:16">
      <c r="A31" s="12"/>
      <c r="B31" s="25">
        <v>361.1</v>
      </c>
      <c r="C31" s="20" t="s">
        <v>40</v>
      </c>
      <c r="D31" s="46">
        <v>293</v>
      </c>
      <c r="E31" s="46">
        <v>0</v>
      </c>
      <c r="F31" s="46">
        <v>0</v>
      </c>
      <c r="G31" s="46">
        <v>19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312</v>
      </c>
      <c r="O31" s="47">
        <f t="shared" si="2"/>
        <v>9.9585062240663894E-2</v>
      </c>
      <c r="P31" s="9"/>
    </row>
    <row r="32" spans="1:16">
      <c r="A32" s="12"/>
      <c r="B32" s="25">
        <v>361.2</v>
      </c>
      <c r="C32" s="20" t="s">
        <v>91</v>
      </c>
      <c r="D32" s="46">
        <v>1550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1550</v>
      </c>
      <c r="O32" s="47">
        <f t="shared" si="2"/>
        <v>0.49473348228534952</v>
      </c>
      <c r="P32" s="9"/>
    </row>
    <row r="33" spans="1:119">
      <c r="A33" s="12"/>
      <c r="B33" s="25">
        <v>361.3</v>
      </c>
      <c r="C33" s="20" t="s">
        <v>41</v>
      </c>
      <c r="D33" s="46">
        <v>3298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3298</v>
      </c>
      <c r="O33" s="47">
        <f t="shared" si="2"/>
        <v>1.052665177146505</v>
      </c>
      <c r="P33" s="9"/>
    </row>
    <row r="34" spans="1:119">
      <c r="A34" s="12"/>
      <c r="B34" s="25">
        <v>364</v>
      </c>
      <c r="C34" s="20" t="s">
        <v>92</v>
      </c>
      <c r="D34" s="46">
        <v>8185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8185</v>
      </c>
      <c r="O34" s="47">
        <f t="shared" si="2"/>
        <v>2.6125119693584424</v>
      </c>
      <c r="P34" s="9"/>
    </row>
    <row r="35" spans="1:119">
      <c r="A35" s="12"/>
      <c r="B35" s="25">
        <v>365</v>
      </c>
      <c r="C35" s="20" t="s">
        <v>93</v>
      </c>
      <c r="D35" s="46">
        <v>5478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5478</v>
      </c>
      <c r="O35" s="47">
        <f t="shared" si="2"/>
        <v>1.7484838812639643</v>
      </c>
      <c r="P35" s="9"/>
    </row>
    <row r="36" spans="1:119">
      <c r="A36" s="12"/>
      <c r="B36" s="25">
        <v>366</v>
      </c>
      <c r="C36" s="20" t="s">
        <v>73</v>
      </c>
      <c r="D36" s="46">
        <v>24906</v>
      </c>
      <c r="E36" s="46">
        <v>338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25244</v>
      </c>
      <c r="O36" s="47">
        <f t="shared" si="2"/>
        <v>8.0574529205234597</v>
      </c>
      <c r="P36" s="9"/>
    </row>
    <row r="37" spans="1:119">
      <c r="A37" s="12"/>
      <c r="B37" s="25">
        <v>369.9</v>
      </c>
      <c r="C37" s="20" t="s">
        <v>43</v>
      </c>
      <c r="D37" s="46">
        <v>7092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7092</v>
      </c>
      <c r="O37" s="47">
        <f t="shared" si="2"/>
        <v>2.2636450686243217</v>
      </c>
      <c r="P37" s="9"/>
    </row>
    <row r="38" spans="1:119" ht="15.75">
      <c r="A38" s="29" t="s">
        <v>32</v>
      </c>
      <c r="B38" s="30"/>
      <c r="C38" s="31"/>
      <c r="D38" s="32">
        <f t="shared" ref="D38:M38" si="9">SUM(D39:D40)</f>
        <v>26544</v>
      </c>
      <c r="E38" s="32">
        <f t="shared" si="9"/>
        <v>23341</v>
      </c>
      <c r="F38" s="32">
        <f t="shared" si="9"/>
        <v>0</v>
      </c>
      <c r="G38" s="32">
        <f t="shared" si="9"/>
        <v>44203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94088</v>
      </c>
      <c r="O38" s="45">
        <f t="shared" si="2"/>
        <v>30.031279923396106</v>
      </c>
      <c r="P38" s="9"/>
    </row>
    <row r="39" spans="1:119">
      <c r="A39" s="12"/>
      <c r="B39" s="25">
        <v>381</v>
      </c>
      <c r="C39" s="20" t="s">
        <v>44</v>
      </c>
      <c r="D39" s="46">
        <v>0</v>
      </c>
      <c r="E39" s="46">
        <v>23341</v>
      </c>
      <c r="F39" s="46">
        <v>0</v>
      </c>
      <c r="G39" s="46">
        <v>44203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67544</v>
      </c>
      <c r="O39" s="47">
        <f t="shared" si="2"/>
        <v>21.558889243536548</v>
      </c>
      <c r="P39" s="9"/>
    </row>
    <row r="40" spans="1:119" ht="15.75" thickBot="1">
      <c r="A40" s="12"/>
      <c r="B40" s="25">
        <v>383</v>
      </c>
      <c r="C40" s="20" t="s">
        <v>94</v>
      </c>
      <c r="D40" s="46">
        <v>26544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26544</v>
      </c>
      <c r="O40" s="47">
        <f t="shared" si="2"/>
        <v>8.4723906798595596</v>
      </c>
      <c r="P40" s="9"/>
    </row>
    <row r="41" spans="1:119" ht="16.5" thickBot="1">
      <c r="A41" s="14" t="s">
        <v>35</v>
      </c>
      <c r="B41" s="23"/>
      <c r="C41" s="22"/>
      <c r="D41" s="15">
        <f t="shared" ref="D41:M41" si="10">SUM(D5,D12,D16,D22,D27,D30,D38)</f>
        <v>2401403</v>
      </c>
      <c r="E41" s="15">
        <f t="shared" si="10"/>
        <v>144919</v>
      </c>
      <c r="F41" s="15">
        <f t="shared" si="10"/>
        <v>0</v>
      </c>
      <c r="G41" s="15">
        <f t="shared" si="10"/>
        <v>152267</v>
      </c>
      <c r="H41" s="15">
        <f t="shared" si="10"/>
        <v>0</v>
      </c>
      <c r="I41" s="15">
        <f t="shared" si="10"/>
        <v>721196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>SUM(D41:M41)</f>
        <v>3419785</v>
      </c>
      <c r="O41" s="38">
        <f t="shared" si="2"/>
        <v>1091.5368656240025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95</v>
      </c>
      <c r="M43" s="118"/>
      <c r="N43" s="118"/>
      <c r="O43" s="43">
        <v>3133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1419286</v>
      </c>
      <c r="E5" s="27">
        <f t="shared" si="0"/>
        <v>106577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1525863</v>
      </c>
      <c r="O5" s="33">
        <f t="shared" ref="O5:O36" si="2">(N5/O$38)</f>
        <v>492.37270087124881</v>
      </c>
      <c r="P5" s="6"/>
    </row>
    <row r="6" spans="1:133">
      <c r="A6" s="12"/>
      <c r="B6" s="25">
        <v>311</v>
      </c>
      <c r="C6" s="20" t="s">
        <v>2</v>
      </c>
      <c r="D6" s="46">
        <v>1129241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1129241</v>
      </c>
      <c r="O6" s="47">
        <f t="shared" si="2"/>
        <v>364.38883510809939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106577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106577</v>
      </c>
      <c r="O7" s="47">
        <f t="shared" si="2"/>
        <v>34.390771216521458</v>
      </c>
      <c r="P7" s="9"/>
    </row>
    <row r="8" spans="1:133">
      <c r="A8" s="12"/>
      <c r="B8" s="25">
        <v>314.10000000000002</v>
      </c>
      <c r="C8" s="20" t="s">
        <v>12</v>
      </c>
      <c r="D8" s="46">
        <v>111510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111510</v>
      </c>
      <c r="O8" s="47">
        <f t="shared" si="2"/>
        <v>35.982575024201353</v>
      </c>
      <c r="P8" s="9"/>
    </row>
    <row r="9" spans="1:133">
      <c r="A9" s="12"/>
      <c r="B9" s="25">
        <v>314.3</v>
      </c>
      <c r="C9" s="20" t="s">
        <v>64</v>
      </c>
      <c r="D9" s="46">
        <v>22845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22845</v>
      </c>
      <c r="O9" s="47">
        <f t="shared" si="2"/>
        <v>7.3717328170377545</v>
      </c>
      <c r="P9" s="9"/>
    </row>
    <row r="10" spans="1:133">
      <c r="A10" s="12"/>
      <c r="B10" s="25">
        <v>314.39999999999998</v>
      </c>
      <c r="C10" s="20" t="s">
        <v>13</v>
      </c>
      <c r="D10" s="46">
        <v>12427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12427</v>
      </c>
      <c r="O10" s="47">
        <f t="shared" si="2"/>
        <v>4.0100032268473704</v>
      </c>
      <c r="P10" s="9"/>
    </row>
    <row r="11" spans="1:133">
      <c r="A11" s="12"/>
      <c r="B11" s="25">
        <v>315</v>
      </c>
      <c r="C11" s="20" t="s">
        <v>14</v>
      </c>
      <c r="D11" s="46">
        <v>143263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143263</v>
      </c>
      <c r="O11" s="47">
        <f t="shared" si="2"/>
        <v>46.228783478541466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251463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251463</v>
      </c>
      <c r="O12" s="45">
        <f t="shared" si="2"/>
        <v>81.143272023233294</v>
      </c>
      <c r="P12" s="10"/>
    </row>
    <row r="13" spans="1:133">
      <c r="A13" s="12"/>
      <c r="B13" s="25">
        <v>322</v>
      </c>
      <c r="C13" s="20" t="s">
        <v>0</v>
      </c>
      <c r="D13" s="46">
        <v>80105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80105</v>
      </c>
      <c r="O13" s="47">
        <f t="shared" si="2"/>
        <v>25.8486608583414</v>
      </c>
      <c r="P13" s="9"/>
    </row>
    <row r="14" spans="1:133">
      <c r="A14" s="12"/>
      <c r="B14" s="25">
        <v>323.10000000000002</v>
      </c>
      <c r="C14" s="20" t="s">
        <v>16</v>
      </c>
      <c r="D14" s="46">
        <v>111947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111947</v>
      </c>
      <c r="O14" s="47">
        <f t="shared" si="2"/>
        <v>36.123588254275575</v>
      </c>
      <c r="P14" s="9"/>
    </row>
    <row r="15" spans="1:133">
      <c r="A15" s="12"/>
      <c r="B15" s="25">
        <v>329</v>
      </c>
      <c r="C15" s="20" t="s">
        <v>65</v>
      </c>
      <c r="D15" s="46">
        <v>59411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59411</v>
      </c>
      <c r="O15" s="47">
        <f t="shared" si="2"/>
        <v>19.171022910616326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SUM(D17:D21)</f>
        <v>269980</v>
      </c>
      <c r="E16" s="32">
        <f t="shared" si="4"/>
        <v>104231</v>
      </c>
      <c r="F16" s="32">
        <f t="shared" si="4"/>
        <v>0</v>
      </c>
      <c r="G16" s="32">
        <f t="shared" si="4"/>
        <v>152525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526736</v>
      </c>
      <c r="O16" s="45">
        <f t="shared" si="2"/>
        <v>169.96966763472088</v>
      </c>
      <c r="P16" s="10"/>
    </row>
    <row r="17" spans="1:16">
      <c r="A17" s="12"/>
      <c r="B17" s="25">
        <v>334.36</v>
      </c>
      <c r="C17" s="20" t="s">
        <v>67</v>
      </c>
      <c r="D17" s="46">
        <v>0</v>
      </c>
      <c r="E17" s="46">
        <v>0</v>
      </c>
      <c r="F17" s="46">
        <v>0</v>
      </c>
      <c r="G17" s="46">
        <v>152525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152525</v>
      </c>
      <c r="O17" s="47">
        <f t="shared" si="2"/>
        <v>49.217489512746049</v>
      </c>
      <c r="P17" s="9"/>
    </row>
    <row r="18" spans="1:16">
      <c r="A18" s="12"/>
      <c r="B18" s="25">
        <v>335.12</v>
      </c>
      <c r="C18" s="20" t="s">
        <v>23</v>
      </c>
      <c r="D18" s="46">
        <v>69073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69073</v>
      </c>
      <c r="O18" s="47">
        <f t="shared" si="2"/>
        <v>22.288802839625685</v>
      </c>
      <c r="P18" s="9"/>
    </row>
    <row r="19" spans="1:16">
      <c r="A19" s="12"/>
      <c r="B19" s="25">
        <v>335.18</v>
      </c>
      <c r="C19" s="20" t="s">
        <v>24</v>
      </c>
      <c r="D19" s="46">
        <v>198372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198372</v>
      </c>
      <c r="O19" s="47">
        <f t="shared" si="2"/>
        <v>64.011616650532432</v>
      </c>
      <c r="P19" s="9"/>
    </row>
    <row r="20" spans="1:16">
      <c r="A20" s="12"/>
      <c r="B20" s="25">
        <v>337.2</v>
      </c>
      <c r="C20" s="20" t="s">
        <v>77</v>
      </c>
      <c r="D20" s="46">
        <v>2535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2535</v>
      </c>
      <c r="O20" s="47">
        <f t="shared" si="2"/>
        <v>0.81800580832526626</v>
      </c>
      <c r="P20" s="9"/>
    </row>
    <row r="21" spans="1:16">
      <c r="A21" s="12"/>
      <c r="B21" s="25">
        <v>337.4</v>
      </c>
      <c r="C21" s="20" t="s">
        <v>25</v>
      </c>
      <c r="D21" s="46">
        <v>0</v>
      </c>
      <c r="E21" s="46">
        <v>104231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104231</v>
      </c>
      <c r="O21" s="47">
        <f t="shared" si="2"/>
        <v>33.633752823491449</v>
      </c>
      <c r="P21" s="9"/>
    </row>
    <row r="22" spans="1:16" ht="15.75">
      <c r="A22" s="29" t="s">
        <v>30</v>
      </c>
      <c r="B22" s="30"/>
      <c r="C22" s="31"/>
      <c r="D22" s="32">
        <f t="shared" ref="D22:M22" si="5">SUM(D23:D25)</f>
        <v>220057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666960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887017</v>
      </c>
      <c r="O22" s="45">
        <f t="shared" si="2"/>
        <v>286.2268473701194</v>
      </c>
      <c r="P22" s="10"/>
    </row>
    <row r="23" spans="1:16">
      <c r="A23" s="12"/>
      <c r="B23" s="25">
        <v>341.3</v>
      </c>
      <c r="C23" s="20" t="s">
        <v>70</v>
      </c>
      <c r="D23" s="46">
        <v>182963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182963</v>
      </c>
      <c r="O23" s="47">
        <f t="shared" si="2"/>
        <v>59.03936753791546</v>
      </c>
      <c r="P23" s="9"/>
    </row>
    <row r="24" spans="1:16">
      <c r="A24" s="12"/>
      <c r="B24" s="25">
        <v>343.4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666960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666960</v>
      </c>
      <c r="O24" s="47">
        <f t="shared" si="2"/>
        <v>215.21781219748306</v>
      </c>
      <c r="P24" s="9"/>
    </row>
    <row r="25" spans="1:16">
      <c r="A25" s="12"/>
      <c r="B25" s="25">
        <v>349</v>
      </c>
      <c r="C25" s="20" t="s">
        <v>78</v>
      </c>
      <c r="D25" s="46">
        <v>37094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37094</v>
      </c>
      <c r="O25" s="47">
        <f t="shared" si="2"/>
        <v>11.969667634720878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SUM(D27:D29)</f>
        <v>25028</v>
      </c>
      <c r="E26" s="32">
        <f t="shared" si="6"/>
        <v>5902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30930</v>
      </c>
      <c r="O26" s="45">
        <f t="shared" si="2"/>
        <v>9.9806389157792843</v>
      </c>
      <c r="P26" s="10"/>
    </row>
    <row r="27" spans="1:16">
      <c r="A27" s="13"/>
      <c r="B27" s="39">
        <v>351.1</v>
      </c>
      <c r="C27" s="21" t="s">
        <v>37</v>
      </c>
      <c r="D27" s="46">
        <v>4970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4970</v>
      </c>
      <c r="O27" s="47">
        <f t="shared" si="2"/>
        <v>1.6037431429493385</v>
      </c>
      <c r="P27" s="9"/>
    </row>
    <row r="28" spans="1:16">
      <c r="A28" s="13"/>
      <c r="B28" s="39">
        <v>351.9</v>
      </c>
      <c r="C28" s="21" t="s">
        <v>72</v>
      </c>
      <c r="D28" s="46">
        <v>20058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20058</v>
      </c>
      <c r="O28" s="47">
        <f t="shared" si="2"/>
        <v>6.4724104549854795</v>
      </c>
      <c r="P28" s="9"/>
    </row>
    <row r="29" spans="1:16">
      <c r="A29" s="13"/>
      <c r="B29" s="39">
        <v>356</v>
      </c>
      <c r="C29" s="21" t="s">
        <v>79</v>
      </c>
      <c r="D29" s="46">
        <v>0</v>
      </c>
      <c r="E29" s="46">
        <v>5902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5902</v>
      </c>
      <c r="O29" s="47">
        <f t="shared" si="2"/>
        <v>1.9044853178444661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SUM(D31:D32)</f>
        <v>1256</v>
      </c>
      <c r="E30" s="32">
        <f t="shared" si="7"/>
        <v>574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1830</v>
      </c>
      <c r="O30" s="45">
        <f t="shared" si="2"/>
        <v>0.59051306873184894</v>
      </c>
      <c r="P30" s="10"/>
    </row>
    <row r="31" spans="1:16">
      <c r="A31" s="12"/>
      <c r="B31" s="25">
        <v>361.1</v>
      </c>
      <c r="C31" s="20" t="s">
        <v>40</v>
      </c>
      <c r="D31" s="46">
        <v>1256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1256</v>
      </c>
      <c r="O31" s="47">
        <f t="shared" si="2"/>
        <v>0.40529202968699579</v>
      </c>
      <c r="P31" s="9"/>
    </row>
    <row r="32" spans="1:16">
      <c r="A32" s="12"/>
      <c r="B32" s="25">
        <v>369.9</v>
      </c>
      <c r="C32" s="20" t="s">
        <v>43</v>
      </c>
      <c r="D32" s="46">
        <v>0</v>
      </c>
      <c r="E32" s="46">
        <v>574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574</v>
      </c>
      <c r="O32" s="47">
        <f t="shared" si="2"/>
        <v>0.18522103904485318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SUM(D34:D35)</f>
        <v>78229</v>
      </c>
      <c r="E33" s="32">
        <f t="shared" si="8"/>
        <v>74960</v>
      </c>
      <c r="F33" s="32">
        <f t="shared" si="8"/>
        <v>0</v>
      </c>
      <c r="G33" s="32">
        <f t="shared" si="8"/>
        <v>32084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185273</v>
      </c>
      <c r="O33" s="45">
        <f t="shared" si="2"/>
        <v>59.784769280413038</v>
      </c>
      <c r="P33" s="9"/>
    </row>
    <row r="34" spans="1:119">
      <c r="A34" s="12"/>
      <c r="B34" s="25">
        <v>381</v>
      </c>
      <c r="C34" s="20" t="s">
        <v>44</v>
      </c>
      <c r="D34" s="46">
        <v>63609</v>
      </c>
      <c r="E34" s="46">
        <v>74960</v>
      </c>
      <c r="F34" s="46">
        <v>0</v>
      </c>
      <c r="G34" s="46">
        <v>32084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170653</v>
      </c>
      <c r="O34" s="47">
        <f t="shared" si="2"/>
        <v>55.067118425298482</v>
      </c>
      <c r="P34" s="9"/>
    </row>
    <row r="35" spans="1:119" ht="15.75" thickBot="1">
      <c r="A35" s="12"/>
      <c r="B35" s="25">
        <v>388.1</v>
      </c>
      <c r="C35" s="20" t="s">
        <v>80</v>
      </c>
      <c r="D35" s="46">
        <v>14620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14620</v>
      </c>
      <c r="O35" s="47">
        <f t="shared" si="2"/>
        <v>4.7176508551145533</v>
      </c>
      <c r="P35" s="9"/>
    </row>
    <row r="36" spans="1:119" ht="16.5" thickBot="1">
      <c r="A36" s="14" t="s">
        <v>35</v>
      </c>
      <c r="B36" s="23"/>
      <c r="C36" s="22"/>
      <c r="D36" s="15">
        <f t="shared" ref="D36:M36" si="9">SUM(D5,D12,D16,D22,D26,D30,D33)</f>
        <v>2265299</v>
      </c>
      <c r="E36" s="15">
        <f t="shared" si="9"/>
        <v>292244</v>
      </c>
      <c r="F36" s="15">
        <f t="shared" si="9"/>
        <v>0</v>
      </c>
      <c r="G36" s="15">
        <f t="shared" si="9"/>
        <v>184609</v>
      </c>
      <c r="H36" s="15">
        <f t="shared" si="9"/>
        <v>0</v>
      </c>
      <c r="I36" s="15">
        <f t="shared" si="9"/>
        <v>666960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1"/>
        <v>3409112</v>
      </c>
      <c r="O36" s="38">
        <f t="shared" si="2"/>
        <v>1100.0684091642465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81</v>
      </c>
      <c r="M38" s="118"/>
      <c r="N38" s="118"/>
      <c r="O38" s="43">
        <v>3099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62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1410171</v>
      </c>
      <c r="E5" s="27">
        <f t="shared" si="0"/>
        <v>78652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1488823</v>
      </c>
      <c r="O5" s="33">
        <f t="shared" ref="O5:O39" si="1">(N5/O$41)</f>
        <v>484.64290364583331</v>
      </c>
      <c r="P5" s="6"/>
    </row>
    <row r="6" spans="1:133">
      <c r="A6" s="12"/>
      <c r="B6" s="25">
        <v>311</v>
      </c>
      <c r="C6" s="20" t="s">
        <v>2</v>
      </c>
      <c r="D6" s="46">
        <v>1138854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1138854</v>
      </c>
      <c r="O6" s="47">
        <f t="shared" si="1"/>
        <v>370.720703125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56592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56592</v>
      </c>
      <c r="O7" s="47">
        <f t="shared" si="1"/>
        <v>18.421875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22060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22060</v>
      </c>
      <c r="O8" s="47">
        <f t="shared" si="1"/>
        <v>7.180989583333333</v>
      </c>
      <c r="P8" s="9"/>
    </row>
    <row r="9" spans="1:133">
      <c r="A9" s="12"/>
      <c r="B9" s="25">
        <v>314.10000000000002</v>
      </c>
      <c r="C9" s="20" t="s">
        <v>12</v>
      </c>
      <c r="D9" s="46">
        <v>111836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111836</v>
      </c>
      <c r="O9" s="47">
        <f t="shared" si="1"/>
        <v>36.404947916666664</v>
      </c>
      <c r="P9" s="9"/>
    </row>
    <row r="10" spans="1:133">
      <c r="A10" s="12"/>
      <c r="B10" s="25">
        <v>314.3</v>
      </c>
      <c r="C10" s="20" t="s">
        <v>64</v>
      </c>
      <c r="D10" s="46">
        <v>9007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9007</v>
      </c>
      <c r="O10" s="47">
        <f t="shared" si="1"/>
        <v>2.9319661458333335</v>
      </c>
      <c r="P10" s="9"/>
    </row>
    <row r="11" spans="1:133">
      <c r="A11" s="12"/>
      <c r="B11" s="25">
        <v>314.39999999999998</v>
      </c>
      <c r="C11" s="20" t="s">
        <v>13</v>
      </c>
      <c r="D11" s="46">
        <v>8946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8946</v>
      </c>
      <c r="O11" s="47">
        <f t="shared" si="1"/>
        <v>2.912109375</v>
      </c>
      <c r="P11" s="9"/>
    </row>
    <row r="12" spans="1:133">
      <c r="A12" s="12"/>
      <c r="B12" s="25">
        <v>315</v>
      </c>
      <c r="C12" s="20" t="s">
        <v>14</v>
      </c>
      <c r="D12" s="46">
        <v>141528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141528</v>
      </c>
      <c r="O12" s="47">
        <f t="shared" si="1"/>
        <v>46.0703125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238319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9" si="4">SUM(D13:M13)</f>
        <v>238319</v>
      </c>
      <c r="O13" s="45">
        <f t="shared" si="1"/>
        <v>77.577799479166671</v>
      </c>
      <c r="P13" s="10"/>
    </row>
    <row r="14" spans="1:133">
      <c r="A14" s="12"/>
      <c r="B14" s="25">
        <v>322</v>
      </c>
      <c r="C14" s="20" t="s">
        <v>0</v>
      </c>
      <c r="D14" s="46">
        <v>101291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101291</v>
      </c>
      <c r="O14" s="47">
        <f t="shared" si="1"/>
        <v>32.972330729166664</v>
      </c>
      <c r="P14" s="9"/>
    </row>
    <row r="15" spans="1:133">
      <c r="A15" s="12"/>
      <c r="B15" s="25">
        <v>323.10000000000002</v>
      </c>
      <c r="C15" s="20" t="s">
        <v>16</v>
      </c>
      <c r="D15" s="46">
        <v>122163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122163</v>
      </c>
      <c r="O15" s="47">
        <f t="shared" si="1"/>
        <v>39.7666015625</v>
      </c>
      <c r="P15" s="9"/>
    </row>
    <row r="16" spans="1:133">
      <c r="A16" s="12"/>
      <c r="B16" s="25">
        <v>329</v>
      </c>
      <c r="C16" s="20" t="s">
        <v>65</v>
      </c>
      <c r="D16" s="46">
        <v>14865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14865</v>
      </c>
      <c r="O16" s="47">
        <f t="shared" si="1"/>
        <v>4.8388671875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SUM(D18:D24)</f>
        <v>198340</v>
      </c>
      <c r="E17" s="32">
        <f t="shared" si="5"/>
        <v>167697</v>
      </c>
      <c r="F17" s="32">
        <f t="shared" si="5"/>
        <v>0</v>
      </c>
      <c r="G17" s="32">
        <f t="shared" si="5"/>
        <v>85027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451064</v>
      </c>
      <c r="O17" s="45">
        <f t="shared" si="1"/>
        <v>146.83072916666666</v>
      </c>
      <c r="P17" s="10"/>
    </row>
    <row r="18" spans="1:16">
      <c r="A18" s="12"/>
      <c r="B18" s="25">
        <v>331.2</v>
      </c>
      <c r="C18" s="20" t="s">
        <v>20</v>
      </c>
      <c r="D18" s="46">
        <v>2252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2252</v>
      </c>
      <c r="O18" s="47">
        <f t="shared" si="1"/>
        <v>0.73307291666666663</v>
      </c>
      <c r="P18" s="9"/>
    </row>
    <row r="19" spans="1:16">
      <c r="A19" s="12"/>
      <c r="B19" s="25">
        <v>331.39</v>
      </c>
      <c r="C19" s="20" t="s">
        <v>66</v>
      </c>
      <c r="D19" s="46">
        <v>-62646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-62646</v>
      </c>
      <c r="O19" s="47">
        <f t="shared" si="1"/>
        <v>-20.392578125</v>
      </c>
      <c r="P19" s="9"/>
    </row>
    <row r="20" spans="1:16">
      <c r="A20" s="12"/>
      <c r="B20" s="25">
        <v>334.36</v>
      </c>
      <c r="C20" s="20" t="s">
        <v>67</v>
      </c>
      <c r="D20" s="46">
        <v>0</v>
      </c>
      <c r="E20" s="46">
        <v>0</v>
      </c>
      <c r="F20" s="46">
        <v>0</v>
      </c>
      <c r="G20" s="46">
        <v>78300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78300</v>
      </c>
      <c r="O20" s="47">
        <f t="shared" si="1"/>
        <v>25.48828125</v>
      </c>
      <c r="P20" s="9"/>
    </row>
    <row r="21" spans="1:16">
      <c r="A21" s="12"/>
      <c r="B21" s="25">
        <v>334.39</v>
      </c>
      <c r="C21" s="20" t="s">
        <v>68</v>
      </c>
      <c r="D21" s="46">
        <v>0</v>
      </c>
      <c r="E21" s="46">
        <v>43540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43540</v>
      </c>
      <c r="O21" s="47">
        <f t="shared" si="1"/>
        <v>14.173177083333334</v>
      </c>
      <c r="P21" s="9"/>
    </row>
    <row r="22" spans="1:16">
      <c r="A22" s="12"/>
      <c r="B22" s="25">
        <v>335.12</v>
      </c>
      <c r="C22" s="20" t="s">
        <v>23</v>
      </c>
      <c r="D22" s="46">
        <v>62783</v>
      </c>
      <c r="E22" s="46">
        <v>23697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86480</v>
      </c>
      <c r="O22" s="47">
        <f t="shared" si="1"/>
        <v>28.151041666666668</v>
      </c>
      <c r="P22" s="9"/>
    </row>
    <row r="23" spans="1:16">
      <c r="A23" s="12"/>
      <c r="B23" s="25">
        <v>335.18</v>
      </c>
      <c r="C23" s="20" t="s">
        <v>24</v>
      </c>
      <c r="D23" s="46">
        <v>195951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195951</v>
      </c>
      <c r="O23" s="47">
        <f t="shared" si="1"/>
        <v>63.7861328125</v>
      </c>
      <c r="P23" s="9"/>
    </row>
    <row r="24" spans="1:16">
      <c r="A24" s="12"/>
      <c r="B24" s="25">
        <v>338</v>
      </c>
      <c r="C24" s="20" t="s">
        <v>69</v>
      </c>
      <c r="D24" s="46">
        <v>0</v>
      </c>
      <c r="E24" s="46">
        <v>100460</v>
      </c>
      <c r="F24" s="46">
        <v>0</v>
      </c>
      <c r="G24" s="46">
        <v>6727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107187</v>
      </c>
      <c r="O24" s="47">
        <f t="shared" si="1"/>
        <v>34.8916015625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SUM(D26:D28)</f>
        <v>198466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699303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897769</v>
      </c>
      <c r="O25" s="45">
        <f t="shared" si="1"/>
        <v>292.24251302083331</v>
      </c>
      <c r="P25" s="10"/>
    </row>
    <row r="26" spans="1:16">
      <c r="A26" s="12"/>
      <c r="B26" s="25">
        <v>341.3</v>
      </c>
      <c r="C26" s="20" t="s">
        <v>70</v>
      </c>
      <c r="D26" s="46">
        <v>170280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170280</v>
      </c>
      <c r="O26" s="47">
        <f t="shared" si="1"/>
        <v>55.4296875</v>
      </c>
      <c r="P26" s="9"/>
    </row>
    <row r="27" spans="1:16">
      <c r="A27" s="12"/>
      <c r="B27" s="25">
        <v>343.4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699303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699303</v>
      </c>
      <c r="O27" s="47">
        <f t="shared" si="1"/>
        <v>227.6376953125</v>
      </c>
      <c r="P27" s="9"/>
    </row>
    <row r="28" spans="1:16">
      <c r="A28" s="12"/>
      <c r="B28" s="25">
        <v>347.2</v>
      </c>
      <c r="C28" s="20" t="s">
        <v>34</v>
      </c>
      <c r="D28" s="46">
        <v>28186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28186</v>
      </c>
      <c r="O28" s="47">
        <f t="shared" si="1"/>
        <v>9.1751302083333339</v>
      </c>
      <c r="P28" s="9"/>
    </row>
    <row r="29" spans="1:16" ht="15.75">
      <c r="A29" s="29" t="s">
        <v>31</v>
      </c>
      <c r="B29" s="30"/>
      <c r="C29" s="31"/>
      <c r="D29" s="32">
        <f t="shared" ref="D29:M29" si="7">SUM(D30:D32)</f>
        <v>25461</v>
      </c>
      <c r="E29" s="32">
        <f t="shared" si="7"/>
        <v>830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26291</v>
      </c>
      <c r="O29" s="45">
        <f t="shared" si="1"/>
        <v>8.5582682291666661</v>
      </c>
      <c r="P29" s="10"/>
    </row>
    <row r="30" spans="1:16">
      <c r="A30" s="13"/>
      <c r="B30" s="39">
        <v>351.5</v>
      </c>
      <c r="C30" s="21" t="s">
        <v>71</v>
      </c>
      <c r="D30" s="46">
        <v>18061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18061</v>
      </c>
      <c r="O30" s="47">
        <f t="shared" si="1"/>
        <v>5.879231770833333</v>
      </c>
      <c r="P30" s="9"/>
    </row>
    <row r="31" spans="1:16">
      <c r="A31" s="13"/>
      <c r="B31" s="39">
        <v>351.9</v>
      </c>
      <c r="C31" s="21" t="s">
        <v>72</v>
      </c>
      <c r="D31" s="46">
        <v>7400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7400</v>
      </c>
      <c r="O31" s="47">
        <f t="shared" si="1"/>
        <v>2.4088541666666665</v>
      </c>
      <c r="P31" s="9"/>
    </row>
    <row r="32" spans="1:16">
      <c r="A32" s="13"/>
      <c r="B32" s="39">
        <v>359</v>
      </c>
      <c r="C32" s="21" t="s">
        <v>39</v>
      </c>
      <c r="D32" s="46">
        <v>0</v>
      </c>
      <c r="E32" s="46">
        <v>830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830</v>
      </c>
      <c r="O32" s="47">
        <f t="shared" si="1"/>
        <v>0.27018229166666669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7978</v>
      </c>
      <c r="E33" s="32">
        <f t="shared" si="8"/>
        <v>887</v>
      </c>
      <c r="F33" s="32">
        <f t="shared" si="8"/>
        <v>0</v>
      </c>
      <c r="G33" s="32">
        <f t="shared" si="8"/>
        <v>250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1787</v>
      </c>
      <c r="N33" s="32">
        <f t="shared" si="4"/>
        <v>10902</v>
      </c>
      <c r="O33" s="45">
        <f t="shared" si="1"/>
        <v>3.548828125</v>
      </c>
      <c r="P33" s="10"/>
    </row>
    <row r="34" spans="1:119">
      <c r="A34" s="12"/>
      <c r="B34" s="25">
        <v>361.1</v>
      </c>
      <c r="C34" s="20" t="s">
        <v>40</v>
      </c>
      <c r="D34" s="46">
        <v>3013</v>
      </c>
      <c r="E34" s="46">
        <v>417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3430</v>
      </c>
      <c r="O34" s="47">
        <f t="shared" si="1"/>
        <v>1.1165364583333333</v>
      </c>
      <c r="P34" s="9"/>
    </row>
    <row r="35" spans="1:119">
      <c r="A35" s="12"/>
      <c r="B35" s="25">
        <v>366</v>
      </c>
      <c r="C35" s="20" t="s">
        <v>73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1787</v>
      </c>
      <c r="N35" s="46">
        <f t="shared" si="4"/>
        <v>1787</v>
      </c>
      <c r="O35" s="47">
        <f t="shared" si="1"/>
        <v>0.58170572916666663</v>
      </c>
      <c r="P35" s="9"/>
    </row>
    <row r="36" spans="1:119">
      <c r="A36" s="12"/>
      <c r="B36" s="25">
        <v>369.9</v>
      </c>
      <c r="C36" s="20" t="s">
        <v>43</v>
      </c>
      <c r="D36" s="46">
        <v>4965</v>
      </c>
      <c r="E36" s="46">
        <v>470</v>
      </c>
      <c r="F36" s="46">
        <v>0</v>
      </c>
      <c r="G36" s="46">
        <v>250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5685</v>
      </c>
      <c r="O36" s="47">
        <f t="shared" si="1"/>
        <v>1.8505859375</v>
      </c>
      <c r="P36" s="9"/>
    </row>
    <row r="37" spans="1:119" ht="15.75">
      <c r="A37" s="29" t="s">
        <v>32</v>
      </c>
      <c r="B37" s="30"/>
      <c r="C37" s="31"/>
      <c r="D37" s="32">
        <f t="shared" ref="D37:M37" si="9">SUM(D38:D38)</f>
        <v>0</v>
      </c>
      <c r="E37" s="32">
        <f t="shared" si="9"/>
        <v>0</v>
      </c>
      <c r="F37" s="32">
        <f t="shared" si="9"/>
        <v>0</v>
      </c>
      <c r="G37" s="32">
        <f t="shared" si="9"/>
        <v>170000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170000</v>
      </c>
      <c r="O37" s="45">
        <f t="shared" si="1"/>
        <v>55.338541666666664</v>
      </c>
      <c r="P37" s="9"/>
    </row>
    <row r="38" spans="1:119" ht="15.75" thickBot="1">
      <c r="A38" s="12"/>
      <c r="B38" s="25">
        <v>381</v>
      </c>
      <c r="C38" s="20" t="s">
        <v>44</v>
      </c>
      <c r="D38" s="46">
        <v>0</v>
      </c>
      <c r="E38" s="46">
        <v>0</v>
      </c>
      <c r="F38" s="46">
        <v>0</v>
      </c>
      <c r="G38" s="46">
        <v>170000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170000</v>
      </c>
      <c r="O38" s="47">
        <f t="shared" si="1"/>
        <v>55.338541666666664</v>
      </c>
      <c r="P38" s="9"/>
    </row>
    <row r="39" spans="1:119" ht="16.5" thickBot="1">
      <c r="A39" s="14" t="s">
        <v>35</v>
      </c>
      <c r="B39" s="23"/>
      <c r="C39" s="22"/>
      <c r="D39" s="15">
        <f t="shared" ref="D39:M39" si="10">SUM(D5,D13,D17,D25,D29,D33,D37)</f>
        <v>2078735</v>
      </c>
      <c r="E39" s="15">
        <f t="shared" si="10"/>
        <v>248066</v>
      </c>
      <c r="F39" s="15">
        <f t="shared" si="10"/>
        <v>0</v>
      </c>
      <c r="G39" s="15">
        <f t="shared" si="10"/>
        <v>255277</v>
      </c>
      <c r="H39" s="15">
        <f t="shared" si="10"/>
        <v>0</v>
      </c>
      <c r="I39" s="15">
        <f t="shared" si="10"/>
        <v>699303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1787</v>
      </c>
      <c r="N39" s="15">
        <f t="shared" si="4"/>
        <v>3283168</v>
      </c>
      <c r="O39" s="38">
        <f t="shared" si="1"/>
        <v>1068.7395833333333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74</v>
      </c>
      <c r="M41" s="118"/>
      <c r="N41" s="118"/>
      <c r="O41" s="43">
        <v>3072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1655224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1655224</v>
      </c>
      <c r="O5" s="33">
        <f t="shared" ref="O5:O26" si="2">(N5/O$28)</f>
        <v>541.80818330605564</v>
      </c>
      <c r="P5" s="6"/>
    </row>
    <row r="6" spans="1:133">
      <c r="A6" s="12"/>
      <c r="B6" s="25">
        <v>311</v>
      </c>
      <c r="C6" s="20" t="s">
        <v>2</v>
      </c>
      <c r="D6" s="46">
        <v>1399864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1399864</v>
      </c>
      <c r="O6" s="47">
        <f t="shared" si="2"/>
        <v>458.22062193126021</v>
      </c>
      <c r="P6" s="9"/>
    </row>
    <row r="7" spans="1:133">
      <c r="A7" s="12"/>
      <c r="B7" s="25">
        <v>314.2</v>
      </c>
      <c r="C7" s="20" t="s">
        <v>55</v>
      </c>
      <c r="D7" s="46">
        <v>255360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255360</v>
      </c>
      <c r="O7" s="47">
        <f t="shared" si="2"/>
        <v>83.587561374795413</v>
      </c>
      <c r="P7" s="9"/>
    </row>
    <row r="8" spans="1:133" ht="15.75">
      <c r="A8" s="29" t="s">
        <v>15</v>
      </c>
      <c r="B8" s="30"/>
      <c r="C8" s="31"/>
      <c r="D8" s="32">
        <f t="shared" ref="D8:M8" si="3">SUM(D9:D10)</f>
        <v>249577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249577</v>
      </c>
      <c r="O8" s="45">
        <f t="shared" si="2"/>
        <v>81.694599018003274</v>
      </c>
      <c r="P8" s="10"/>
    </row>
    <row r="9" spans="1:133">
      <c r="A9" s="12"/>
      <c r="B9" s="25">
        <v>323.10000000000002</v>
      </c>
      <c r="C9" s="20" t="s">
        <v>16</v>
      </c>
      <c r="D9" s="46">
        <v>120595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120595</v>
      </c>
      <c r="O9" s="47">
        <f t="shared" si="2"/>
        <v>39.474631751227498</v>
      </c>
      <c r="P9" s="9"/>
    </row>
    <row r="10" spans="1:133">
      <c r="A10" s="12"/>
      <c r="B10" s="25">
        <v>367</v>
      </c>
      <c r="C10" s="20" t="s">
        <v>42</v>
      </c>
      <c r="D10" s="46">
        <v>128982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128982</v>
      </c>
      <c r="O10" s="47">
        <f t="shared" si="2"/>
        <v>42.219967266775775</v>
      </c>
      <c r="P10" s="9"/>
    </row>
    <row r="11" spans="1:133" ht="15.75">
      <c r="A11" s="29" t="s">
        <v>21</v>
      </c>
      <c r="B11" s="30"/>
      <c r="C11" s="31"/>
      <c r="D11" s="32">
        <f t="shared" ref="D11:M11" si="4">SUM(D12:D15)</f>
        <v>242253</v>
      </c>
      <c r="E11" s="32">
        <f t="shared" si="4"/>
        <v>202583</v>
      </c>
      <c r="F11" s="32">
        <f t="shared" si="4"/>
        <v>0</v>
      </c>
      <c r="G11" s="32">
        <f t="shared" si="4"/>
        <v>404917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849753</v>
      </c>
      <c r="O11" s="45">
        <f t="shared" si="2"/>
        <v>278.15155482815055</v>
      </c>
      <c r="P11" s="10"/>
    </row>
    <row r="12" spans="1:133">
      <c r="A12" s="12"/>
      <c r="B12" s="25">
        <v>337.1</v>
      </c>
      <c r="C12" s="20" t="s">
        <v>56</v>
      </c>
      <c r="D12" s="46">
        <v>242253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242253</v>
      </c>
      <c r="O12" s="47">
        <f t="shared" si="2"/>
        <v>79.297217675941084</v>
      </c>
      <c r="P12" s="9"/>
    </row>
    <row r="13" spans="1:133">
      <c r="A13" s="12"/>
      <c r="B13" s="25">
        <v>337.3</v>
      </c>
      <c r="C13" s="20" t="s">
        <v>57</v>
      </c>
      <c r="D13" s="46">
        <v>0</v>
      </c>
      <c r="E13" s="46">
        <v>0</v>
      </c>
      <c r="F13" s="46">
        <v>0</v>
      </c>
      <c r="G13" s="46">
        <v>404917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404917</v>
      </c>
      <c r="O13" s="47">
        <f t="shared" si="2"/>
        <v>132.54238952536824</v>
      </c>
      <c r="P13" s="9"/>
    </row>
    <row r="14" spans="1:133">
      <c r="A14" s="12"/>
      <c r="B14" s="25">
        <v>337.4</v>
      </c>
      <c r="C14" s="20" t="s">
        <v>25</v>
      </c>
      <c r="D14" s="46">
        <v>0</v>
      </c>
      <c r="E14" s="46">
        <v>97948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97948</v>
      </c>
      <c r="O14" s="47">
        <f t="shared" si="2"/>
        <v>32.061538461538461</v>
      </c>
      <c r="P14" s="9"/>
    </row>
    <row r="15" spans="1:133">
      <c r="A15" s="12"/>
      <c r="B15" s="25">
        <v>337.9</v>
      </c>
      <c r="C15" s="20" t="s">
        <v>58</v>
      </c>
      <c r="D15" s="46">
        <v>0</v>
      </c>
      <c r="E15" s="46">
        <v>104635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104635</v>
      </c>
      <c r="O15" s="47">
        <f t="shared" si="2"/>
        <v>34.250409165302784</v>
      </c>
      <c r="P15" s="9"/>
    </row>
    <row r="16" spans="1:133" ht="15.75">
      <c r="A16" s="29" t="s">
        <v>30</v>
      </c>
      <c r="B16" s="30"/>
      <c r="C16" s="31"/>
      <c r="D16" s="32">
        <f t="shared" ref="D16:M16" si="5">SUM(D17:D18)</f>
        <v>78358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728447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806805</v>
      </c>
      <c r="O16" s="45">
        <f t="shared" si="2"/>
        <v>264.09328968903435</v>
      </c>
      <c r="P16" s="10"/>
    </row>
    <row r="17" spans="1:119">
      <c r="A17" s="12"/>
      <c r="B17" s="25">
        <v>341.9</v>
      </c>
      <c r="C17" s="20" t="s">
        <v>59</v>
      </c>
      <c r="D17" s="46">
        <v>78358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78358</v>
      </c>
      <c r="O17" s="47">
        <f t="shared" si="2"/>
        <v>25.649099836333878</v>
      </c>
      <c r="P17" s="9"/>
    </row>
    <row r="18" spans="1:119">
      <c r="A18" s="12"/>
      <c r="B18" s="25">
        <v>343.4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728447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728447</v>
      </c>
      <c r="O18" s="47">
        <f t="shared" si="2"/>
        <v>238.4441898527005</v>
      </c>
      <c r="P18" s="9"/>
    </row>
    <row r="19" spans="1:119" ht="15.75">
      <c r="A19" s="29" t="s">
        <v>31</v>
      </c>
      <c r="B19" s="30"/>
      <c r="C19" s="31"/>
      <c r="D19" s="32">
        <f t="shared" ref="D19:M19" si="6">SUM(D20:D20)</f>
        <v>110993</v>
      </c>
      <c r="E19" s="32">
        <f t="shared" si="6"/>
        <v>8000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118993</v>
      </c>
      <c r="O19" s="45">
        <f t="shared" si="2"/>
        <v>38.950245499181669</v>
      </c>
      <c r="P19" s="10"/>
    </row>
    <row r="20" spans="1:119">
      <c r="A20" s="13"/>
      <c r="B20" s="39">
        <v>359</v>
      </c>
      <c r="C20" s="21" t="s">
        <v>39</v>
      </c>
      <c r="D20" s="46">
        <v>110993</v>
      </c>
      <c r="E20" s="46">
        <v>8000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118993</v>
      </c>
      <c r="O20" s="47">
        <f t="shared" si="2"/>
        <v>38.950245499181669</v>
      </c>
      <c r="P20" s="9"/>
    </row>
    <row r="21" spans="1:119" ht="15.75">
      <c r="A21" s="29" t="s">
        <v>3</v>
      </c>
      <c r="B21" s="30"/>
      <c r="C21" s="31"/>
      <c r="D21" s="32">
        <f t="shared" ref="D21:M21" si="7">SUM(D22:D23)</f>
        <v>42037</v>
      </c>
      <c r="E21" s="32">
        <f t="shared" si="7"/>
        <v>554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42591</v>
      </c>
      <c r="O21" s="45">
        <f t="shared" si="2"/>
        <v>13.941407528641571</v>
      </c>
      <c r="P21" s="10"/>
    </row>
    <row r="22" spans="1:119">
      <c r="A22" s="12"/>
      <c r="B22" s="25">
        <v>361.1</v>
      </c>
      <c r="C22" s="20" t="s">
        <v>40</v>
      </c>
      <c r="D22" s="46">
        <v>5493</v>
      </c>
      <c r="E22" s="46">
        <v>369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5862</v>
      </c>
      <c r="O22" s="47">
        <f t="shared" si="2"/>
        <v>1.9188216039279868</v>
      </c>
      <c r="P22" s="9"/>
    </row>
    <row r="23" spans="1:119">
      <c r="A23" s="12"/>
      <c r="B23" s="25">
        <v>369.9</v>
      </c>
      <c r="C23" s="20" t="s">
        <v>43</v>
      </c>
      <c r="D23" s="46">
        <v>36544</v>
      </c>
      <c r="E23" s="46">
        <v>185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36729</v>
      </c>
      <c r="O23" s="47">
        <f t="shared" si="2"/>
        <v>12.022585924713585</v>
      </c>
      <c r="P23" s="9"/>
    </row>
    <row r="24" spans="1:119" ht="15.75">
      <c r="A24" s="29" t="s">
        <v>32</v>
      </c>
      <c r="B24" s="30"/>
      <c r="C24" s="31"/>
      <c r="D24" s="32">
        <f t="shared" ref="D24:M24" si="8">SUM(D25:D25)</f>
        <v>0</v>
      </c>
      <c r="E24" s="32">
        <f t="shared" si="8"/>
        <v>25650</v>
      </c>
      <c r="F24" s="32">
        <f t="shared" si="8"/>
        <v>0</v>
      </c>
      <c r="G24" s="32">
        <f t="shared" si="8"/>
        <v>115755</v>
      </c>
      <c r="H24" s="32">
        <f t="shared" si="8"/>
        <v>0</v>
      </c>
      <c r="I24" s="32">
        <f t="shared" si="8"/>
        <v>0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1"/>
        <v>141405</v>
      </c>
      <c r="O24" s="45">
        <f t="shared" si="2"/>
        <v>46.286415711947626</v>
      </c>
      <c r="P24" s="9"/>
    </row>
    <row r="25" spans="1:119" ht="15.75" thickBot="1">
      <c r="A25" s="12"/>
      <c r="B25" s="25">
        <v>381</v>
      </c>
      <c r="C25" s="20" t="s">
        <v>44</v>
      </c>
      <c r="D25" s="46">
        <v>0</v>
      </c>
      <c r="E25" s="46">
        <v>25650</v>
      </c>
      <c r="F25" s="46">
        <v>0</v>
      </c>
      <c r="G25" s="46">
        <v>115755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141405</v>
      </c>
      <c r="O25" s="47">
        <f t="shared" si="2"/>
        <v>46.286415711947626</v>
      </c>
      <c r="P25" s="9"/>
    </row>
    <row r="26" spans="1:119" ht="16.5" thickBot="1">
      <c r="A26" s="14" t="s">
        <v>35</v>
      </c>
      <c r="B26" s="23"/>
      <c r="C26" s="22"/>
      <c r="D26" s="15">
        <f t="shared" ref="D26:M26" si="9">SUM(D5,D8,D11,D16,D19,D21,D24)</f>
        <v>2378442</v>
      </c>
      <c r="E26" s="15">
        <f t="shared" si="9"/>
        <v>236787</v>
      </c>
      <c r="F26" s="15">
        <f t="shared" si="9"/>
        <v>0</v>
      </c>
      <c r="G26" s="15">
        <f t="shared" si="9"/>
        <v>520672</v>
      </c>
      <c r="H26" s="15">
        <f t="shared" si="9"/>
        <v>0</v>
      </c>
      <c r="I26" s="15">
        <f t="shared" si="9"/>
        <v>728447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3864348</v>
      </c>
      <c r="O26" s="38">
        <f t="shared" si="2"/>
        <v>1264.9256955810147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60</v>
      </c>
      <c r="M28" s="118"/>
      <c r="N28" s="118"/>
      <c r="O28" s="43">
        <v>3055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thickBot="1">
      <c r="A30" s="120" t="s">
        <v>62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1812708</v>
      </c>
      <c r="E5" s="27">
        <f t="shared" si="0"/>
        <v>77745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1890453</v>
      </c>
      <c r="O5" s="33">
        <f t="shared" ref="O5:O40" si="2">(N5/O$42)</f>
        <v>591.13602251407133</v>
      </c>
      <c r="P5" s="6"/>
    </row>
    <row r="6" spans="1:133">
      <c r="A6" s="12"/>
      <c r="B6" s="25">
        <v>311</v>
      </c>
      <c r="C6" s="20" t="s">
        <v>2</v>
      </c>
      <c r="D6" s="46">
        <v>1568450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1568450</v>
      </c>
      <c r="O6" s="47">
        <f t="shared" si="2"/>
        <v>490.44715447154471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21827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21827</v>
      </c>
      <c r="O7" s="47">
        <f t="shared" si="2"/>
        <v>6.8252032520325203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55918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55918</v>
      </c>
      <c r="O8" s="47">
        <f t="shared" si="2"/>
        <v>17.485303314571606</v>
      </c>
      <c r="P8" s="9"/>
    </row>
    <row r="9" spans="1:133">
      <c r="A9" s="12"/>
      <c r="B9" s="25">
        <v>314.10000000000002</v>
      </c>
      <c r="C9" s="20" t="s">
        <v>12</v>
      </c>
      <c r="D9" s="46">
        <v>98841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98841</v>
      </c>
      <c r="O9" s="47">
        <f t="shared" si="2"/>
        <v>30.907129455909942</v>
      </c>
      <c r="P9" s="9"/>
    </row>
    <row r="10" spans="1:133">
      <c r="A10" s="12"/>
      <c r="B10" s="25">
        <v>314.39999999999998</v>
      </c>
      <c r="C10" s="20" t="s">
        <v>13</v>
      </c>
      <c r="D10" s="46">
        <v>5239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5239</v>
      </c>
      <c r="O10" s="47">
        <f t="shared" si="2"/>
        <v>1.6382113821138211</v>
      </c>
      <c r="P10" s="9"/>
    </row>
    <row r="11" spans="1:133">
      <c r="A11" s="12"/>
      <c r="B11" s="25">
        <v>315</v>
      </c>
      <c r="C11" s="20" t="s">
        <v>14</v>
      </c>
      <c r="D11" s="46">
        <v>140178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140178</v>
      </c>
      <c r="O11" s="47">
        <f t="shared" si="2"/>
        <v>43.833020637898684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267451</v>
      </c>
      <c r="E12" s="32">
        <f t="shared" si="3"/>
        <v>69119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336570</v>
      </c>
      <c r="O12" s="45">
        <f t="shared" si="2"/>
        <v>105.2439024390244</v>
      </c>
      <c r="P12" s="10"/>
    </row>
    <row r="13" spans="1:133">
      <c r="A13" s="12"/>
      <c r="B13" s="25">
        <v>322</v>
      </c>
      <c r="C13" s="20" t="s">
        <v>0</v>
      </c>
      <c r="D13" s="46">
        <v>102179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102179</v>
      </c>
      <c r="O13" s="47">
        <f t="shared" si="2"/>
        <v>31.950906816760476</v>
      </c>
      <c r="P13" s="9"/>
    </row>
    <row r="14" spans="1:133">
      <c r="A14" s="12"/>
      <c r="B14" s="25">
        <v>323.10000000000002</v>
      </c>
      <c r="C14" s="20" t="s">
        <v>16</v>
      </c>
      <c r="D14" s="46">
        <v>112916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112916</v>
      </c>
      <c r="O14" s="47">
        <f t="shared" si="2"/>
        <v>35.308317698561602</v>
      </c>
      <c r="P14" s="9"/>
    </row>
    <row r="15" spans="1:133">
      <c r="A15" s="12"/>
      <c r="B15" s="25">
        <v>323.39999999999998</v>
      </c>
      <c r="C15" s="20" t="s">
        <v>17</v>
      </c>
      <c r="D15" s="46">
        <v>2356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2356</v>
      </c>
      <c r="O15" s="47">
        <f t="shared" si="2"/>
        <v>0.73671044402751718</v>
      </c>
      <c r="P15" s="9"/>
    </row>
    <row r="16" spans="1:133">
      <c r="A16" s="12"/>
      <c r="B16" s="25">
        <v>325.10000000000002</v>
      </c>
      <c r="C16" s="20" t="s">
        <v>18</v>
      </c>
      <c r="D16" s="46">
        <v>0</v>
      </c>
      <c r="E16" s="46">
        <v>69119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69119</v>
      </c>
      <c r="O16" s="47">
        <f t="shared" si="2"/>
        <v>21.61319574734209</v>
      </c>
      <c r="P16" s="9"/>
    </row>
    <row r="17" spans="1:16">
      <c r="A17" s="12"/>
      <c r="B17" s="25">
        <v>325.2</v>
      </c>
      <c r="C17" s="20" t="s">
        <v>19</v>
      </c>
      <c r="D17" s="46">
        <v>50000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50000</v>
      </c>
      <c r="O17" s="47">
        <f t="shared" si="2"/>
        <v>15.634771732332707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SUM(D19:D23)</f>
        <v>245696</v>
      </c>
      <c r="E18" s="32">
        <f t="shared" si="4"/>
        <v>137402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383098</v>
      </c>
      <c r="O18" s="45">
        <f t="shared" si="2"/>
        <v>119.79299562226392</v>
      </c>
      <c r="P18" s="10"/>
    </row>
    <row r="19" spans="1:16">
      <c r="A19" s="12"/>
      <c r="B19" s="25">
        <v>331.2</v>
      </c>
      <c r="C19" s="20" t="s">
        <v>20</v>
      </c>
      <c r="D19" s="46">
        <v>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81</v>
      </c>
      <c r="O19" s="47">
        <f t="shared" si="2"/>
        <v>2.5328330206378986E-2</v>
      </c>
      <c r="P19" s="9"/>
    </row>
    <row r="20" spans="1:16">
      <c r="A20" s="12"/>
      <c r="B20" s="25">
        <v>334.1</v>
      </c>
      <c r="C20" s="20" t="s">
        <v>22</v>
      </c>
      <c r="D20" s="46">
        <v>0</v>
      </c>
      <c r="E20" s="46">
        <v>15080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15080</v>
      </c>
      <c r="O20" s="47">
        <f t="shared" si="2"/>
        <v>4.7154471544715451</v>
      </c>
      <c r="P20" s="9"/>
    </row>
    <row r="21" spans="1:16">
      <c r="A21" s="12"/>
      <c r="B21" s="25">
        <v>335.12</v>
      </c>
      <c r="C21" s="20" t="s">
        <v>23</v>
      </c>
      <c r="D21" s="46">
        <v>56501</v>
      </c>
      <c r="E21" s="46">
        <v>25067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81568</v>
      </c>
      <c r="O21" s="47">
        <f t="shared" si="2"/>
        <v>25.505941213258286</v>
      </c>
      <c r="P21" s="9"/>
    </row>
    <row r="22" spans="1:16">
      <c r="A22" s="12"/>
      <c r="B22" s="25">
        <v>335.18</v>
      </c>
      <c r="C22" s="20" t="s">
        <v>24</v>
      </c>
      <c r="D22" s="46">
        <v>189114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189114</v>
      </c>
      <c r="O22" s="47">
        <f t="shared" si="2"/>
        <v>59.135084427767353</v>
      </c>
      <c r="P22" s="9"/>
    </row>
    <row r="23" spans="1:16">
      <c r="A23" s="12"/>
      <c r="B23" s="25">
        <v>337.4</v>
      </c>
      <c r="C23" s="20" t="s">
        <v>25</v>
      </c>
      <c r="D23" s="46">
        <v>0</v>
      </c>
      <c r="E23" s="46">
        <v>97255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97255</v>
      </c>
      <c r="O23" s="47">
        <f t="shared" si="2"/>
        <v>30.411194496560348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SUM(D25:D27)</f>
        <v>47049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705889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752938</v>
      </c>
      <c r="O24" s="45">
        <f t="shared" si="2"/>
        <v>235.44027517198248</v>
      </c>
      <c r="P24" s="10"/>
    </row>
    <row r="25" spans="1:16">
      <c r="A25" s="12"/>
      <c r="B25" s="25">
        <v>341.1</v>
      </c>
      <c r="C25" s="20" t="s">
        <v>53</v>
      </c>
      <c r="D25" s="46">
        <v>3765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3765</v>
      </c>
      <c r="O25" s="47">
        <f t="shared" si="2"/>
        <v>1.1772983114446529</v>
      </c>
      <c r="P25" s="9"/>
    </row>
    <row r="26" spans="1:16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705889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705889</v>
      </c>
      <c r="O26" s="47">
        <f t="shared" si="2"/>
        <v>220.72826766729204</v>
      </c>
      <c r="P26" s="9"/>
    </row>
    <row r="27" spans="1:16">
      <c r="A27" s="12"/>
      <c r="B27" s="25">
        <v>347.2</v>
      </c>
      <c r="C27" s="20" t="s">
        <v>34</v>
      </c>
      <c r="D27" s="46">
        <v>43284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43284</v>
      </c>
      <c r="O27" s="47">
        <f t="shared" si="2"/>
        <v>13.534709193245778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SUM(D29:D31)</f>
        <v>42672</v>
      </c>
      <c r="E28" s="32">
        <f t="shared" si="6"/>
        <v>122961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165633</v>
      </c>
      <c r="O28" s="45">
        <f t="shared" si="2"/>
        <v>51.792682926829265</v>
      </c>
      <c r="P28" s="10"/>
    </row>
    <row r="29" spans="1:16">
      <c r="A29" s="13"/>
      <c r="B29" s="39">
        <v>351.1</v>
      </c>
      <c r="C29" s="21" t="s">
        <v>37</v>
      </c>
      <c r="D29" s="46">
        <v>31275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31275</v>
      </c>
      <c r="O29" s="47">
        <f t="shared" si="2"/>
        <v>9.779549718574108</v>
      </c>
      <c r="P29" s="9"/>
    </row>
    <row r="30" spans="1:16">
      <c r="A30" s="13"/>
      <c r="B30" s="39">
        <v>354</v>
      </c>
      <c r="C30" s="21" t="s">
        <v>38</v>
      </c>
      <c r="D30" s="46">
        <v>6550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6550</v>
      </c>
      <c r="O30" s="47">
        <f t="shared" si="2"/>
        <v>2.0481550969355848</v>
      </c>
      <c r="P30" s="9"/>
    </row>
    <row r="31" spans="1:16">
      <c r="A31" s="13"/>
      <c r="B31" s="39">
        <v>359</v>
      </c>
      <c r="C31" s="21" t="s">
        <v>39</v>
      </c>
      <c r="D31" s="46">
        <v>4847</v>
      </c>
      <c r="E31" s="46">
        <v>122961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127808</v>
      </c>
      <c r="O31" s="47">
        <f t="shared" si="2"/>
        <v>39.964978111319574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SUM(D33:D36)</f>
        <v>35148</v>
      </c>
      <c r="E32" s="32">
        <f t="shared" si="7"/>
        <v>12562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47710</v>
      </c>
      <c r="O32" s="45">
        <f t="shared" si="2"/>
        <v>14.918699186991869</v>
      </c>
      <c r="P32" s="10"/>
    </row>
    <row r="33" spans="1:119">
      <c r="A33" s="12"/>
      <c r="B33" s="25">
        <v>361.1</v>
      </c>
      <c r="C33" s="20" t="s">
        <v>40</v>
      </c>
      <c r="D33" s="46">
        <v>7504</v>
      </c>
      <c r="E33" s="46">
        <v>349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7853</v>
      </c>
      <c r="O33" s="47">
        <f t="shared" si="2"/>
        <v>2.4555972482801751</v>
      </c>
      <c r="P33" s="9"/>
    </row>
    <row r="34" spans="1:119">
      <c r="A34" s="12"/>
      <c r="B34" s="25">
        <v>361.3</v>
      </c>
      <c r="C34" s="20" t="s">
        <v>41</v>
      </c>
      <c r="D34" s="46">
        <v>-4410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-4410</v>
      </c>
      <c r="O34" s="47">
        <f t="shared" si="2"/>
        <v>-1.3789868667917449</v>
      </c>
      <c r="P34" s="9"/>
    </row>
    <row r="35" spans="1:119">
      <c r="A35" s="12"/>
      <c r="B35" s="25">
        <v>367</v>
      </c>
      <c r="C35" s="20" t="s">
        <v>42</v>
      </c>
      <c r="D35" s="46">
        <v>16145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16145</v>
      </c>
      <c r="O35" s="47">
        <f t="shared" si="2"/>
        <v>5.0484677923702312</v>
      </c>
      <c r="P35" s="9"/>
    </row>
    <row r="36" spans="1:119">
      <c r="A36" s="12"/>
      <c r="B36" s="25">
        <v>369.9</v>
      </c>
      <c r="C36" s="20" t="s">
        <v>43</v>
      </c>
      <c r="D36" s="46">
        <v>15909</v>
      </c>
      <c r="E36" s="46">
        <v>12213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28122</v>
      </c>
      <c r="O36" s="47">
        <f t="shared" si="2"/>
        <v>8.7936210131332082</v>
      </c>
      <c r="P36" s="9"/>
    </row>
    <row r="37" spans="1:119" ht="15.75">
      <c r="A37" s="29" t="s">
        <v>32</v>
      </c>
      <c r="B37" s="30"/>
      <c r="C37" s="31"/>
      <c r="D37" s="32">
        <f t="shared" ref="D37:M37" si="8">SUM(D38:D39)</f>
        <v>128810</v>
      </c>
      <c r="E37" s="32">
        <f t="shared" si="8"/>
        <v>40040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168850</v>
      </c>
      <c r="O37" s="45">
        <f t="shared" si="2"/>
        <v>52.798624140087554</v>
      </c>
      <c r="P37" s="9"/>
    </row>
    <row r="38" spans="1:119">
      <c r="A38" s="12"/>
      <c r="B38" s="25">
        <v>381</v>
      </c>
      <c r="C38" s="20" t="s">
        <v>44</v>
      </c>
      <c r="D38" s="46">
        <v>0</v>
      </c>
      <c r="E38" s="46">
        <v>40040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40040</v>
      </c>
      <c r="O38" s="47">
        <f t="shared" si="2"/>
        <v>12.520325203252032</v>
      </c>
      <c r="P38" s="9"/>
    </row>
    <row r="39" spans="1:119" ht="15.75" thickBot="1">
      <c r="A39" s="12"/>
      <c r="B39" s="25">
        <v>384</v>
      </c>
      <c r="C39" s="20" t="s">
        <v>45</v>
      </c>
      <c r="D39" s="46">
        <v>128810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128810</v>
      </c>
      <c r="O39" s="47">
        <f t="shared" si="2"/>
        <v>40.278298936835519</v>
      </c>
      <c r="P39" s="9"/>
    </row>
    <row r="40" spans="1:119" ht="16.5" thickBot="1">
      <c r="A40" s="14" t="s">
        <v>35</v>
      </c>
      <c r="B40" s="23"/>
      <c r="C40" s="22"/>
      <c r="D40" s="15">
        <f t="shared" ref="D40:M40" si="9">SUM(D5,D12,D18,D24,D28,D32,D37)</f>
        <v>2579534</v>
      </c>
      <c r="E40" s="15">
        <f t="shared" si="9"/>
        <v>459829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705889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3745252</v>
      </c>
      <c r="O40" s="38">
        <f t="shared" si="2"/>
        <v>1171.1232020012508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52</v>
      </c>
      <c r="M42" s="118"/>
      <c r="N42" s="118"/>
      <c r="O42" s="43">
        <v>3198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thickBot="1">
      <c r="A44" s="120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1966841</v>
      </c>
      <c r="E5" s="27">
        <f t="shared" si="0"/>
        <v>82899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2049740</v>
      </c>
      <c r="O5" s="33">
        <f t="shared" ref="O5:O36" si="2">(N5/O$38)</f>
        <v>626.44865525672367</v>
      </c>
      <c r="P5" s="6"/>
    </row>
    <row r="6" spans="1:133">
      <c r="A6" s="12"/>
      <c r="B6" s="25">
        <v>311</v>
      </c>
      <c r="C6" s="20" t="s">
        <v>2</v>
      </c>
      <c r="D6" s="46">
        <v>1692975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1692975</v>
      </c>
      <c r="O6" s="47">
        <f t="shared" si="2"/>
        <v>517.41289731051347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82899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82899</v>
      </c>
      <c r="O7" s="47">
        <f t="shared" si="2"/>
        <v>25.335880195599021</v>
      </c>
      <c r="P7" s="9"/>
    </row>
    <row r="8" spans="1:133">
      <c r="A8" s="12"/>
      <c r="B8" s="25">
        <v>314.10000000000002</v>
      </c>
      <c r="C8" s="20" t="s">
        <v>12</v>
      </c>
      <c r="D8" s="46">
        <v>102427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102427</v>
      </c>
      <c r="O8" s="47">
        <f t="shared" si="2"/>
        <v>31.304095354523227</v>
      </c>
      <c r="P8" s="9"/>
    </row>
    <row r="9" spans="1:133">
      <c r="A9" s="12"/>
      <c r="B9" s="25">
        <v>314.39999999999998</v>
      </c>
      <c r="C9" s="20" t="s">
        <v>13</v>
      </c>
      <c r="D9" s="46">
        <v>5523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5523</v>
      </c>
      <c r="O9" s="47">
        <f t="shared" si="2"/>
        <v>1.6879584352078241</v>
      </c>
      <c r="P9" s="9"/>
    </row>
    <row r="10" spans="1:133">
      <c r="A10" s="12"/>
      <c r="B10" s="25">
        <v>315</v>
      </c>
      <c r="C10" s="20" t="s">
        <v>14</v>
      </c>
      <c r="D10" s="46">
        <v>165916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165916</v>
      </c>
      <c r="O10" s="47">
        <f t="shared" si="2"/>
        <v>50.707823960880198</v>
      </c>
      <c r="P10" s="9"/>
    </row>
    <row r="11" spans="1:133" ht="15.75">
      <c r="A11" s="29" t="s">
        <v>97</v>
      </c>
      <c r="B11" s="30"/>
      <c r="C11" s="31"/>
      <c r="D11" s="32">
        <f t="shared" ref="D11:M11" si="3">SUM(D12:D14)</f>
        <v>263856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263856</v>
      </c>
      <c r="O11" s="45">
        <f t="shared" si="2"/>
        <v>80.640586797066021</v>
      </c>
      <c r="P11" s="10"/>
    </row>
    <row r="12" spans="1:133">
      <c r="A12" s="12"/>
      <c r="B12" s="25">
        <v>322</v>
      </c>
      <c r="C12" s="20" t="s">
        <v>0</v>
      </c>
      <c r="D12" s="46">
        <v>136435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136435</v>
      </c>
      <c r="O12" s="47">
        <f t="shared" si="2"/>
        <v>41.697738386308068</v>
      </c>
      <c r="P12" s="9"/>
    </row>
    <row r="13" spans="1:133">
      <c r="A13" s="12"/>
      <c r="B13" s="25">
        <v>323.10000000000002</v>
      </c>
      <c r="C13" s="20" t="s">
        <v>16</v>
      </c>
      <c r="D13" s="46">
        <v>115686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115686</v>
      </c>
      <c r="O13" s="47">
        <f t="shared" si="2"/>
        <v>35.356356968215159</v>
      </c>
      <c r="P13" s="9"/>
    </row>
    <row r="14" spans="1:133">
      <c r="A14" s="12"/>
      <c r="B14" s="25">
        <v>329</v>
      </c>
      <c r="C14" s="20" t="s">
        <v>98</v>
      </c>
      <c r="D14" s="46">
        <v>11735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11735</v>
      </c>
      <c r="O14" s="47">
        <f t="shared" si="2"/>
        <v>3.5864914425427874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SUM(D16:D23)</f>
        <v>316651</v>
      </c>
      <c r="E15" s="32">
        <f t="shared" si="4"/>
        <v>175354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492005</v>
      </c>
      <c r="O15" s="45">
        <f t="shared" si="2"/>
        <v>150.36827628361857</v>
      </c>
      <c r="P15" s="10"/>
    </row>
    <row r="16" spans="1:133">
      <c r="A16" s="12"/>
      <c r="B16" s="25">
        <v>331.39</v>
      </c>
      <c r="C16" s="20" t="s">
        <v>66</v>
      </c>
      <c r="D16" s="46">
        <v>26896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26896</v>
      </c>
      <c r="O16" s="47">
        <f t="shared" si="2"/>
        <v>8.2200488997555006</v>
      </c>
      <c r="P16" s="9"/>
    </row>
    <row r="17" spans="1:16">
      <c r="A17" s="12"/>
      <c r="B17" s="25">
        <v>334.1</v>
      </c>
      <c r="C17" s="20" t="s">
        <v>22</v>
      </c>
      <c r="D17" s="46">
        <v>0</v>
      </c>
      <c r="E17" s="46">
        <v>35058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35058</v>
      </c>
      <c r="O17" s="47">
        <f t="shared" si="2"/>
        <v>10.714547677261614</v>
      </c>
      <c r="P17" s="9"/>
    </row>
    <row r="18" spans="1:16">
      <c r="A18" s="12"/>
      <c r="B18" s="25">
        <v>334.2</v>
      </c>
      <c r="C18" s="20" t="s">
        <v>86</v>
      </c>
      <c r="D18" s="46">
        <v>3760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3760</v>
      </c>
      <c r="O18" s="47">
        <f t="shared" si="2"/>
        <v>1.1491442542787287</v>
      </c>
      <c r="P18" s="9"/>
    </row>
    <row r="19" spans="1:16">
      <c r="A19" s="12"/>
      <c r="B19" s="25">
        <v>334.39</v>
      </c>
      <c r="C19" s="20" t="s">
        <v>68</v>
      </c>
      <c r="D19" s="46">
        <v>0</v>
      </c>
      <c r="E19" s="46">
        <v>4975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4975</v>
      </c>
      <c r="O19" s="47">
        <f t="shared" si="2"/>
        <v>1.520476772616137</v>
      </c>
      <c r="P19" s="9"/>
    </row>
    <row r="20" spans="1:16">
      <c r="A20" s="12"/>
      <c r="B20" s="25">
        <v>335.12</v>
      </c>
      <c r="C20" s="20" t="s">
        <v>23</v>
      </c>
      <c r="D20" s="46">
        <v>75051</v>
      </c>
      <c r="E20" s="46">
        <v>28119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103170</v>
      </c>
      <c r="O20" s="47">
        <f t="shared" si="2"/>
        <v>31.531173594132028</v>
      </c>
      <c r="P20" s="9"/>
    </row>
    <row r="21" spans="1:16">
      <c r="A21" s="12"/>
      <c r="B21" s="25">
        <v>335.18</v>
      </c>
      <c r="C21" s="20" t="s">
        <v>24</v>
      </c>
      <c r="D21" s="46">
        <v>210944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210944</v>
      </c>
      <c r="O21" s="47">
        <f t="shared" si="2"/>
        <v>64.469437652811735</v>
      </c>
      <c r="P21" s="9"/>
    </row>
    <row r="22" spans="1:16">
      <c r="A22" s="12"/>
      <c r="B22" s="25">
        <v>335.9</v>
      </c>
      <c r="C22" s="20" t="s">
        <v>99</v>
      </c>
      <c r="D22" s="46">
        <v>0</v>
      </c>
      <c r="E22" s="46">
        <v>2340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2340</v>
      </c>
      <c r="O22" s="47">
        <f t="shared" si="2"/>
        <v>0.71515892420537897</v>
      </c>
      <c r="P22" s="9"/>
    </row>
    <row r="23" spans="1:16">
      <c r="A23" s="12"/>
      <c r="B23" s="25">
        <v>337.4</v>
      </c>
      <c r="C23" s="20" t="s">
        <v>25</v>
      </c>
      <c r="D23" s="46">
        <v>0</v>
      </c>
      <c r="E23" s="46">
        <v>104862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6" si="6">SUM(D23:M23)</f>
        <v>104862</v>
      </c>
      <c r="O23" s="47">
        <f t="shared" si="2"/>
        <v>32.048288508557455</v>
      </c>
      <c r="P23" s="9"/>
    </row>
    <row r="24" spans="1:16" ht="15.75">
      <c r="A24" s="29" t="s">
        <v>30</v>
      </c>
      <c r="B24" s="30"/>
      <c r="C24" s="31"/>
      <c r="D24" s="32">
        <f t="shared" ref="D24:M24" si="7">SUM(D25:D27)</f>
        <v>103990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702519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6"/>
        <v>806509</v>
      </c>
      <c r="O24" s="45">
        <f t="shared" si="2"/>
        <v>246.48808068459658</v>
      </c>
      <c r="P24" s="10"/>
    </row>
    <row r="25" spans="1:16">
      <c r="A25" s="12"/>
      <c r="B25" s="25">
        <v>341.1</v>
      </c>
      <c r="C25" s="20" t="s">
        <v>53</v>
      </c>
      <c r="D25" s="46">
        <v>4358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4358</v>
      </c>
      <c r="O25" s="47">
        <f t="shared" si="2"/>
        <v>1.3319070904645476</v>
      </c>
      <c r="P25" s="9"/>
    </row>
    <row r="26" spans="1:16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702519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702519</v>
      </c>
      <c r="O26" s="47">
        <f t="shared" si="2"/>
        <v>214.70629584352079</v>
      </c>
      <c r="P26" s="9"/>
    </row>
    <row r="27" spans="1:16">
      <c r="A27" s="12"/>
      <c r="B27" s="25">
        <v>347.2</v>
      </c>
      <c r="C27" s="20" t="s">
        <v>34</v>
      </c>
      <c r="D27" s="46">
        <v>99632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99632</v>
      </c>
      <c r="O27" s="47">
        <f t="shared" si="2"/>
        <v>30.449877750611247</v>
      </c>
      <c r="P27" s="9"/>
    </row>
    <row r="28" spans="1:16" ht="15.75">
      <c r="A28" s="29" t="s">
        <v>31</v>
      </c>
      <c r="B28" s="30"/>
      <c r="C28" s="31"/>
      <c r="D28" s="32">
        <f t="shared" ref="D28:M28" si="8">SUM(D29:D30)</f>
        <v>101698</v>
      </c>
      <c r="E28" s="32">
        <f t="shared" si="8"/>
        <v>2277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6"/>
        <v>103975</v>
      </c>
      <c r="O28" s="45">
        <f t="shared" si="2"/>
        <v>31.777200488997554</v>
      </c>
      <c r="P28" s="10"/>
    </row>
    <row r="29" spans="1:16">
      <c r="A29" s="13"/>
      <c r="B29" s="39">
        <v>354</v>
      </c>
      <c r="C29" s="21" t="s">
        <v>38</v>
      </c>
      <c r="D29" s="46">
        <v>49600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49600</v>
      </c>
      <c r="O29" s="47">
        <f t="shared" si="2"/>
        <v>15.158924205378973</v>
      </c>
      <c r="P29" s="9"/>
    </row>
    <row r="30" spans="1:16">
      <c r="A30" s="13"/>
      <c r="B30" s="39">
        <v>359</v>
      </c>
      <c r="C30" s="21" t="s">
        <v>39</v>
      </c>
      <c r="D30" s="46">
        <v>52098</v>
      </c>
      <c r="E30" s="46">
        <v>2277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54375</v>
      </c>
      <c r="O30" s="47">
        <f t="shared" si="2"/>
        <v>16.618276283618581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SUM(D32:D33)</f>
        <v>46775</v>
      </c>
      <c r="E31" s="32">
        <f t="shared" si="9"/>
        <v>2411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6"/>
        <v>49186</v>
      </c>
      <c r="O31" s="45">
        <f t="shared" si="2"/>
        <v>15.03239608801956</v>
      </c>
      <c r="P31" s="10"/>
    </row>
    <row r="32" spans="1:16">
      <c r="A32" s="12"/>
      <c r="B32" s="25">
        <v>361.1</v>
      </c>
      <c r="C32" s="20" t="s">
        <v>40</v>
      </c>
      <c r="D32" s="46">
        <v>37566</v>
      </c>
      <c r="E32" s="46">
        <v>2411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39977</v>
      </c>
      <c r="O32" s="47">
        <f t="shared" si="2"/>
        <v>12.217909535452323</v>
      </c>
      <c r="P32" s="9"/>
    </row>
    <row r="33" spans="1:119">
      <c r="A33" s="12"/>
      <c r="B33" s="25">
        <v>369.9</v>
      </c>
      <c r="C33" s="20" t="s">
        <v>43</v>
      </c>
      <c r="D33" s="46">
        <v>9209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9209</v>
      </c>
      <c r="O33" s="47">
        <f t="shared" si="2"/>
        <v>2.8144865525672373</v>
      </c>
      <c r="P33" s="9"/>
    </row>
    <row r="34" spans="1:119" ht="15.75">
      <c r="A34" s="29" t="s">
        <v>32</v>
      </c>
      <c r="B34" s="30"/>
      <c r="C34" s="31"/>
      <c r="D34" s="32">
        <f t="shared" ref="D34:M34" si="10">SUM(D35:D35)</f>
        <v>0</v>
      </c>
      <c r="E34" s="32">
        <f t="shared" si="10"/>
        <v>86667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6"/>
        <v>86667</v>
      </c>
      <c r="O34" s="45">
        <f t="shared" si="2"/>
        <v>26.487469437652813</v>
      </c>
      <c r="P34" s="9"/>
    </row>
    <row r="35" spans="1:119" ht="15.75" thickBot="1">
      <c r="A35" s="12"/>
      <c r="B35" s="25">
        <v>381</v>
      </c>
      <c r="C35" s="20" t="s">
        <v>44</v>
      </c>
      <c r="D35" s="46">
        <v>0</v>
      </c>
      <c r="E35" s="46">
        <v>86667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86667</v>
      </c>
      <c r="O35" s="47">
        <f t="shared" si="2"/>
        <v>26.487469437652813</v>
      </c>
      <c r="P35" s="9"/>
    </row>
    <row r="36" spans="1:119" ht="16.5" thickBot="1">
      <c r="A36" s="14" t="s">
        <v>35</v>
      </c>
      <c r="B36" s="23"/>
      <c r="C36" s="22"/>
      <c r="D36" s="15">
        <f t="shared" ref="D36:M36" si="11">SUM(D5,D11,D15,D24,D28,D31,D34)</f>
        <v>2799811</v>
      </c>
      <c r="E36" s="15">
        <f t="shared" si="11"/>
        <v>349608</v>
      </c>
      <c r="F36" s="15">
        <f t="shared" si="11"/>
        <v>0</v>
      </c>
      <c r="G36" s="15">
        <f t="shared" si="11"/>
        <v>0</v>
      </c>
      <c r="H36" s="15">
        <f t="shared" si="11"/>
        <v>0</v>
      </c>
      <c r="I36" s="15">
        <f t="shared" si="11"/>
        <v>702519</v>
      </c>
      <c r="J36" s="15">
        <f t="shared" si="11"/>
        <v>0</v>
      </c>
      <c r="K36" s="15">
        <f t="shared" si="11"/>
        <v>0</v>
      </c>
      <c r="L36" s="15">
        <f t="shared" si="11"/>
        <v>0</v>
      </c>
      <c r="M36" s="15">
        <f t="shared" si="11"/>
        <v>0</v>
      </c>
      <c r="N36" s="15">
        <f t="shared" si="6"/>
        <v>3851938</v>
      </c>
      <c r="O36" s="38">
        <f t="shared" si="2"/>
        <v>1177.2426650366749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100</v>
      </c>
      <c r="M38" s="118"/>
      <c r="N38" s="118"/>
      <c r="O38" s="43">
        <v>3272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62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6"/>
      <c r="O3" s="37"/>
      <c r="P3" s="131" t="s">
        <v>131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SUM(D6:D12)</f>
        <v>2786313</v>
      </c>
      <c r="E5" s="27">
        <f t="shared" si="0"/>
        <v>76084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2862397</v>
      </c>
      <c r="P5" s="33">
        <f t="shared" ref="P5:P38" si="1">(O5/P$40)</f>
        <v>919.79338046272494</v>
      </c>
      <c r="Q5" s="6"/>
    </row>
    <row r="6" spans="1:134">
      <c r="A6" s="12"/>
      <c r="B6" s="25">
        <v>311</v>
      </c>
      <c r="C6" s="20" t="s">
        <v>2</v>
      </c>
      <c r="D6" s="46">
        <v>2470124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2470124</v>
      </c>
      <c r="P6" s="47">
        <f t="shared" si="1"/>
        <v>793.74164524421599</v>
      </c>
      <c r="Q6" s="9"/>
    </row>
    <row r="7" spans="1:134">
      <c r="A7" s="12"/>
      <c r="B7" s="25">
        <v>312.41000000000003</v>
      </c>
      <c r="C7" s="20" t="s">
        <v>135</v>
      </c>
      <c r="D7" s="46">
        <v>0</v>
      </c>
      <c r="E7" s="46">
        <v>54916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54916</v>
      </c>
      <c r="P7" s="47">
        <f t="shared" si="1"/>
        <v>17.646529562982003</v>
      </c>
      <c r="Q7" s="9"/>
    </row>
    <row r="8" spans="1:134">
      <c r="A8" s="12"/>
      <c r="B8" s="25">
        <v>312.43</v>
      </c>
      <c r="C8" s="20" t="s">
        <v>136</v>
      </c>
      <c r="D8" s="46">
        <v>0</v>
      </c>
      <c r="E8" s="46">
        <v>21168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21168</v>
      </c>
      <c r="P8" s="47">
        <f t="shared" si="1"/>
        <v>6.8020565552699228</v>
      </c>
      <c r="Q8" s="9"/>
    </row>
    <row r="9" spans="1:134">
      <c r="A9" s="12"/>
      <c r="B9" s="25">
        <v>314.10000000000002</v>
      </c>
      <c r="C9" s="20" t="s">
        <v>12</v>
      </c>
      <c r="D9" s="46">
        <v>211392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211392</v>
      </c>
      <c r="P9" s="47">
        <f t="shared" si="1"/>
        <v>67.9280205655527</v>
      </c>
      <c r="Q9" s="9"/>
    </row>
    <row r="10" spans="1:134">
      <c r="A10" s="12"/>
      <c r="B10" s="25">
        <v>314.3</v>
      </c>
      <c r="C10" s="20" t="s">
        <v>64</v>
      </c>
      <c r="D10" s="46">
        <v>33130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33130</v>
      </c>
      <c r="P10" s="47">
        <f t="shared" si="1"/>
        <v>10.645886889460154</v>
      </c>
      <c r="Q10" s="9"/>
    </row>
    <row r="11" spans="1:134">
      <c r="A11" s="12"/>
      <c r="B11" s="25">
        <v>314.39999999999998</v>
      </c>
      <c r="C11" s="20" t="s">
        <v>13</v>
      </c>
      <c r="D11" s="46">
        <v>8575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8575</v>
      </c>
      <c r="P11" s="47">
        <f t="shared" si="1"/>
        <v>2.7554627249357329</v>
      </c>
      <c r="Q11" s="9"/>
    </row>
    <row r="12" spans="1:134">
      <c r="A12" s="12"/>
      <c r="B12" s="25">
        <v>315.10000000000002</v>
      </c>
      <c r="C12" s="20" t="s">
        <v>137</v>
      </c>
      <c r="D12" s="46">
        <v>63092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63092</v>
      </c>
      <c r="P12" s="47">
        <f t="shared" si="1"/>
        <v>20.273778920308484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SUM(D14:D17)</f>
        <v>241703</v>
      </c>
      <c r="E13" s="32">
        <f t="shared" si="3"/>
        <v>336895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578598</v>
      </c>
      <c r="P13" s="45">
        <f t="shared" si="1"/>
        <v>185.92480719794344</v>
      </c>
      <c r="Q13" s="10"/>
    </row>
    <row r="14" spans="1:134">
      <c r="A14" s="12"/>
      <c r="B14" s="25">
        <v>322</v>
      </c>
      <c r="C14" s="20" t="s">
        <v>138</v>
      </c>
      <c r="D14" s="46">
        <v>3944</v>
      </c>
      <c r="E14" s="46">
        <v>336895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340839</v>
      </c>
      <c r="P14" s="47">
        <f t="shared" si="1"/>
        <v>109.52410025706941</v>
      </c>
      <c r="Q14" s="9"/>
    </row>
    <row r="15" spans="1:134">
      <c r="A15" s="12"/>
      <c r="B15" s="25">
        <v>323.10000000000002</v>
      </c>
      <c r="C15" s="20" t="s">
        <v>16</v>
      </c>
      <c r="D15" s="46">
        <v>152611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152611</v>
      </c>
      <c r="P15" s="47">
        <f t="shared" si="1"/>
        <v>49.039524421593832</v>
      </c>
      <c r="Q15" s="9"/>
    </row>
    <row r="16" spans="1:134">
      <c r="A16" s="12"/>
      <c r="B16" s="25">
        <v>323.39999999999998</v>
      </c>
      <c r="C16" s="20" t="s">
        <v>17</v>
      </c>
      <c r="D16" s="46">
        <v>2751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2751</v>
      </c>
      <c r="P16" s="47">
        <f t="shared" si="1"/>
        <v>0.88399742930591263</v>
      </c>
      <c r="Q16" s="9"/>
    </row>
    <row r="17" spans="1:17">
      <c r="A17" s="12"/>
      <c r="B17" s="25">
        <v>323.7</v>
      </c>
      <c r="C17" s="20" t="s">
        <v>109</v>
      </c>
      <c r="D17" s="46">
        <v>82397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82397</v>
      </c>
      <c r="P17" s="47">
        <f t="shared" si="1"/>
        <v>26.477185089974292</v>
      </c>
      <c r="Q17" s="9"/>
    </row>
    <row r="18" spans="1:17" ht="15.75">
      <c r="A18" s="29" t="s">
        <v>140</v>
      </c>
      <c r="B18" s="30"/>
      <c r="C18" s="31"/>
      <c r="D18" s="32">
        <f t="shared" ref="D18:N18" si="5">SUM(D19:D23)</f>
        <v>449911</v>
      </c>
      <c r="E18" s="32">
        <f t="shared" si="5"/>
        <v>97638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547549</v>
      </c>
      <c r="P18" s="45">
        <f t="shared" si="1"/>
        <v>175.94762210796915</v>
      </c>
      <c r="Q18" s="10"/>
    </row>
    <row r="19" spans="1:17">
      <c r="A19" s="12"/>
      <c r="B19" s="25">
        <v>331.1</v>
      </c>
      <c r="C19" s="20" t="s">
        <v>117</v>
      </c>
      <c r="D19" s="46">
        <v>14750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14750</v>
      </c>
      <c r="P19" s="47">
        <f t="shared" si="1"/>
        <v>4.7397172236503859</v>
      </c>
      <c r="Q19" s="9"/>
    </row>
    <row r="20" spans="1:17">
      <c r="A20" s="12"/>
      <c r="B20" s="25">
        <v>334.39</v>
      </c>
      <c r="C20" s="20" t="s">
        <v>68</v>
      </c>
      <c r="D20" s="46">
        <v>0</v>
      </c>
      <c r="E20" s="46">
        <v>2856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2" si="6">SUM(D20:N20)</f>
        <v>2856</v>
      </c>
      <c r="P20" s="47">
        <f t="shared" si="1"/>
        <v>0.9177377892030848</v>
      </c>
      <c r="Q20" s="9"/>
    </row>
    <row r="21" spans="1:17">
      <c r="A21" s="12"/>
      <c r="B21" s="25">
        <v>335.125</v>
      </c>
      <c r="C21" s="20" t="s">
        <v>141</v>
      </c>
      <c r="D21" s="46">
        <v>113128</v>
      </c>
      <c r="E21" s="46">
        <v>28282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141410</v>
      </c>
      <c r="P21" s="47">
        <f t="shared" si="1"/>
        <v>45.44023136246787</v>
      </c>
      <c r="Q21" s="9"/>
    </row>
    <row r="22" spans="1:17">
      <c r="A22" s="12"/>
      <c r="B22" s="25">
        <v>335.18</v>
      </c>
      <c r="C22" s="20" t="s">
        <v>142</v>
      </c>
      <c r="D22" s="46">
        <v>320520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320520</v>
      </c>
      <c r="P22" s="47">
        <f t="shared" si="1"/>
        <v>102.99485861182519</v>
      </c>
      <c r="Q22" s="9"/>
    </row>
    <row r="23" spans="1:17">
      <c r="A23" s="12"/>
      <c r="B23" s="25">
        <v>338</v>
      </c>
      <c r="C23" s="20" t="s">
        <v>69</v>
      </c>
      <c r="D23" s="46">
        <v>1513</v>
      </c>
      <c r="E23" s="46">
        <v>66500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68013</v>
      </c>
      <c r="P23" s="47">
        <f t="shared" si="1"/>
        <v>21.855077120822621</v>
      </c>
      <c r="Q23" s="9"/>
    </row>
    <row r="24" spans="1:17" ht="15.75">
      <c r="A24" s="29" t="s">
        <v>30</v>
      </c>
      <c r="B24" s="30"/>
      <c r="C24" s="31"/>
      <c r="D24" s="32">
        <f t="shared" ref="D24:N24" si="7">SUM(D25:D27)</f>
        <v>493319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823611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7"/>
        <v>0</v>
      </c>
      <c r="O24" s="32">
        <f>SUM(D24:N24)</f>
        <v>1316930</v>
      </c>
      <c r="P24" s="45">
        <f t="shared" si="1"/>
        <v>423.17802056555269</v>
      </c>
      <c r="Q24" s="10"/>
    </row>
    <row r="25" spans="1:17">
      <c r="A25" s="12"/>
      <c r="B25" s="25">
        <v>342.1</v>
      </c>
      <c r="C25" s="20" t="s">
        <v>111</v>
      </c>
      <c r="D25" s="46">
        <v>461869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7" si="8">SUM(D25:N25)</f>
        <v>461869</v>
      </c>
      <c r="P25" s="47">
        <f t="shared" si="1"/>
        <v>148.41548843187661</v>
      </c>
      <c r="Q25" s="9"/>
    </row>
    <row r="26" spans="1:17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823611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823611</v>
      </c>
      <c r="P26" s="47">
        <f t="shared" si="1"/>
        <v>264.6564910025707</v>
      </c>
      <c r="Q26" s="9"/>
    </row>
    <row r="27" spans="1:17">
      <c r="A27" s="12"/>
      <c r="B27" s="25">
        <v>347.2</v>
      </c>
      <c r="C27" s="20" t="s">
        <v>34</v>
      </c>
      <c r="D27" s="46">
        <v>31450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31450</v>
      </c>
      <c r="P27" s="47">
        <f t="shared" si="1"/>
        <v>10.106041131105398</v>
      </c>
      <c r="Q27" s="9"/>
    </row>
    <row r="28" spans="1:17" ht="15.75">
      <c r="A28" s="29" t="s">
        <v>31</v>
      </c>
      <c r="B28" s="30"/>
      <c r="C28" s="31"/>
      <c r="D28" s="32">
        <f t="shared" ref="D28:N28" si="9">SUM(D29:D30)</f>
        <v>80923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0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9"/>
        <v>0</v>
      </c>
      <c r="O28" s="32">
        <f>SUM(D28:N28)</f>
        <v>80923</v>
      </c>
      <c r="P28" s="45">
        <f t="shared" si="1"/>
        <v>26.003534704370178</v>
      </c>
      <c r="Q28" s="10"/>
    </row>
    <row r="29" spans="1:17">
      <c r="A29" s="13"/>
      <c r="B29" s="39">
        <v>351.1</v>
      </c>
      <c r="C29" s="21" t="s">
        <v>37</v>
      </c>
      <c r="D29" s="46">
        <v>33583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33583</v>
      </c>
      <c r="P29" s="47">
        <f t="shared" si="1"/>
        <v>10.791452442159382</v>
      </c>
      <c r="Q29" s="9"/>
    </row>
    <row r="30" spans="1:17">
      <c r="A30" s="13"/>
      <c r="B30" s="39">
        <v>359</v>
      </c>
      <c r="C30" s="21" t="s">
        <v>39</v>
      </c>
      <c r="D30" s="46">
        <v>47340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" si="10">SUM(D30:N30)</f>
        <v>47340</v>
      </c>
      <c r="P30" s="47">
        <f t="shared" si="1"/>
        <v>15.212082262210798</v>
      </c>
      <c r="Q30" s="9"/>
    </row>
    <row r="31" spans="1:17" ht="15.75">
      <c r="A31" s="29" t="s">
        <v>3</v>
      </c>
      <c r="B31" s="30"/>
      <c r="C31" s="31"/>
      <c r="D31" s="32">
        <f t="shared" ref="D31:N31" si="11">SUM(D32:D34)</f>
        <v>54254</v>
      </c>
      <c r="E31" s="32">
        <f t="shared" si="11"/>
        <v>9729</v>
      </c>
      <c r="F31" s="32">
        <f t="shared" si="11"/>
        <v>0</v>
      </c>
      <c r="G31" s="32">
        <f t="shared" si="11"/>
        <v>0</v>
      </c>
      <c r="H31" s="32">
        <f t="shared" si="11"/>
        <v>0</v>
      </c>
      <c r="I31" s="32">
        <f t="shared" si="11"/>
        <v>39</v>
      </c>
      <c r="J31" s="32">
        <f t="shared" si="11"/>
        <v>0</v>
      </c>
      <c r="K31" s="32">
        <f t="shared" si="11"/>
        <v>0</v>
      </c>
      <c r="L31" s="32">
        <f t="shared" si="11"/>
        <v>0</v>
      </c>
      <c r="M31" s="32">
        <f t="shared" si="11"/>
        <v>0</v>
      </c>
      <c r="N31" s="32">
        <f t="shared" si="11"/>
        <v>0</v>
      </c>
      <c r="O31" s="32">
        <f>SUM(D31:N31)</f>
        <v>64022</v>
      </c>
      <c r="P31" s="45">
        <f t="shared" si="1"/>
        <v>20.572622107969153</v>
      </c>
      <c r="Q31" s="10"/>
    </row>
    <row r="32" spans="1:17">
      <c r="A32" s="12"/>
      <c r="B32" s="25">
        <v>361.1</v>
      </c>
      <c r="C32" s="20" t="s">
        <v>40</v>
      </c>
      <c r="D32" s="46">
        <v>4676</v>
      </c>
      <c r="E32" s="46">
        <v>660</v>
      </c>
      <c r="F32" s="46">
        <v>0</v>
      </c>
      <c r="G32" s="46">
        <v>0</v>
      </c>
      <c r="H32" s="46">
        <v>0</v>
      </c>
      <c r="I32" s="46">
        <v>39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5375</v>
      </c>
      <c r="P32" s="47">
        <f t="shared" si="1"/>
        <v>1.7271850899742931</v>
      </c>
      <c r="Q32" s="9"/>
    </row>
    <row r="33" spans="1:120">
      <c r="A33" s="12"/>
      <c r="B33" s="25">
        <v>366</v>
      </c>
      <c r="C33" s="20" t="s">
        <v>73</v>
      </c>
      <c r="D33" s="46">
        <v>3300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7" si="12">SUM(D33:N33)</f>
        <v>3300</v>
      </c>
      <c r="P33" s="47">
        <f t="shared" si="1"/>
        <v>1.0604113110539846</v>
      </c>
      <c r="Q33" s="9"/>
    </row>
    <row r="34" spans="1:120">
      <c r="A34" s="12"/>
      <c r="B34" s="25">
        <v>369.9</v>
      </c>
      <c r="C34" s="20" t="s">
        <v>43</v>
      </c>
      <c r="D34" s="46">
        <v>46278</v>
      </c>
      <c r="E34" s="46">
        <v>9069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2"/>
        <v>55347</v>
      </c>
      <c r="P34" s="47">
        <f t="shared" si="1"/>
        <v>17.785025706940875</v>
      </c>
      <c r="Q34" s="9"/>
    </row>
    <row r="35" spans="1:120" ht="15.75">
      <c r="A35" s="29" t="s">
        <v>32</v>
      </c>
      <c r="B35" s="30"/>
      <c r="C35" s="31"/>
      <c r="D35" s="32">
        <f t="shared" ref="D35:N35" si="13">SUM(D36:D37)</f>
        <v>149803</v>
      </c>
      <c r="E35" s="32">
        <f t="shared" si="13"/>
        <v>392168</v>
      </c>
      <c r="F35" s="32">
        <f t="shared" si="13"/>
        <v>0</v>
      </c>
      <c r="G35" s="32">
        <f t="shared" si="13"/>
        <v>0</v>
      </c>
      <c r="H35" s="32">
        <f t="shared" si="13"/>
        <v>0</v>
      </c>
      <c r="I35" s="32">
        <f t="shared" si="13"/>
        <v>0</v>
      </c>
      <c r="J35" s="32">
        <f t="shared" si="13"/>
        <v>0</v>
      </c>
      <c r="K35" s="32">
        <f t="shared" si="13"/>
        <v>0</v>
      </c>
      <c r="L35" s="32">
        <f t="shared" si="13"/>
        <v>0</v>
      </c>
      <c r="M35" s="32">
        <f t="shared" si="13"/>
        <v>0</v>
      </c>
      <c r="N35" s="32">
        <f t="shared" si="13"/>
        <v>0</v>
      </c>
      <c r="O35" s="32">
        <f t="shared" si="12"/>
        <v>541971</v>
      </c>
      <c r="P35" s="45">
        <f t="shared" si="1"/>
        <v>174.155205655527</v>
      </c>
      <c r="Q35" s="9"/>
    </row>
    <row r="36" spans="1:120">
      <c r="A36" s="12"/>
      <c r="B36" s="25">
        <v>381</v>
      </c>
      <c r="C36" s="20" t="s">
        <v>44</v>
      </c>
      <c r="D36" s="46">
        <v>106264</v>
      </c>
      <c r="E36" s="46">
        <v>392168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498432</v>
      </c>
      <c r="P36" s="47">
        <f t="shared" si="1"/>
        <v>160.16452442159382</v>
      </c>
      <c r="Q36" s="9"/>
    </row>
    <row r="37" spans="1:120" ht="15.75" thickBot="1">
      <c r="A37" s="12"/>
      <c r="B37" s="25">
        <v>383.1</v>
      </c>
      <c r="C37" s="20" t="s">
        <v>146</v>
      </c>
      <c r="D37" s="46">
        <v>43539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43539</v>
      </c>
      <c r="P37" s="47">
        <f t="shared" si="1"/>
        <v>13.990681233933161</v>
      </c>
      <c r="Q37" s="9"/>
    </row>
    <row r="38" spans="1:120" ht="16.5" thickBot="1">
      <c r="A38" s="14" t="s">
        <v>35</v>
      </c>
      <c r="B38" s="23"/>
      <c r="C38" s="22"/>
      <c r="D38" s="15">
        <f t="shared" ref="D38:N38" si="14">SUM(D5,D13,D18,D24,D28,D31,D35)</f>
        <v>4256226</v>
      </c>
      <c r="E38" s="15">
        <f t="shared" si="14"/>
        <v>912514</v>
      </c>
      <c r="F38" s="15">
        <f t="shared" si="14"/>
        <v>0</v>
      </c>
      <c r="G38" s="15">
        <f t="shared" si="14"/>
        <v>0</v>
      </c>
      <c r="H38" s="15">
        <f t="shared" si="14"/>
        <v>0</v>
      </c>
      <c r="I38" s="15">
        <f t="shared" si="14"/>
        <v>823650</v>
      </c>
      <c r="J38" s="15">
        <f t="shared" si="14"/>
        <v>0</v>
      </c>
      <c r="K38" s="15">
        <f t="shared" si="14"/>
        <v>0</v>
      </c>
      <c r="L38" s="15">
        <f t="shared" si="14"/>
        <v>0</v>
      </c>
      <c r="M38" s="15">
        <f t="shared" si="14"/>
        <v>0</v>
      </c>
      <c r="N38" s="15">
        <f t="shared" si="14"/>
        <v>0</v>
      </c>
      <c r="O38" s="15">
        <f>SUM(D38:N38)</f>
        <v>5992390</v>
      </c>
      <c r="P38" s="38">
        <f t="shared" si="1"/>
        <v>1925.5751928020566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118" t="s">
        <v>145</v>
      </c>
      <c r="N40" s="118"/>
      <c r="O40" s="118"/>
      <c r="P40" s="43">
        <v>3112</v>
      </c>
    </row>
    <row r="41" spans="1:120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  <row r="42" spans="1:120" ht="15.75" customHeight="1" thickBot="1">
      <c r="A42" s="120" t="s">
        <v>62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6"/>
      <c r="O3" s="37"/>
      <c r="P3" s="131" t="s">
        <v>131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SUM(D6:D12)</f>
        <v>2657440</v>
      </c>
      <c r="E5" s="27">
        <f t="shared" si="0"/>
        <v>72062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2729502</v>
      </c>
      <c r="P5" s="33">
        <f t="shared" ref="P5:P39" si="1">(O5/P$41)</f>
        <v>875.12087207438276</v>
      </c>
      <c r="Q5" s="6"/>
    </row>
    <row r="6" spans="1:134">
      <c r="A6" s="12"/>
      <c r="B6" s="25">
        <v>311</v>
      </c>
      <c r="C6" s="20" t="s">
        <v>2</v>
      </c>
      <c r="D6" s="46">
        <v>2355772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2355772</v>
      </c>
      <c r="P6" s="47">
        <f t="shared" si="1"/>
        <v>755.29721064443731</v>
      </c>
      <c r="Q6" s="9"/>
    </row>
    <row r="7" spans="1:134">
      <c r="A7" s="12"/>
      <c r="B7" s="25">
        <v>312.41000000000003</v>
      </c>
      <c r="C7" s="20" t="s">
        <v>135</v>
      </c>
      <c r="D7" s="46">
        <v>0</v>
      </c>
      <c r="E7" s="46">
        <v>52168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52168</v>
      </c>
      <c r="P7" s="47">
        <f t="shared" si="1"/>
        <v>16.725873677460726</v>
      </c>
      <c r="Q7" s="9"/>
    </row>
    <row r="8" spans="1:134">
      <c r="A8" s="12"/>
      <c r="B8" s="25">
        <v>312.43</v>
      </c>
      <c r="C8" s="20" t="s">
        <v>136</v>
      </c>
      <c r="D8" s="46">
        <v>0</v>
      </c>
      <c r="E8" s="46">
        <v>19894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19894</v>
      </c>
      <c r="P8" s="47">
        <f t="shared" si="1"/>
        <v>6.3783263866623914</v>
      </c>
      <c r="Q8" s="9"/>
    </row>
    <row r="9" spans="1:134">
      <c r="A9" s="12"/>
      <c r="B9" s="25">
        <v>314.10000000000002</v>
      </c>
      <c r="C9" s="20" t="s">
        <v>12</v>
      </c>
      <c r="D9" s="46">
        <v>192564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192564</v>
      </c>
      <c r="P9" s="47">
        <f t="shared" si="1"/>
        <v>61.739018916319331</v>
      </c>
      <c r="Q9" s="9"/>
    </row>
    <row r="10" spans="1:134">
      <c r="A10" s="12"/>
      <c r="B10" s="25">
        <v>314.3</v>
      </c>
      <c r="C10" s="20" t="s">
        <v>64</v>
      </c>
      <c r="D10" s="46">
        <v>33337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33337</v>
      </c>
      <c r="P10" s="47">
        <f t="shared" si="1"/>
        <v>10.688361654376402</v>
      </c>
      <c r="Q10" s="9"/>
    </row>
    <row r="11" spans="1:134">
      <c r="A11" s="12"/>
      <c r="B11" s="25">
        <v>314.39999999999998</v>
      </c>
      <c r="C11" s="20" t="s">
        <v>13</v>
      </c>
      <c r="D11" s="46">
        <v>7865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7865</v>
      </c>
      <c r="P11" s="47">
        <f t="shared" si="1"/>
        <v>2.5216415517794166</v>
      </c>
      <c r="Q11" s="9"/>
    </row>
    <row r="12" spans="1:134">
      <c r="A12" s="12"/>
      <c r="B12" s="25">
        <v>315.10000000000002</v>
      </c>
      <c r="C12" s="20" t="s">
        <v>137</v>
      </c>
      <c r="D12" s="46">
        <v>67902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67902</v>
      </c>
      <c r="P12" s="47">
        <f t="shared" si="1"/>
        <v>21.770439243347226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SUM(D14:D18)</f>
        <v>553512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9" si="4">SUM(D13:N13)</f>
        <v>553512</v>
      </c>
      <c r="P13" s="45">
        <f t="shared" si="1"/>
        <v>177.46457197819814</v>
      </c>
      <c r="Q13" s="10"/>
    </row>
    <row r="14" spans="1:134">
      <c r="A14" s="12"/>
      <c r="B14" s="25">
        <v>322</v>
      </c>
      <c r="C14" s="20" t="s">
        <v>138</v>
      </c>
      <c r="D14" s="46">
        <v>265234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265234</v>
      </c>
      <c r="P14" s="47">
        <f t="shared" si="1"/>
        <v>85.038153254248158</v>
      </c>
      <c r="Q14" s="9"/>
    </row>
    <row r="15" spans="1:134">
      <c r="A15" s="12"/>
      <c r="B15" s="25">
        <v>323.10000000000002</v>
      </c>
      <c r="C15" s="20" t="s">
        <v>16</v>
      </c>
      <c r="D15" s="46">
        <v>130803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130803</v>
      </c>
      <c r="P15" s="47">
        <f t="shared" si="1"/>
        <v>41.93747996152613</v>
      </c>
      <c r="Q15" s="9"/>
    </row>
    <row r="16" spans="1:134">
      <c r="A16" s="12"/>
      <c r="B16" s="25">
        <v>323.39999999999998</v>
      </c>
      <c r="C16" s="20" t="s">
        <v>17</v>
      </c>
      <c r="D16" s="46">
        <v>2411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2411</v>
      </c>
      <c r="P16" s="47">
        <f t="shared" si="1"/>
        <v>0.77300416800256488</v>
      </c>
      <c r="Q16" s="9"/>
    </row>
    <row r="17" spans="1:17">
      <c r="A17" s="12"/>
      <c r="B17" s="25">
        <v>323.7</v>
      </c>
      <c r="C17" s="20" t="s">
        <v>109</v>
      </c>
      <c r="D17" s="46">
        <v>54562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54562</v>
      </c>
      <c r="P17" s="47">
        <f t="shared" si="1"/>
        <v>17.493427380570697</v>
      </c>
      <c r="Q17" s="9"/>
    </row>
    <row r="18" spans="1:17">
      <c r="A18" s="12"/>
      <c r="B18" s="25">
        <v>329.5</v>
      </c>
      <c r="C18" s="20" t="s">
        <v>139</v>
      </c>
      <c r="D18" s="46">
        <v>100502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100502</v>
      </c>
      <c r="P18" s="47">
        <f t="shared" si="1"/>
        <v>32.222507213850591</v>
      </c>
      <c r="Q18" s="9"/>
    </row>
    <row r="19" spans="1:17" ht="15.75">
      <c r="A19" s="29" t="s">
        <v>140</v>
      </c>
      <c r="B19" s="30"/>
      <c r="C19" s="31"/>
      <c r="D19" s="32">
        <f t="shared" ref="D19:N19" si="5">SUM(D20:D24)</f>
        <v>1386602</v>
      </c>
      <c r="E19" s="32">
        <f t="shared" si="5"/>
        <v>26599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1413201</v>
      </c>
      <c r="P19" s="45">
        <f t="shared" si="1"/>
        <v>453.09426098108366</v>
      </c>
      <c r="Q19" s="10"/>
    </row>
    <row r="20" spans="1:17">
      <c r="A20" s="12"/>
      <c r="B20" s="25">
        <v>331.1</v>
      </c>
      <c r="C20" s="20" t="s">
        <v>117</v>
      </c>
      <c r="D20" s="46">
        <v>1024193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1024193</v>
      </c>
      <c r="P20" s="47">
        <f t="shared" si="1"/>
        <v>328.37223469060598</v>
      </c>
      <c r="Q20" s="9"/>
    </row>
    <row r="21" spans="1:17">
      <c r="A21" s="12"/>
      <c r="B21" s="25">
        <v>334.9</v>
      </c>
      <c r="C21" s="20" t="s">
        <v>102</v>
      </c>
      <c r="D21" s="46">
        <v>0</v>
      </c>
      <c r="E21" s="46">
        <v>2856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2856</v>
      </c>
      <c r="P21" s="47">
        <f t="shared" si="1"/>
        <v>0.91567810195575505</v>
      </c>
      <c r="Q21" s="9"/>
    </row>
    <row r="22" spans="1:17">
      <c r="A22" s="12"/>
      <c r="B22" s="25">
        <v>335.125</v>
      </c>
      <c r="C22" s="20" t="s">
        <v>141</v>
      </c>
      <c r="D22" s="46">
        <v>94974</v>
      </c>
      <c r="E22" s="46">
        <v>23743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118717</v>
      </c>
      <c r="P22" s="47">
        <f t="shared" si="1"/>
        <v>38.06252003847387</v>
      </c>
      <c r="Q22" s="9"/>
    </row>
    <row r="23" spans="1:17">
      <c r="A23" s="12"/>
      <c r="B23" s="25">
        <v>335.18</v>
      </c>
      <c r="C23" s="20" t="s">
        <v>142</v>
      </c>
      <c r="D23" s="46">
        <v>266452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266452</v>
      </c>
      <c r="P23" s="47">
        <f t="shared" si="1"/>
        <v>85.428663033023412</v>
      </c>
      <c r="Q23" s="9"/>
    </row>
    <row r="24" spans="1:17">
      <c r="A24" s="12"/>
      <c r="B24" s="25">
        <v>338</v>
      </c>
      <c r="C24" s="20" t="s">
        <v>69</v>
      </c>
      <c r="D24" s="46">
        <v>983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983</v>
      </c>
      <c r="P24" s="47">
        <f t="shared" si="1"/>
        <v>0.31516511702468741</v>
      </c>
      <c r="Q24" s="9"/>
    </row>
    <row r="25" spans="1:17" ht="15.75">
      <c r="A25" s="29" t="s">
        <v>30</v>
      </c>
      <c r="B25" s="30"/>
      <c r="C25" s="31"/>
      <c r="D25" s="32">
        <f t="shared" ref="D25:N25" si="6">SUM(D26:D28)</f>
        <v>212519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592263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6"/>
        <v>0</v>
      </c>
      <c r="O25" s="32">
        <f t="shared" si="4"/>
        <v>804782</v>
      </c>
      <c r="P25" s="45">
        <f t="shared" si="1"/>
        <v>258.02564924655337</v>
      </c>
      <c r="Q25" s="10"/>
    </row>
    <row r="26" spans="1:17">
      <c r="A26" s="12"/>
      <c r="B26" s="25">
        <v>342.1</v>
      </c>
      <c r="C26" s="20" t="s">
        <v>111</v>
      </c>
      <c r="D26" s="46">
        <v>208306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208306</v>
      </c>
      <c r="P26" s="47">
        <f t="shared" si="1"/>
        <v>66.786149406861171</v>
      </c>
      <c r="Q26" s="9"/>
    </row>
    <row r="27" spans="1:17">
      <c r="A27" s="12"/>
      <c r="B27" s="25">
        <v>343.4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592263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592263</v>
      </c>
      <c r="P27" s="47">
        <f t="shared" si="1"/>
        <v>189.88874639307471</v>
      </c>
      <c r="Q27" s="9"/>
    </row>
    <row r="28" spans="1:17">
      <c r="A28" s="12"/>
      <c r="B28" s="25">
        <v>347.2</v>
      </c>
      <c r="C28" s="20" t="s">
        <v>34</v>
      </c>
      <c r="D28" s="46">
        <v>4213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4213</v>
      </c>
      <c r="P28" s="47">
        <f t="shared" si="1"/>
        <v>1.3507534466175055</v>
      </c>
      <c r="Q28" s="9"/>
    </row>
    <row r="29" spans="1:17" ht="15.75">
      <c r="A29" s="29" t="s">
        <v>31</v>
      </c>
      <c r="B29" s="30"/>
      <c r="C29" s="31"/>
      <c r="D29" s="32">
        <f t="shared" ref="D29:N29" si="7">SUM(D30:D31)</f>
        <v>182280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 t="shared" si="4"/>
        <v>182280</v>
      </c>
      <c r="P29" s="45">
        <f t="shared" si="1"/>
        <v>58.44180827188201</v>
      </c>
      <c r="Q29" s="10"/>
    </row>
    <row r="30" spans="1:17">
      <c r="A30" s="13"/>
      <c r="B30" s="39">
        <v>351.5</v>
      </c>
      <c r="C30" s="21" t="s">
        <v>71</v>
      </c>
      <c r="D30" s="46">
        <v>17307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17307</v>
      </c>
      <c r="P30" s="47">
        <f t="shared" si="1"/>
        <v>5.5488938762423849</v>
      </c>
      <c r="Q30" s="9"/>
    </row>
    <row r="31" spans="1:17">
      <c r="A31" s="13"/>
      <c r="B31" s="39">
        <v>359</v>
      </c>
      <c r="C31" s="21" t="s">
        <v>39</v>
      </c>
      <c r="D31" s="46">
        <v>164973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164973</v>
      </c>
      <c r="P31" s="47">
        <f t="shared" si="1"/>
        <v>52.892914395639629</v>
      </c>
      <c r="Q31" s="9"/>
    </row>
    <row r="32" spans="1:17" ht="15.75">
      <c r="A32" s="29" t="s">
        <v>3</v>
      </c>
      <c r="B32" s="30"/>
      <c r="C32" s="31"/>
      <c r="D32" s="32">
        <f t="shared" ref="D32:N32" si="8">SUM(D33:D35)</f>
        <v>45303</v>
      </c>
      <c r="E32" s="32">
        <f t="shared" si="8"/>
        <v>5046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4"/>
        <v>50349</v>
      </c>
      <c r="P32" s="45">
        <f t="shared" si="1"/>
        <v>16.142673933953191</v>
      </c>
      <c r="Q32" s="10"/>
    </row>
    <row r="33" spans="1:120">
      <c r="A33" s="12"/>
      <c r="B33" s="25">
        <v>361.1</v>
      </c>
      <c r="C33" s="20" t="s">
        <v>40</v>
      </c>
      <c r="D33" s="46">
        <v>8185</v>
      </c>
      <c r="E33" s="46">
        <v>1878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10063</v>
      </c>
      <c r="P33" s="47">
        <f t="shared" si="1"/>
        <v>3.2263546008336004</v>
      </c>
      <c r="Q33" s="9"/>
    </row>
    <row r="34" spans="1:120">
      <c r="A34" s="12"/>
      <c r="B34" s="25">
        <v>366</v>
      </c>
      <c r="C34" s="20" t="s">
        <v>73</v>
      </c>
      <c r="D34" s="46">
        <v>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24</v>
      </c>
      <c r="P34" s="47">
        <f t="shared" si="1"/>
        <v>7.6947739660147485E-3</v>
      </c>
      <c r="Q34" s="9"/>
    </row>
    <row r="35" spans="1:120">
      <c r="A35" s="12"/>
      <c r="B35" s="25">
        <v>369.9</v>
      </c>
      <c r="C35" s="20" t="s">
        <v>43</v>
      </c>
      <c r="D35" s="46">
        <v>37094</v>
      </c>
      <c r="E35" s="46">
        <v>3168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40262</v>
      </c>
      <c r="P35" s="47">
        <f t="shared" si="1"/>
        <v>12.908624559153575</v>
      </c>
      <c r="Q35" s="9"/>
    </row>
    <row r="36" spans="1:120" ht="15.75">
      <c r="A36" s="29" t="s">
        <v>32</v>
      </c>
      <c r="B36" s="30"/>
      <c r="C36" s="31"/>
      <c r="D36" s="32">
        <f t="shared" ref="D36:N36" si="9">SUM(D37:D38)</f>
        <v>181837</v>
      </c>
      <c r="E36" s="32">
        <f t="shared" si="9"/>
        <v>304072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159040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si="4"/>
        <v>644949</v>
      </c>
      <c r="P36" s="45">
        <f t="shared" si="1"/>
        <v>206.78069894196858</v>
      </c>
      <c r="Q36" s="9"/>
    </row>
    <row r="37" spans="1:120">
      <c r="A37" s="12"/>
      <c r="B37" s="25">
        <v>381</v>
      </c>
      <c r="C37" s="20" t="s">
        <v>44</v>
      </c>
      <c r="D37" s="46">
        <v>67344</v>
      </c>
      <c r="E37" s="46">
        <v>304072</v>
      </c>
      <c r="F37" s="46">
        <v>0</v>
      </c>
      <c r="G37" s="46">
        <v>0</v>
      </c>
      <c r="H37" s="46">
        <v>0</v>
      </c>
      <c r="I37" s="46">
        <v>159040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530456</v>
      </c>
      <c r="P37" s="47">
        <f t="shared" si="1"/>
        <v>170.0724591215133</v>
      </c>
      <c r="Q37" s="9"/>
    </row>
    <row r="38" spans="1:120" ht="15.75" thickBot="1">
      <c r="A38" s="12"/>
      <c r="B38" s="25">
        <v>383</v>
      </c>
      <c r="C38" s="20" t="s">
        <v>94</v>
      </c>
      <c r="D38" s="46">
        <v>114493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114493</v>
      </c>
      <c r="P38" s="47">
        <f t="shared" si="1"/>
        <v>36.708239820455276</v>
      </c>
      <c r="Q38" s="9"/>
    </row>
    <row r="39" spans="1:120" ht="16.5" thickBot="1">
      <c r="A39" s="14" t="s">
        <v>35</v>
      </c>
      <c r="B39" s="23"/>
      <c r="C39" s="22"/>
      <c r="D39" s="15">
        <f t="shared" ref="D39:N39" si="10">SUM(D5,D13,D19,D25,D29,D32,D36)</f>
        <v>5219493</v>
      </c>
      <c r="E39" s="15">
        <f t="shared" si="10"/>
        <v>407779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751303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10"/>
        <v>0</v>
      </c>
      <c r="O39" s="15">
        <f t="shared" si="4"/>
        <v>6378575</v>
      </c>
      <c r="P39" s="38">
        <f t="shared" si="1"/>
        <v>2045.0705354280219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118" t="s">
        <v>143</v>
      </c>
      <c r="N41" s="118"/>
      <c r="O41" s="118"/>
      <c r="P41" s="43">
        <v>3119</v>
      </c>
    </row>
    <row r="42" spans="1:120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120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2433247</v>
      </c>
      <c r="E5" s="27">
        <f t="shared" si="0"/>
        <v>69911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2503158</v>
      </c>
      <c r="O5" s="33">
        <f t="shared" ref="O5:O39" si="2">(N5/O$41)</f>
        <v>786.90914806664568</v>
      </c>
      <c r="P5" s="6"/>
    </row>
    <row r="6" spans="1:133">
      <c r="A6" s="12"/>
      <c r="B6" s="25">
        <v>311</v>
      </c>
      <c r="C6" s="20" t="s">
        <v>2</v>
      </c>
      <c r="D6" s="46">
        <v>2157472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2157472</v>
      </c>
      <c r="O6" s="47">
        <f t="shared" si="2"/>
        <v>678.23703237975485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50881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50881</v>
      </c>
      <c r="O7" s="47">
        <f t="shared" si="2"/>
        <v>15.995284501729016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19030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19030</v>
      </c>
      <c r="O8" s="47">
        <f t="shared" si="2"/>
        <v>5.9823954731216595</v>
      </c>
      <c r="P8" s="9"/>
    </row>
    <row r="9" spans="1:133">
      <c r="A9" s="12"/>
      <c r="B9" s="25">
        <v>314.10000000000002</v>
      </c>
      <c r="C9" s="20" t="s">
        <v>12</v>
      </c>
      <c r="D9" s="46">
        <v>194844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194844</v>
      </c>
      <c r="O9" s="47">
        <f t="shared" si="2"/>
        <v>61.252436340773343</v>
      </c>
      <c r="P9" s="9"/>
    </row>
    <row r="10" spans="1:133">
      <c r="A10" s="12"/>
      <c r="B10" s="25">
        <v>314.39999999999998</v>
      </c>
      <c r="C10" s="20" t="s">
        <v>13</v>
      </c>
      <c r="D10" s="46">
        <v>6983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6983</v>
      </c>
      <c r="O10" s="47">
        <f t="shared" si="2"/>
        <v>2.1952216284187362</v>
      </c>
      <c r="P10" s="9"/>
    </row>
    <row r="11" spans="1:133">
      <c r="A11" s="12"/>
      <c r="B11" s="25">
        <v>315</v>
      </c>
      <c r="C11" s="20" t="s">
        <v>84</v>
      </c>
      <c r="D11" s="46">
        <v>73948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73948</v>
      </c>
      <c r="O11" s="47">
        <f t="shared" si="2"/>
        <v>23.24677774284816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338541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338541</v>
      </c>
      <c r="O12" s="45">
        <f t="shared" si="2"/>
        <v>106.42596667714555</v>
      </c>
      <c r="P12" s="10"/>
    </row>
    <row r="13" spans="1:133">
      <c r="A13" s="12"/>
      <c r="B13" s="25">
        <v>322</v>
      </c>
      <c r="C13" s="20" t="s">
        <v>0</v>
      </c>
      <c r="D13" s="46">
        <v>96608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96608</v>
      </c>
      <c r="O13" s="47">
        <f t="shared" si="2"/>
        <v>30.37032379754794</v>
      </c>
      <c r="P13" s="9"/>
    </row>
    <row r="14" spans="1:133">
      <c r="A14" s="12"/>
      <c r="B14" s="25">
        <v>323.10000000000002</v>
      </c>
      <c r="C14" s="20" t="s">
        <v>16</v>
      </c>
      <c r="D14" s="46">
        <v>126939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126939</v>
      </c>
      <c r="O14" s="47">
        <f t="shared" si="2"/>
        <v>39.905375668028924</v>
      </c>
      <c r="P14" s="9"/>
    </row>
    <row r="15" spans="1:133">
      <c r="A15" s="12"/>
      <c r="B15" s="25">
        <v>323.39999999999998</v>
      </c>
      <c r="C15" s="20" t="s">
        <v>17</v>
      </c>
      <c r="D15" s="46">
        <v>2065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2065</v>
      </c>
      <c r="O15" s="47">
        <f t="shared" si="2"/>
        <v>0.64916692863879288</v>
      </c>
      <c r="P15" s="9"/>
    </row>
    <row r="16" spans="1:133">
      <c r="A16" s="12"/>
      <c r="B16" s="25">
        <v>323.7</v>
      </c>
      <c r="C16" s="20" t="s">
        <v>109</v>
      </c>
      <c r="D16" s="46">
        <v>45698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45698</v>
      </c>
      <c r="O16" s="47">
        <f t="shared" si="2"/>
        <v>14.365922665828355</v>
      </c>
      <c r="P16" s="9"/>
    </row>
    <row r="17" spans="1:16">
      <c r="A17" s="12"/>
      <c r="B17" s="25">
        <v>329</v>
      </c>
      <c r="C17" s="20" t="s">
        <v>65</v>
      </c>
      <c r="D17" s="46">
        <v>67231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67231</v>
      </c>
      <c r="O17" s="47">
        <f t="shared" si="2"/>
        <v>21.13517761710154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SUM(D19:D23)</f>
        <v>396281</v>
      </c>
      <c r="E18" s="32">
        <f t="shared" si="4"/>
        <v>46405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442686</v>
      </c>
      <c r="O18" s="45">
        <f t="shared" si="2"/>
        <v>139.16567117258722</v>
      </c>
      <c r="P18" s="10"/>
    </row>
    <row r="19" spans="1:16">
      <c r="A19" s="12"/>
      <c r="B19" s="25">
        <v>331.1</v>
      </c>
      <c r="C19" s="20" t="s">
        <v>117</v>
      </c>
      <c r="D19" s="46">
        <v>92811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92811</v>
      </c>
      <c r="O19" s="47">
        <f t="shared" si="2"/>
        <v>29.176674001886198</v>
      </c>
      <c r="P19" s="9"/>
    </row>
    <row r="20" spans="1:16">
      <c r="A20" s="12"/>
      <c r="B20" s="25">
        <v>334.9</v>
      </c>
      <c r="C20" s="20" t="s">
        <v>102</v>
      </c>
      <c r="D20" s="46">
        <v>0</v>
      </c>
      <c r="E20" s="46">
        <v>1776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1776</v>
      </c>
      <c r="O20" s="47">
        <f t="shared" si="2"/>
        <v>0.55831499528450168</v>
      </c>
      <c r="P20" s="9"/>
    </row>
    <row r="21" spans="1:16">
      <c r="A21" s="12"/>
      <c r="B21" s="25">
        <v>335.12</v>
      </c>
      <c r="C21" s="20" t="s">
        <v>87</v>
      </c>
      <c r="D21" s="46">
        <v>84480</v>
      </c>
      <c r="E21" s="46">
        <v>21695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106175</v>
      </c>
      <c r="O21" s="47">
        <f t="shared" si="2"/>
        <v>33.377868594781518</v>
      </c>
      <c r="P21" s="9"/>
    </row>
    <row r="22" spans="1:16">
      <c r="A22" s="12"/>
      <c r="B22" s="25">
        <v>335.18</v>
      </c>
      <c r="C22" s="20" t="s">
        <v>88</v>
      </c>
      <c r="D22" s="46">
        <v>217613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217613</v>
      </c>
      <c r="O22" s="47">
        <f t="shared" si="2"/>
        <v>68.41024834957561</v>
      </c>
      <c r="P22" s="9"/>
    </row>
    <row r="23" spans="1:16">
      <c r="A23" s="12"/>
      <c r="B23" s="25">
        <v>338</v>
      </c>
      <c r="C23" s="20" t="s">
        <v>69</v>
      </c>
      <c r="D23" s="46">
        <v>1377</v>
      </c>
      <c r="E23" s="46">
        <v>22934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24311</v>
      </c>
      <c r="O23" s="47">
        <f t="shared" si="2"/>
        <v>7.6425652310594154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SUM(D25:D28)</f>
        <v>37401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525840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563241</v>
      </c>
      <c r="O24" s="45">
        <f t="shared" si="2"/>
        <v>177.06413077648537</v>
      </c>
      <c r="P24" s="10"/>
    </row>
    <row r="25" spans="1:16">
      <c r="A25" s="12"/>
      <c r="B25" s="25">
        <v>342.1</v>
      </c>
      <c r="C25" s="20" t="s">
        <v>111</v>
      </c>
      <c r="D25" s="46">
        <v>31875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31875</v>
      </c>
      <c r="O25" s="47">
        <f t="shared" si="2"/>
        <v>10.02043382584093</v>
      </c>
      <c r="P25" s="9"/>
    </row>
    <row r="26" spans="1:16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525840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525840</v>
      </c>
      <c r="O26" s="47">
        <f t="shared" si="2"/>
        <v>165.30650738761395</v>
      </c>
      <c r="P26" s="9"/>
    </row>
    <row r="27" spans="1:16">
      <c r="A27" s="12"/>
      <c r="B27" s="25">
        <v>347.2</v>
      </c>
      <c r="C27" s="20" t="s">
        <v>34</v>
      </c>
      <c r="D27" s="46">
        <v>5001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5001</v>
      </c>
      <c r="O27" s="47">
        <f t="shared" si="2"/>
        <v>1.5721471235460547</v>
      </c>
      <c r="P27" s="9"/>
    </row>
    <row r="28" spans="1:16">
      <c r="A28" s="12"/>
      <c r="B28" s="25">
        <v>347.9</v>
      </c>
      <c r="C28" s="20" t="s">
        <v>124</v>
      </c>
      <c r="D28" s="46">
        <v>525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525</v>
      </c>
      <c r="O28" s="47">
        <f t="shared" si="2"/>
        <v>0.16504243948443886</v>
      </c>
      <c r="P28" s="9"/>
    </row>
    <row r="29" spans="1:16" ht="15.75">
      <c r="A29" s="29" t="s">
        <v>31</v>
      </c>
      <c r="B29" s="30"/>
      <c r="C29" s="31"/>
      <c r="D29" s="32">
        <f t="shared" ref="D29:M29" si="6">SUM(D30:D31)</f>
        <v>30777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30777</v>
      </c>
      <c r="O29" s="45">
        <f t="shared" si="2"/>
        <v>9.675259352404904</v>
      </c>
      <c r="P29" s="10"/>
    </row>
    <row r="30" spans="1:16">
      <c r="A30" s="13"/>
      <c r="B30" s="39">
        <v>351.5</v>
      </c>
      <c r="C30" s="21" t="s">
        <v>71</v>
      </c>
      <c r="D30" s="46">
        <v>18172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18172</v>
      </c>
      <c r="O30" s="47">
        <f t="shared" si="2"/>
        <v>5.712668972021377</v>
      </c>
      <c r="P30" s="9"/>
    </row>
    <row r="31" spans="1:16">
      <c r="A31" s="13"/>
      <c r="B31" s="39">
        <v>359</v>
      </c>
      <c r="C31" s="21" t="s">
        <v>39</v>
      </c>
      <c r="D31" s="46">
        <v>12605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12605</v>
      </c>
      <c r="O31" s="47">
        <f t="shared" si="2"/>
        <v>3.9625903803835274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SUM(D33:D35)</f>
        <v>85288</v>
      </c>
      <c r="E32" s="32">
        <f t="shared" si="7"/>
        <v>8135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93423</v>
      </c>
      <c r="O32" s="45">
        <f t="shared" si="2"/>
        <v>29.369066331342346</v>
      </c>
      <c r="P32" s="10"/>
    </row>
    <row r="33" spans="1:119">
      <c r="A33" s="12"/>
      <c r="B33" s="25">
        <v>361.1</v>
      </c>
      <c r="C33" s="20" t="s">
        <v>40</v>
      </c>
      <c r="D33" s="46">
        <v>14454</v>
      </c>
      <c r="E33" s="46">
        <v>4911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19365</v>
      </c>
      <c r="O33" s="47">
        <f t="shared" si="2"/>
        <v>6.0877082678403021</v>
      </c>
      <c r="P33" s="9"/>
    </row>
    <row r="34" spans="1:119">
      <c r="A34" s="12"/>
      <c r="B34" s="25">
        <v>366</v>
      </c>
      <c r="C34" s="20" t="s">
        <v>73</v>
      </c>
      <c r="D34" s="46">
        <v>5420</v>
      </c>
      <c r="E34" s="46">
        <v>3224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8644</v>
      </c>
      <c r="O34" s="47">
        <f t="shared" si="2"/>
        <v>2.7173844702923611</v>
      </c>
      <c r="P34" s="9"/>
    </row>
    <row r="35" spans="1:119">
      <c r="A35" s="12"/>
      <c r="B35" s="25">
        <v>369.9</v>
      </c>
      <c r="C35" s="20" t="s">
        <v>43</v>
      </c>
      <c r="D35" s="46">
        <v>65414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65414</v>
      </c>
      <c r="O35" s="47">
        <f t="shared" si="2"/>
        <v>20.563973593209681</v>
      </c>
      <c r="P35" s="9"/>
    </row>
    <row r="36" spans="1:119" ht="15.75">
      <c r="A36" s="29" t="s">
        <v>32</v>
      </c>
      <c r="B36" s="30"/>
      <c r="C36" s="31"/>
      <c r="D36" s="32">
        <f t="shared" ref="D36:M36" si="8">SUM(D37:D38)</f>
        <v>159242</v>
      </c>
      <c r="E36" s="32">
        <f t="shared" si="8"/>
        <v>24399</v>
      </c>
      <c r="F36" s="32">
        <f t="shared" si="8"/>
        <v>31780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215421</v>
      </c>
      <c r="O36" s="45">
        <f t="shared" si="2"/>
        <v>67.721156868909148</v>
      </c>
      <c r="P36" s="9"/>
    </row>
    <row r="37" spans="1:119">
      <c r="A37" s="12"/>
      <c r="B37" s="25">
        <v>381</v>
      </c>
      <c r="C37" s="20" t="s">
        <v>44</v>
      </c>
      <c r="D37" s="46">
        <v>62383</v>
      </c>
      <c r="E37" s="46">
        <v>24399</v>
      </c>
      <c r="F37" s="46">
        <v>31780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118562</v>
      </c>
      <c r="O37" s="47">
        <f t="shared" si="2"/>
        <v>37.271927066960075</v>
      </c>
      <c r="P37" s="9"/>
    </row>
    <row r="38" spans="1:119" ht="15.75" thickBot="1">
      <c r="A38" s="12"/>
      <c r="B38" s="25">
        <v>383</v>
      </c>
      <c r="C38" s="20" t="s">
        <v>94</v>
      </c>
      <c r="D38" s="46">
        <v>96859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96859</v>
      </c>
      <c r="O38" s="47">
        <f t="shared" si="2"/>
        <v>30.449229801949073</v>
      </c>
      <c r="P38" s="9"/>
    </row>
    <row r="39" spans="1:119" ht="16.5" thickBot="1">
      <c r="A39" s="14" t="s">
        <v>35</v>
      </c>
      <c r="B39" s="23"/>
      <c r="C39" s="22"/>
      <c r="D39" s="15">
        <f t="shared" ref="D39:M39" si="9">SUM(D5,D12,D18,D24,D29,D32,D36)</f>
        <v>3480777</v>
      </c>
      <c r="E39" s="15">
        <f t="shared" si="9"/>
        <v>148850</v>
      </c>
      <c r="F39" s="15">
        <f t="shared" si="9"/>
        <v>31780</v>
      </c>
      <c r="G39" s="15">
        <f t="shared" si="9"/>
        <v>0</v>
      </c>
      <c r="H39" s="15">
        <f t="shared" si="9"/>
        <v>0</v>
      </c>
      <c r="I39" s="15">
        <f t="shared" si="9"/>
        <v>525840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4187247</v>
      </c>
      <c r="O39" s="38">
        <f t="shared" si="2"/>
        <v>1316.3303992455203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129</v>
      </c>
      <c r="M41" s="118"/>
      <c r="N41" s="118"/>
      <c r="O41" s="43">
        <v>3181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2379170</v>
      </c>
      <c r="E5" s="27">
        <f t="shared" si="0"/>
        <v>80293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2459463</v>
      </c>
      <c r="O5" s="33">
        <f t="shared" ref="O5:O38" si="2">(N5/O$40)</f>
        <v>770.02598622417031</v>
      </c>
      <c r="P5" s="6"/>
    </row>
    <row r="6" spans="1:133">
      <c r="A6" s="12"/>
      <c r="B6" s="25">
        <v>311</v>
      </c>
      <c r="C6" s="20" t="s">
        <v>2</v>
      </c>
      <c r="D6" s="46">
        <v>2058082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2058082</v>
      </c>
      <c r="O6" s="47">
        <f t="shared" si="2"/>
        <v>644.35879774577336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80293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80293</v>
      </c>
      <c r="O7" s="47">
        <f t="shared" si="2"/>
        <v>25.138697557921102</v>
      </c>
      <c r="P7" s="9"/>
    </row>
    <row r="8" spans="1:133">
      <c r="A8" s="12"/>
      <c r="B8" s="25">
        <v>314.10000000000002</v>
      </c>
      <c r="C8" s="20" t="s">
        <v>12</v>
      </c>
      <c r="D8" s="46">
        <v>194271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194271</v>
      </c>
      <c r="O8" s="47">
        <f t="shared" si="2"/>
        <v>60.823731997495301</v>
      </c>
      <c r="P8" s="9"/>
    </row>
    <row r="9" spans="1:133">
      <c r="A9" s="12"/>
      <c r="B9" s="25">
        <v>314.3</v>
      </c>
      <c r="C9" s="20" t="s">
        <v>64</v>
      </c>
      <c r="D9" s="46">
        <v>34991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34991</v>
      </c>
      <c r="O9" s="47">
        <f t="shared" si="2"/>
        <v>10.955228553537884</v>
      </c>
      <c r="P9" s="9"/>
    </row>
    <row r="10" spans="1:133">
      <c r="A10" s="12"/>
      <c r="B10" s="25">
        <v>314.39999999999998</v>
      </c>
      <c r="C10" s="20" t="s">
        <v>13</v>
      </c>
      <c r="D10" s="46">
        <v>7282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7282</v>
      </c>
      <c r="O10" s="47">
        <f t="shared" si="2"/>
        <v>2.2798998121477769</v>
      </c>
      <c r="P10" s="9"/>
    </row>
    <row r="11" spans="1:133">
      <c r="A11" s="12"/>
      <c r="B11" s="25">
        <v>315</v>
      </c>
      <c r="C11" s="20" t="s">
        <v>84</v>
      </c>
      <c r="D11" s="46">
        <v>84544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84544</v>
      </c>
      <c r="O11" s="47">
        <f t="shared" si="2"/>
        <v>26.469630557294927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340002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340002</v>
      </c>
      <c r="O12" s="45">
        <f t="shared" si="2"/>
        <v>106.45021916092674</v>
      </c>
      <c r="P12" s="10"/>
    </row>
    <row r="13" spans="1:133">
      <c r="A13" s="12"/>
      <c r="B13" s="25">
        <v>322</v>
      </c>
      <c r="C13" s="20" t="s">
        <v>0</v>
      </c>
      <c r="D13" s="46">
        <v>95723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95723</v>
      </c>
      <c r="O13" s="47">
        <f t="shared" si="2"/>
        <v>29.969630557294927</v>
      </c>
      <c r="P13" s="9"/>
    </row>
    <row r="14" spans="1:133">
      <c r="A14" s="12"/>
      <c r="B14" s="25">
        <v>323.10000000000002</v>
      </c>
      <c r="C14" s="20" t="s">
        <v>16</v>
      </c>
      <c r="D14" s="46">
        <v>128245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128245</v>
      </c>
      <c r="O14" s="47">
        <f t="shared" si="2"/>
        <v>40.151847213525357</v>
      </c>
      <c r="P14" s="9"/>
    </row>
    <row r="15" spans="1:133">
      <c r="A15" s="12"/>
      <c r="B15" s="25">
        <v>323.39999999999998</v>
      </c>
      <c r="C15" s="20" t="s">
        <v>17</v>
      </c>
      <c r="D15" s="46">
        <v>2417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2417</v>
      </c>
      <c r="O15" s="47">
        <f t="shared" si="2"/>
        <v>0.75673137132122725</v>
      </c>
      <c r="P15" s="9"/>
    </row>
    <row r="16" spans="1:133">
      <c r="A16" s="12"/>
      <c r="B16" s="25">
        <v>323.7</v>
      </c>
      <c r="C16" s="20" t="s">
        <v>109</v>
      </c>
      <c r="D16" s="46">
        <v>44601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44601</v>
      </c>
      <c r="O16" s="47">
        <f t="shared" si="2"/>
        <v>13.963994990607389</v>
      </c>
      <c r="P16" s="9"/>
    </row>
    <row r="17" spans="1:16">
      <c r="A17" s="12"/>
      <c r="B17" s="25">
        <v>329</v>
      </c>
      <c r="C17" s="20" t="s">
        <v>65</v>
      </c>
      <c r="D17" s="46">
        <v>69016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69016</v>
      </c>
      <c r="O17" s="47">
        <f t="shared" si="2"/>
        <v>21.608015028177835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SUM(D19:D22)</f>
        <v>339772</v>
      </c>
      <c r="E18" s="32">
        <f t="shared" si="4"/>
        <v>175578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515350</v>
      </c>
      <c r="O18" s="45">
        <f t="shared" si="2"/>
        <v>161.34940513462743</v>
      </c>
      <c r="P18" s="10"/>
    </row>
    <row r="19" spans="1:16">
      <c r="A19" s="12"/>
      <c r="B19" s="25">
        <v>334.39</v>
      </c>
      <c r="C19" s="20" t="s">
        <v>68</v>
      </c>
      <c r="D19" s="46">
        <v>0</v>
      </c>
      <c r="E19" s="46">
        <v>1416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1416</v>
      </c>
      <c r="O19" s="47">
        <f t="shared" si="2"/>
        <v>0.443331246086412</v>
      </c>
      <c r="P19" s="9"/>
    </row>
    <row r="20" spans="1:16">
      <c r="A20" s="12"/>
      <c r="B20" s="25">
        <v>335.12</v>
      </c>
      <c r="C20" s="20" t="s">
        <v>87</v>
      </c>
      <c r="D20" s="46">
        <v>87185</v>
      </c>
      <c r="E20" s="46">
        <v>28670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115855</v>
      </c>
      <c r="O20" s="47">
        <f t="shared" si="2"/>
        <v>36.272698810269254</v>
      </c>
      <c r="P20" s="9"/>
    </row>
    <row r="21" spans="1:16">
      <c r="A21" s="12"/>
      <c r="B21" s="25">
        <v>335.18</v>
      </c>
      <c r="C21" s="20" t="s">
        <v>88</v>
      </c>
      <c r="D21" s="46">
        <v>252587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252587</v>
      </c>
      <c r="O21" s="47">
        <f t="shared" si="2"/>
        <v>79.081715716969313</v>
      </c>
      <c r="P21" s="9"/>
    </row>
    <row r="22" spans="1:16">
      <c r="A22" s="12"/>
      <c r="B22" s="25">
        <v>338</v>
      </c>
      <c r="C22" s="20" t="s">
        <v>69</v>
      </c>
      <c r="D22" s="46">
        <v>0</v>
      </c>
      <c r="E22" s="46">
        <v>145492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145492</v>
      </c>
      <c r="O22" s="47">
        <f t="shared" si="2"/>
        <v>45.551659361302441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SUM(D24:D27)</f>
        <v>55084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510419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565503</v>
      </c>
      <c r="O23" s="45">
        <f t="shared" si="2"/>
        <v>177.05165936130246</v>
      </c>
      <c r="P23" s="10"/>
    </row>
    <row r="24" spans="1:16">
      <c r="A24" s="12"/>
      <c r="B24" s="25">
        <v>342.1</v>
      </c>
      <c r="C24" s="20" t="s">
        <v>111</v>
      </c>
      <c r="D24" s="46">
        <v>42592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42592</v>
      </c>
      <c r="O24" s="47">
        <f t="shared" si="2"/>
        <v>13.335003130870382</v>
      </c>
      <c r="P24" s="9"/>
    </row>
    <row r="25" spans="1:16">
      <c r="A25" s="12"/>
      <c r="B25" s="25">
        <v>343.4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510419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510419</v>
      </c>
      <c r="O25" s="47">
        <f t="shared" si="2"/>
        <v>159.80557294927991</v>
      </c>
      <c r="P25" s="9"/>
    </row>
    <row r="26" spans="1:16">
      <c r="A26" s="12"/>
      <c r="B26" s="25">
        <v>347.2</v>
      </c>
      <c r="C26" s="20" t="s">
        <v>34</v>
      </c>
      <c r="D26" s="46">
        <v>12092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12092</v>
      </c>
      <c r="O26" s="47">
        <f t="shared" si="2"/>
        <v>3.7858484658735128</v>
      </c>
      <c r="P26" s="9"/>
    </row>
    <row r="27" spans="1:16">
      <c r="A27" s="12"/>
      <c r="B27" s="25">
        <v>347.9</v>
      </c>
      <c r="C27" s="20" t="s">
        <v>124</v>
      </c>
      <c r="D27" s="46">
        <v>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400</v>
      </c>
      <c r="O27" s="47">
        <f t="shared" si="2"/>
        <v>0.12523481527864747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SUM(D29:D30)</f>
        <v>27466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27466</v>
      </c>
      <c r="O28" s="45">
        <f t="shared" si="2"/>
        <v>8.5992485911083278</v>
      </c>
      <c r="P28" s="10"/>
    </row>
    <row r="29" spans="1:16">
      <c r="A29" s="13"/>
      <c r="B29" s="39">
        <v>351.5</v>
      </c>
      <c r="C29" s="21" t="s">
        <v>71</v>
      </c>
      <c r="D29" s="46">
        <v>10451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10451</v>
      </c>
      <c r="O29" s="47">
        <f t="shared" si="2"/>
        <v>3.2720726361928616</v>
      </c>
      <c r="P29" s="9"/>
    </row>
    <row r="30" spans="1:16">
      <c r="A30" s="13"/>
      <c r="B30" s="39">
        <v>359</v>
      </c>
      <c r="C30" s="21" t="s">
        <v>39</v>
      </c>
      <c r="D30" s="46">
        <v>17015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17015</v>
      </c>
      <c r="O30" s="47">
        <f t="shared" si="2"/>
        <v>5.3271759549154662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SUM(D32:D34)</f>
        <v>153705</v>
      </c>
      <c r="E31" s="32">
        <f t="shared" si="7"/>
        <v>11281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164986</v>
      </c>
      <c r="O31" s="45">
        <f t="shared" si="2"/>
        <v>51.654978083907324</v>
      </c>
      <c r="P31" s="10"/>
    </row>
    <row r="32" spans="1:16">
      <c r="A32" s="12"/>
      <c r="B32" s="25">
        <v>361.1</v>
      </c>
      <c r="C32" s="20" t="s">
        <v>40</v>
      </c>
      <c r="D32" s="46">
        <v>16053</v>
      </c>
      <c r="E32" s="46">
        <v>5803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21856</v>
      </c>
      <c r="O32" s="47">
        <f t="shared" si="2"/>
        <v>6.8428303068252978</v>
      </c>
      <c r="P32" s="9"/>
    </row>
    <row r="33" spans="1:119">
      <c r="A33" s="12"/>
      <c r="B33" s="25">
        <v>366</v>
      </c>
      <c r="C33" s="20" t="s">
        <v>73</v>
      </c>
      <c r="D33" s="46">
        <v>0</v>
      </c>
      <c r="E33" s="46">
        <v>5478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5478</v>
      </c>
      <c r="O33" s="47">
        <f t="shared" si="2"/>
        <v>1.715090795241077</v>
      </c>
      <c r="P33" s="9"/>
    </row>
    <row r="34" spans="1:119">
      <c r="A34" s="12"/>
      <c r="B34" s="25">
        <v>369.9</v>
      </c>
      <c r="C34" s="20" t="s">
        <v>43</v>
      </c>
      <c r="D34" s="46">
        <v>137652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137652</v>
      </c>
      <c r="O34" s="47">
        <f t="shared" si="2"/>
        <v>43.09705698184095</v>
      </c>
      <c r="P34" s="9"/>
    </row>
    <row r="35" spans="1:119" ht="15.75">
      <c r="A35" s="29" t="s">
        <v>32</v>
      </c>
      <c r="B35" s="30"/>
      <c r="C35" s="31"/>
      <c r="D35" s="32">
        <f t="shared" ref="D35:M35" si="8">SUM(D36:D37)</f>
        <v>90496</v>
      </c>
      <c r="E35" s="32">
        <f t="shared" si="8"/>
        <v>24367</v>
      </c>
      <c r="F35" s="32">
        <f t="shared" si="8"/>
        <v>15890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130753</v>
      </c>
      <c r="O35" s="45">
        <f t="shared" si="2"/>
        <v>40.937069505322476</v>
      </c>
      <c r="P35" s="9"/>
    </row>
    <row r="36" spans="1:119">
      <c r="A36" s="12"/>
      <c r="B36" s="25">
        <v>381</v>
      </c>
      <c r="C36" s="20" t="s">
        <v>44</v>
      </c>
      <c r="D36" s="46">
        <v>61103</v>
      </c>
      <c r="E36" s="46">
        <v>24367</v>
      </c>
      <c r="F36" s="46">
        <v>15890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101360</v>
      </c>
      <c r="O36" s="47">
        <f t="shared" si="2"/>
        <v>31.734502191609266</v>
      </c>
      <c r="P36" s="9"/>
    </row>
    <row r="37" spans="1:119" ht="15.75" thickBot="1">
      <c r="A37" s="12"/>
      <c r="B37" s="25">
        <v>383</v>
      </c>
      <c r="C37" s="20" t="s">
        <v>94</v>
      </c>
      <c r="D37" s="46">
        <v>29393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29393</v>
      </c>
      <c r="O37" s="47">
        <f t="shared" si="2"/>
        <v>9.202567313713212</v>
      </c>
      <c r="P37" s="9"/>
    </row>
    <row r="38" spans="1:119" ht="16.5" thickBot="1">
      <c r="A38" s="14" t="s">
        <v>35</v>
      </c>
      <c r="B38" s="23"/>
      <c r="C38" s="22"/>
      <c r="D38" s="15">
        <f t="shared" ref="D38:M38" si="9">SUM(D5,D12,D18,D23,D28,D31,D35)</f>
        <v>3385695</v>
      </c>
      <c r="E38" s="15">
        <f t="shared" si="9"/>
        <v>291519</v>
      </c>
      <c r="F38" s="15">
        <f t="shared" si="9"/>
        <v>15890</v>
      </c>
      <c r="G38" s="15">
        <f t="shared" si="9"/>
        <v>0</v>
      </c>
      <c r="H38" s="15">
        <f t="shared" si="9"/>
        <v>0</v>
      </c>
      <c r="I38" s="15">
        <f t="shared" si="9"/>
        <v>510419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4203523</v>
      </c>
      <c r="O38" s="38">
        <f t="shared" si="2"/>
        <v>1316.0685660613651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127</v>
      </c>
      <c r="M40" s="118"/>
      <c r="N40" s="118"/>
      <c r="O40" s="43">
        <v>3194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62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2169675</v>
      </c>
      <c r="E5" s="27">
        <f t="shared" si="0"/>
        <v>79230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2248905</v>
      </c>
      <c r="O5" s="33">
        <f t="shared" ref="O5:O39" si="2">(N5/O$41)</f>
        <v>698.85177128651333</v>
      </c>
      <c r="P5" s="6"/>
    </row>
    <row r="6" spans="1:133">
      <c r="A6" s="12"/>
      <c r="B6" s="25">
        <v>311</v>
      </c>
      <c r="C6" s="20" t="s">
        <v>2</v>
      </c>
      <c r="D6" s="46">
        <v>1843149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1843149</v>
      </c>
      <c r="O6" s="47">
        <f t="shared" si="2"/>
        <v>572.76227470478557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79230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79230</v>
      </c>
      <c r="O7" s="47">
        <f t="shared" si="2"/>
        <v>24.620882535736481</v>
      </c>
      <c r="P7" s="9"/>
    </row>
    <row r="8" spans="1:133">
      <c r="A8" s="12"/>
      <c r="B8" s="25">
        <v>314.10000000000002</v>
      </c>
      <c r="C8" s="20" t="s">
        <v>12</v>
      </c>
      <c r="D8" s="46">
        <v>184593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184593</v>
      </c>
      <c r="O8" s="47">
        <f t="shared" si="2"/>
        <v>57.362647607209446</v>
      </c>
      <c r="P8" s="9"/>
    </row>
    <row r="9" spans="1:133">
      <c r="A9" s="12"/>
      <c r="B9" s="25">
        <v>314.3</v>
      </c>
      <c r="C9" s="20" t="s">
        <v>64</v>
      </c>
      <c r="D9" s="46">
        <v>34721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34721</v>
      </c>
      <c r="O9" s="47">
        <f t="shared" si="2"/>
        <v>10.789620882535736</v>
      </c>
      <c r="P9" s="9"/>
    </row>
    <row r="10" spans="1:133">
      <c r="A10" s="12"/>
      <c r="B10" s="25">
        <v>314.39999999999998</v>
      </c>
      <c r="C10" s="20" t="s">
        <v>13</v>
      </c>
      <c r="D10" s="46">
        <v>7556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7556</v>
      </c>
      <c r="O10" s="47">
        <f t="shared" si="2"/>
        <v>2.3480422622747046</v>
      </c>
      <c r="P10" s="9"/>
    </row>
    <row r="11" spans="1:133">
      <c r="A11" s="12"/>
      <c r="B11" s="25">
        <v>315</v>
      </c>
      <c r="C11" s="20" t="s">
        <v>84</v>
      </c>
      <c r="D11" s="46">
        <v>99656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99656</v>
      </c>
      <c r="O11" s="47">
        <f t="shared" si="2"/>
        <v>30.96830329397141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504095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504095</v>
      </c>
      <c r="O12" s="45">
        <f t="shared" si="2"/>
        <v>156.64853946550653</v>
      </c>
      <c r="P12" s="10"/>
    </row>
    <row r="13" spans="1:133">
      <c r="A13" s="12"/>
      <c r="B13" s="25">
        <v>322</v>
      </c>
      <c r="C13" s="20" t="s">
        <v>0</v>
      </c>
      <c r="D13" s="46">
        <v>165275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165275</v>
      </c>
      <c r="O13" s="47">
        <f t="shared" si="2"/>
        <v>51.359540087010565</v>
      </c>
      <c r="P13" s="9"/>
    </row>
    <row r="14" spans="1:133">
      <c r="A14" s="12"/>
      <c r="B14" s="25">
        <v>323.10000000000002</v>
      </c>
      <c r="C14" s="20" t="s">
        <v>16</v>
      </c>
      <c r="D14" s="46">
        <v>137467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137467</v>
      </c>
      <c r="O14" s="47">
        <f t="shared" si="2"/>
        <v>42.718147917961467</v>
      </c>
      <c r="P14" s="9"/>
    </row>
    <row r="15" spans="1:133">
      <c r="A15" s="12"/>
      <c r="B15" s="25">
        <v>323.39999999999998</v>
      </c>
      <c r="C15" s="20" t="s">
        <v>17</v>
      </c>
      <c r="D15" s="46">
        <v>2267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2267</v>
      </c>
      <c r="O15" s="47">
        <f t="shared" si="2"/>
        <v>0.70447482908638903</v>
      </c>
      <c r="P15" s="9"/>
    </row>
    <row r="16" spans="1:133">
      <c r="A16" s="12"/>
      <c r="B16" s="25">
        <v>323.7</v>
      </c>
      <c r="C16" s="20" t="s">
        <v>109</v>
      </c>
      <c r="D16" s="46">
        <v>44479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44479</v>
      </c>
      <c r="O16" s="47">
        <f t="shared" si="2"/>
        <v>13.821939092604103</v>
      </c>
      <c r="P16" s="9"/>
    </row>
    <row r="17" spans="1:16">
      <c r="A17" s="12"/>
      <c r="B17" s="25">
        <v>329</v>
      </c>
      <c r="C17" s="20" t="s">
        <v>65</v>
      </c>
      <c r="D17" s="46">
        <v>154607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154607</v>
      </c>
      <c r="O17" s="47">
        <f t="shared" si="2"/>
        <v>48.044437538844001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SUM(D19:D23)</f>
        <v>363813</v>
      </c>
      <c r="E18" s="32">
        <f t="shared" si="4"/>
        <v>162776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526589</v>
      </c>
      <c r="O18" s="45">
        <f t="shared" si="2"/>
        <v>163.63859540087012</v>
      </c>
      <c r="P18" s="10"/>
    </row>
    <row r="19" spans="1:16">
      <c r="A19" s="12"/>
      <c r="B19" s="25">
        <v>334.39</v>
      </c>
      <c r="C19" s="20" t="s">
        <v>68</v>
      </c>
      <c r="D19" s="46">
        <v>0</v>
      </c>
      <c r="E19" s="46">
        <v>1770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1770</v>
      </c>
      <c r="O19" s="47">
        <f t="shared" si="2"/>
        <v>0.55003107520198879</v>
      </c>
      <c r="P19" s="9"/>
    </row>
    <row r="20" spans="1:16">
      <c r="A20" s="12"/>
      <c r="B20" s="25">
        <v>334.9</v>
      </c>
      <c r="C20" s="20" t="s">
        <v>102</v>
      </c>
      <c r="D20" s="46">
        <v>21417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21417</v>
      </c>
      <c r="O20" s="47">
        <f t="shared" si="2"/>
        <v>6.6553760099440646</v>
      </c>
      <c r="P20" s="9"/>
    </row>
    <row r="21" spans="1:16">
      <c r="A21" s="12"/>
      <c r="B21" s="25">
        <v>335.12</v>
      </c>
      <c r="C21" s="20" t="s">
        <v>87</v>
      </c>
      <c r="D21" s="46">
        <v>86985</v>
      </c>
      <c r="E21" s="46">
        <v>27191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114176</v>
      </c>
      <c r="O21" s="47">
        <f t="shared" si="2"/>
        <v>35.480422622747049</v>
      </c>
      <c r="P21" s="9"/>
    </row>
    <row r="22" spans="1:16">
      <c r="A22" s="12"/>
      <c r="B22" s="25">
        <v>335.18</v>
      </c>
      <c r="C22" s="20" t="s">
        <v>88</v>
      </c>
      <c r="D22" s="46">
        <v>255411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255411</v>
      </c>
      <c r="O22" s="47">
        <f t="shared" si="2"/>
        <v>79.369484151646986</v>
      </c>
      <c r="P22" s="9"/>
    </row>
    <row r="23" spans="1:16">
      <c r="A23" s="12"/>
      <c r="B23" s="25">
        <v>338</v>
      </c>
      <c r="C23" s="20" t="s">
        <v>69</v>
      </c>
      <c r="D23" s="46">
        <v>0</v>
      </c>
      <c r="E23" s="46">
        <v>133815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133815</v>
      </c>
      <c r="O23" s="47">
        <f t="shared" si="2"/>
        <v>41.583281541330017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SUM(D25:D28)</f>
        <v>54544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482725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537269</v>
      </c>
      <c r="O24" s="45">
        <f t="shared" si="2"/>
        <v>166.95742697327532</v>
      </c>
      <c r="P24" s="10"/>
    </row>
    <row r="25" spans="1:16">
      <c r="A25" s="12"/>
      <c r="B25" s="25">
        <v>342.1</v>
      </c>
      <c r="C25" s="20" t="s">
        <v>111</v>
      </c>
      <c r="D25" s="46">
        <v>43252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43252</v>
      </c>
      <c r="O25" s="47">
        <f t="shared" si="2"/>
        <v>13.440646364201367</v>
      </c>
      <c r="P25" s="9"/>
    </row>
    <row r="26" spans="1:16">
      <c r="A26" s="12"/>
      <c r="B26" s="25">
        <v>343.4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482725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482725</v>
      </c>
      <c r="O26" s="47">
        <f t="shared" si="2"/>
        <v>150.00776880049722</v>
      </c>
      <c r="P26" s="9"/>
    </row>
    <row r="27" spans="1:16">
      <c r="A27" s="12"/>
      <c r="B27" s="25">
        <v>347.2</v>
      </c>
      <c r="C27" s="20" t="s">
        <v>34</v>
      </c>
      <c r="D27" s="46">
        <v>10914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10914</v>
      </c>
      <c r="O27" s="47">
        <f t="shared" si="2"/>
        <v>3.3915475450590429</v>
      </c>
      <c r="P27" s="9"/>
    </row>
    <row r="28" spans="1:16">
      <c r="A28" s="12"/>
      <c r="B28" s="25">
        <v>347.9</v>
      </c>
      <c r="C28" s="20" t="s">
        <v>124</v>
      </c>
      <c r="D28" s="46">
        <v>378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378</v>
      </c>
      <c r="O28" s="47">
        <f t="shared" si="2"/>
        <v>0.11746426351771287</v>
      </c>
      <c r="P28" s="9"/>
    </row>
    <row r="29" spans="1:16" ht="15.75">
      <c r="A29" s="29" t="s">
        <v>31</v>
      </c>
      <c r="B29" s="30"/>
      <c r="C29" s="31"/>
      <c r="D29" s="32">
        <f t="shared" ref="D29:M29" si="6">SUM(D30:D31)</f>
        <v>37194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37194</v>
      </c>
      <c r="O29" s="45">
        <f t="shared" si="2"/>
        <v>11.558110627719079</v>
      </c>
      <c r="P29" s="10"/>
    </row>
    <row r="30" spans="1:16">
      <c r="A30" s="13"/>
      <c r="B30" s="39">
        <v>351.5</v>
      </c>
      <c r="C30" s="21" t="s">
        <v>71</v>
      </c>
      <c r="D30" s="46">
        <v>4644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4644</v>
      </c>
      <c r="O30" s="47">
        <f t="shared" si="2"/>
        <v>1.4431323803604723</v>
      </c>
      <c r="P30" s="9"/>
    </row>
    <row r="31" spans="1:16">
      <c r="A31" s="13"/>
      <c r="B31" s="39">
        <v>359</v>
      </c>
      <c r="C31" s="21" t="s">
        <v>39</v>
      </c>
      <c r="D31" s="46">
        <v>32550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32550</v>
      </c>
      <c r="O31" s="47">
        <f t="shared" si="2"/>
        <v>10.114978247358607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SUM(D33:D35)</f>
        <v>65351</v>
      </c>
      <c r="E32" s="32">
        <f t="shared" si="7"/>
        <v>7941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73292</v>
      </c>
      <c r="O32" s="45">
        <f t="shared" si="2"/>
        <v>22.775637041640771</v>
      </c>
      <c r="P32" s="10"/>
    </row>
    <row r="33" spans="1:119">
      <c r="A33" s="12"/>
      <c r="B33" s="25">
        <v>361.1</v>
      </c>
      <c r="C33" s="20" t="s">
        <v>40</v>
      </c>
      <c r="D33" s="46">
        <v>4546</v>
      </c>
      <c r="E33" s="46">
        <v>3092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7638</v>
      </c>
      <c r="O33" s="47">
        <f t="shared" si="2"/>
        <v>2.3735239279055316</v>
      </c>
      <c r="P33" s="9"/>
    </row>
    <row r="34" spans="1:119">
      <c r="A34" s="12"/>
      <c r="B34" s="25">
        <v>366</v>
      </c>
      <c r="C34" s="20" t="s">
        <v>73</v>
      </c>
      <c r="D34" s="46">
        <v>1685</v>
      </c>
      <c r="E34" s="46">
        <v>4699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6384</v>
      </c>
      <c r="O34" s="47">
        <f t="shared" si="2"/>
        <v>1.9838408949658173</v>
      </c>
      <c r="P34" s="9"/>
    </row>
    <row r="35" spans="1:119">
      <c r="A35" s="12"/>
      <c r="B35" s="25">
        <v>369.9</v>
      </c>
      <c r="C35" s="20" t="s">
        <v>43</v>
      </c>
      <c r="D35" s="46">
        <v>59120</v>
      </c>
      <c r="E35" s="46">
        <v>150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59270</v>
      </c>
      <c r="O35" s="47">
        <f t="shared" si="2"/>
        <v>18.41827221876942</v>
      </c>
      <c r="P35" s="9"/>
    </row>
    <row r="36" spans="1:119" ht="15.75">
      <c r="A36" s="29" t="s">
        <v>32</v>
      </c>
      <c r="B36" s="30"/>
      <c r="C36" s="31"/>
      <c r="D36" s="32">
        <f t="shared" ref="D36:M36" si="8">SUM(D37:D38)</f>
        <v>62261</v>
      </c>
      <c r="E36" s="32">
        <f t="shared" si="8"/>
        <v>23761</v>
      </c>
      <c r="F36" s="32">
        <f t="shared" si="8"/>
        <v>319358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405380</v>
      </c>
      <c r="O36" s="45">
        <f t="shared" si="2"/>
        <v>125.97265382224984</v>
      </c>
      <c r="P36" s="9"/>
    </row>
    <row r="37" spans="1:119">
      <c r="A37" s="12"/>
      <c r="B37" s="25">
        <v>381</v>
      </c>
      <c r="C37" s="20" t="s">
        <v>44</v>
      </c>
      <c r="D37" s="46">
        <v>62261</v>
      </c>
      <c r="E37" s="46">
        <v>23761</v>
      </c>
      <c r="F37" s="46">
        <v>22358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108380</v>
      </c>
      <c r="O37" s="47">
        <f t="shared" si="2"/>
        <v>33.679303915475451</v>
      </c>
      <c r="P37" s="9"/>
    </row>
    <row r="38" spans="1:119" ht="15.75" thickBot="1">
      <c r="A38" s="12"/>
      <c r="B38" s="25">
        <v>384</v>
      </c>
      <c r="C38" s="20" t="s">
        <v>45</v>
      </c>
      <c r="D38" s="46">
        <v>0</v>
      </c>
      <c r="E38" s="46">
        <v>0</v>
      </c>
      <c r="F38" s="46">
        <v>297000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297000</v>
      </c>
      <c r="O38" s="47">
        <f t="shared" si="2"/>
        <v>92.293349906774395</v>
      </c>
      <c r="P38" s="9"/>
    </row>
    <row r="39" spans="1:119" ht="16.5" thickBot="1">
      <c r="A39" s="14" t="s">
        <v>35</v>
      </c>
      <c r="B39" s="23"/>
      <c r="C39" s="22"/>
      <c r="D39" s="15">
        <f t="shared" ref="D39:M39" si="9">SUM(D5,D12,D18,D24,D29,D32,D36)</f>
        <v>3256933</v>
      </c>
      <c r="E39" s="15">
        <f t="shared" si="9"/>
        <v>273708</v>
      </c>
      <c r="F39" s="15">
        <f t="shared" si="9"/>
        <v>319358</v>
      </c>
      <c r="G39" s="15">
        <f t="shared" si="9"/>
        <v>0</v>
      </c>
      <c r="H39" s="15">
        <f t="shared" si="9"/>
        <v>0</v>
      </c>
      <c r="I39" s="15">
        <f t="shared" si="9"/>
        <v>482725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4332724</v>
      </c>
      <c r="O39" s="38">
        <f t="shared" si="2"/>
        <v>1346.402734617775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125</v>
      </c>
      <c r="M41" s="118"/>
      <c r="N41" s="118"/>
      <c r="O41" s="43">
        <v>3218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1976953</v>
      </c>
      <c r="E5" s="27">
        <f t="shared" si="0"/>
        <v>81218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2058171</v>
      </c>
      <c r="O5" s="33">
        <f t="shared" ref="O5:O41" si="2">(N5/O$43)</f>
        <v>648.03872795969778</v>
      </c>
      <c r="P5" s="6"/>
    </row>
    <row r="6" spans="1:133">
      <c r="A6" s="12"/>
      <c r="B6" s="25">
        <v>311</v>
      </c>
      <c r="C6" s="20" t="s">
        <v>2</v>
      </c>
      <c r="D6" s="46">
        <v>1658770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1658770</v>
      </c>
      <c r="O6" s="47">
        <f t="shared" si="2"/>
        <v>522.2827455919396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81218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81218</v>
      </c>
      <c r="O7" s="47">
        <f t="shared" si="2"/>
        <v>25.572418136020151</v>
      </c>
      <c r="P7" s="9"/>
    </row>
    <row r="8" spans="1:133">
      <c r="A8" s="12"/>
      <c r="B8" s="25">
        <v>314.10000000000002</v>
      </c>
      <c r="C8" s="20" t="s">
        <v>12</v>
      </c>
      <c r="D8" s="46">
        <v>176898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176898</v>
      </c>
      <c r="O8" s="47">
        <f t="shared" si="2"/>
        <v>55.698362720403026</v>
      </c>
      <c r="P8" s="9"/>
    </row>
    <row r="9" spans="1:133">
      <c r="A9" s="12"/>
      <c r="B9" s="25">
        <v>314.3</v>
      </c>
      <c r="C9" s="20" t="s">
        <v>64</v>
      </c>
      <c r="D9" s="46">
        <v>32693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32693</v>
      </c>
      <c r="O9" s="47">
        <f t="shared" si="2"/>
        <v>10.293765743073047</v>
      </c>
      <c r="P9" s="9"/>
    </row>
    <row r="10" spans="1:133">
      <c r="A10" s="12"/>
      <c r="B10" s="25">
        <v>314.39999999999998</v>
      </c>
      <c r="C10" s="20" t="s">
        <v>13</v>
      </c>
      <c r="D10" s="46">
        <v>6282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6282</v>
      </c>
      <c r="O10" s="47">
        <f t="shared" si="2"/>
        <v>1.9779596977329974</v>
      </c>
      <c r="P10" s="9"/>
    </row>
    <row r="11" spans="1:133">
      <c r="A11" s="12"/>
      <c r="B11" s="25">
        <v>315</v>
      </c>
      <c r="C11" s="20" t="s">
        <v>84</v>
      </c>
      <c r="D11" s="46">
        <v>102310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102310</v>
      </c>
      <c r="O11" s="47">
        <f t="shared" si="2"/>
        <v>32.213476070528969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452080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452080</v>
      </c>
      <c r="O12" s="45">
        <f t="shared" si="2"/>
        <v>142.34256926952142</v>
      </c>
      <c r="P12" s="10"/>
    </row>
    <row r="13" spans="1:133">
      <c r="A13" s="12"/>
      <c r="B13" s="25">
        <v>322</v>
      </c>
      <c r="C13" s="20" t="s">
        <v>0</v>
      </c>
      <c r="D13" s="46">
        <v>172280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172280</v>
      </c>
      <c r="O13" s="47">
        <f t="shared" si="2"/>
        <v>54.244332493702771</v>
      </c>
      <c r="P13" s="9"/>
    </row>
    <row r="14" spans="1:133">
      <c r="A14" s="12"/>
      <c r="B14" s="25">
        <v>323.10000000000002</v>
      </c>
      <c r="C14" s="20" t="s">
        <v>16</v>
      </c>
      <c r="D14" s="46">
        <v>136790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136790</v>
      </c>
      <c r="O14" s="47">
        <f t="shared" si="2"/>
        <v>43.069899244332497</v>
      </c>
      <c r="P14" s="9"/>
    </row>
    <row r="15" spans="1:133">
      <c r="A15" s="12"/>
      <c r="B15" s="25">
        <v>323.39999999999998</v>
      </c>
      <c r="C15" s="20" t="s">
        <v>17</v>
      </c>
      <c r="D15" s="46">
        <v>2054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2054</v>
      </c>
      <c r="O15" s="47">
        <f t="shared" si="2"/>
        <v>0.64672544080604533</v>
      </c>
      <c r="P15" s="9"/>
    </row>
    <row r="16" spans="1:133">
      <c r="A16" s="12"/>
      <c r="B16" s="25">
        <v>323.7</v>
      </c>
      <c r="C16" s="20" t="s">
        <v>109</v>
      </c>
      <c r="D16" s="46">
        <v>44338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44338</v>
      </c>
      <c r="O16" s="47">
        <f t="shared" si="2"/>
        <v>13.960327455919396</v>
      </c>
      <c r="P16" s="9"/>
    </row>
    <row r="17" spans="1:16">
      <c r="A17" s="12"/>
      <c r="B17" s="25">
        <v>323.89999999999998</v>
      </c>
      <c r="C17" s="20" t="s">
        <v>121</v>
      </c>
      <c r="D17" s="46">
        <v>2662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2662</v>
      </c>
      <c r="O17" s="47">
        <f t="shared" si="2"/>
        <v>0.83816120906801006</v>
      </c>
      <c r="P17" s="9"/>
    </row>
    <row r="18" spans="1:16">
      <c r="A18" s="12"/>
      <c r="B18" s="25">
        <v>329</v>
      </c>
      <c r="C18" s="20" t="s">
        <v>65</v>
      </c>
      <c r="D18" s="46">
        <v>93956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93956</v>
      </c>
      <c r="O18" s="47">
        <f t="shared" si="2"/>
        <v>29.583123425692694</v>
      </c>
      <c r="P18" s="9"/>
    </row>
    <row r="19" spans="1:16" ht="15.75">
      <c r="A19" s="29" t="s">
        <v>21</v>
      </c>
      <c r="B19" s="30"/>
      <c r="C19" s="31"/>
      <c r="D19" s="32">
        <f t="shared" ref="D19:M19" si="4">SUM(D20:D25)</f>
        <v>324091</v>
      </c>
      <c r="E19" s="32">
        <f t="shared" si="4"/>
        <v>157666</v>
      </c>
      <c r="F19" s="32">
        <f t="shared" si="4"/>
        <v>0</v>
      </c>
      <c r="G19" s="32">
        <f t="shared" si="4"/>
        <v>134500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616257</v>
      </c>
      <c r="O19" s="45">
        <f t="shared" si="2"/>
        <v>194.03557934508817</v>
      </c>
      <c r="P19" s="10"/>
    </row>
    <row r="20" spans="1:16">
      <c r="A20" s="12"/>
      <c r="B20" s="25">
        <v>331.1</v>
      </c>
      <c r="C20" s="20" t="s">
        <v>117</v>
      </c>
      <c r="D20" s="46">
        <v>0</v>
      </c>
      <c r="E20" s="46">
        <v>0</v>
      </c>
      <c r="F20" s="46">
        <v>0</v>
      </c>
      <c r="G20" s="46">
        <v>134500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134500</v>
      </c>
      <c r="O20" s="47">
        <f t="shared" si="2"/>
        <v>42.348866498740556</v>
      </c>
      <c r="P20" s="9"/>
    </row>
    <row r="21" spans="1:16">
      <c r="A21" s="12"/>
      <c r="B21" s="25">
        <v>334.2</v>
      </c>
      <c r="C21" s="20" t="s">
        <v>86</v>
      </c>
      <c r="D21" s="46">
        <v>0</v>
      </c>
      <c r="E21" s="46">
        <v>2499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2499</v>
      </c>
      <c r="O21" s="47">
        <f t="shared" si="2"/>
        <v>0.78683879093198994</v>
      </c>
      <c r="P21" s="9"/>
    </row>
    <row r="22" spans="1:16">
      <c r="A22" s="12"/>
      <c r="B22" s="25">
        <v>334.39</v>
      </c>
      <c r="C22" s="20" t="s">
        <v>68</v>
      </c>
      <c r="D22" s="46">
        <v>0</v>
      </c>
      <c r="E22" s="46">
        <v>354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354</v>
      </c>
      <c r="O22" s="47">
        <f t="shared" si="2"/>
        <v>0.11146095717884132</v>
      </c>
      <c r="P22" s="9"/>
    </row>
    <row r="23" spans="1:16">
      <c r="A23" s="12"/>
      <c r="B23" s="25">
        <v>335.12</v>
      </c>
      <c r="C23" s="20" t="s">
        <v>87</v>
      </c>
      <c r="D23" s="46">
        <v>83906</v>
      </c>
      <c r="E23" s="46">
        <v>27969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111875</v>
      </c>
      <c r="O23" s="47">
        <f t="shared" si="2"/>
        <v>35.225125944584384</v>
      </c>
      <c r="P23" s="9"/>
    </row>
    <row r="24" spans="1:16">
      <c r="A24" s="12"/>
      <c r="B24" s="25">
        <v>335.18</v>
      </c>
      <c r="C24" s="20" t="s">
        <v>88</v>
      </c>
      <c r="D24" s="46">
        <v>239462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239462</v>
      </c>
      <c r="O24" s="47">
        <f t="shared" si="2"/>
        <v>75.397355163727966</v>
      </c>
      <c r="P24" s="9"/>
    </row>
    <row r="25" spans="1:16">
      <c r="A25" s="12"/>
      <c r="B25" s="25">
        <v>338</v>
      </c>
      <c r="C25" s="20" t="s">
        <v>69</v>
      </c>
      <c r="D25" s="46">
        <v>723</v>
      </c>
      <c r="E25" s="46">
        <v>126844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127567</v>
      </c>
      <c r="O25" s="47">
        <f t="shared" si="2"/>
        <v>40.165931989924431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SUM(D27:D30)</f>
        <v>25205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486196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511401</v>
      </c>
      <c r="O26" s="45">
        <f t="shared" si="2"/>
        <v>161.02046599496222</v>
      </c>
      <c r="P26" s="10"/>
    </row>
    <row r="27" spans="1:16">
      <c r="A27" s="12"/>
      <c r="B27" s="25">
        <v>342.1</v>
      </c>
      <c r="C27" s="20" t="s">
        <v>111</v>
      </c>
      <c r="D27" s="46">
        <v>9043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9043</v>
      </c>
      <c r="O27" s="47">
        <f t="shared" si="2"/>
        <v>2.8472921914357681</v>
      </c>
      <c r="P27" s="9"/>
    </row>
    <row r="28" spans="1:16">
      <c r="A28" s="12"/>
      <c r="B28" s="25">
        <v>343.4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486196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486196</v>
      </c>
      <c r="O28" s="47">
        <f t="shared" si="2"/>
        <v>153.08438287153652</v>
      </c>
      <c r="P28" s="9"/>
    </row>
    <row r="29" spans="1:16">
      <c r="A29" s="12"/>
      <c r="B29" s="25">
        <v>347.2</v>
      </c>
      <c r="C29" s="20" t="s">
        <v>34</v>
      </c>
      <c r="D29" s="46">
        <v>15687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15687</v>
      </c>
      <c r="O29" s="47">
        <f t="shared" si="2"/>
        <v>4.9392317380352644</v>
      </c>
      <c r="P29" s="9"/>
    </row>
    <row r="30" spans="1:16">
      <c r="A30" s="12"/>
      <c r="B30" s="25">
        <v>347.4</v>
      </c>
      <c r="C30" s="20" t="s">
        <v>112</v>
      </c>
      <c r="D30" s="46">
        <v>475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475</v>
      </c>
      <c r="O30" s="47">
        <f t="shared" si="2"/>
        <v>0.14955919395465994</v>
      </c>
      <c r="P30" s="9"/>
    </row>
    <row r="31" spans="1:16" ht="15.75">
      <c r="A31" s="29" t="s">
        <v>31</v>
      </c>
      <c r="B31" s="30"/>
      <c r="C31" s="31"/>
      <c r="D31" s="32">
        <f t="shared" ref="D31:M31" si="6">SUM(D32:D33)</f>
        <v>43105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43105</v>
      </c>
      <c r="O31" s="45">
        <f t="shared" si="2"/>
        <v>13.572103274559193</v>
      </c>
      <c r="P31" s="10"/>
    </row>
    <row r="32" spans="1:16">
      <c r="A32" s="13"/>
      <c r="B32" s="39">
        <v>351.5</v>
      </c>
      <c r="C32" s="21" t="s">
        <v>71</v>
      </c>
      <c r="D32" s="46">
        <v>774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774</v>
      </c>
      <c r="O32" s="47">
        <f t="shared" si="2"/>
        <v>0.24370277078085642</v>
      </c>
      <c r="P32" s="9"/>
    </row>
    <row r="33" spans="1:119">
      <c r="A33" s="13"/>
      <c r="B33" s="39">
        <v>359</v>
      </c>
      <c r="C33" s="21" t="s">
        <v>39</v>
      </c>
      <c r="D33" s="46">
        <v>42331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42331</v>
      </c>
      <c r="O33" s="47">
        <f t="shared" si="2"/>
        <v>13.328400503778338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SUM(D35:D37)</f>
        <v>113292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113292</v>
      </c>
      <c r="O34" s="45">
        <f t="shared" si="2"/>
        <v>35.671284634760703</v>
      </c>
      <c r="P34" s="10"/>
    </row>
    <row r="35" spans="1:119">
      <c r="A35" s="12"/>
      <c r="B35" s="25">
        <v>361.1</v>
      </c>
      <c r="C35" s="20" t="s">
        <v>40</v>
      </c>
      <c r="D35" s="46">
        <v>824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824</v>
      </c>
      <c r="O35" s="47">
        <f t="shared" si="2"/>
        <v>0.25944584382871538</v>
      </c>
      <c r="P35" s="9"/>
    </row>
    <row r="36" spans="1:119">
      <c r="A36" s="12"/>
      <c r="B36" s="25">
        <v>366</v>
      </c>
      <c r="C36" s="20" t="s">
        <v>73</v>
      </c>
      <c r="D36" s="46">
        <v>1132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1132</v>
      </c>
      <c r="O36" s="47">
        <f t="shared" si="2"/>
        <v>0.35642317380352645</v>
      </c>
      <c r="P36" s="9"/>
    </row>
    <row r="37" spans="1:119">
      <c r="A37" s="12"/>
      <c r="B37" s="25">
        <v>369.9</v>
      </c>
      <c r="C37" s="20" t="s">
        <v>43</v>
      </c>
      <c r="D37" s="46">
        <v>111336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111336</v>
      </c>
      <c r="O37" s="47">
        <f t="shared" si="2"/>
        <v>35.05541561712846</v>
      </c>
      <c r="P37" s="9"/>
    </row>
    <row r="38" spans="1:119" ht="15.75">
      <c r="A38" s="29" t="s">
        <v>32</v>
      </c>
      <c r="B38" s="30"/>
      <c r="C38" s="31"/>
      <c r="D38" s="32">
        <f t="shared" ref="D38:M38" si="8">SUM(D39:D40)</f>
        <v>239793</v>
      </c>
      <c r="E38" s="32">
        <f t="shared" si="8"/>
        <v>23603</v>
      </c>
      <c r="F38" s="32">
        <f t="shared" si="8"/>
        <v>32400</v>
      </c>
      <c r="G38" s="32">
        <f t="shared" si="8"/>
        <v>182351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478147</v>
      </c>
      <c r="O38" s="45">
        <f t="shared" si="2"/>
        <v>150.55006297229218</v>
      </c>
      <c r="P38" s="9"/>
    </row>
    <row r="39" spans="1:119">
      <c r="A39" s="12"/>
      <c r="B39" s="25">
        <v>381</v>
      </c>
      <c r="C39" s="20" t="s">
        <v>44</v>
      </c>
      <c r="D39" s="46">
        <v>62765</v>
      </c>
      <c r="E39" s="46">
        <v>23603</v>
      </c>
      <c r="F39" s="46">
        <v>32400</v>
      </c>
      <c r="G39" s="46">
        <v>182351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301119</v>
      </c>
      <c r="O39" s="47">
        <f t="shared" si="2"/>
        <v>94.810768261964739</v>
      </c>
      <c r="P39" s="9"/>
    </row>
    <row r="40" spans="1:119" ht="15.75" thickBot="1">
      <c r="A40" s="12"/>
      <c r="B40" s="25">
        <v>383</v>
      </c>
      <c r="C40" s="20" t="s">
        <v>94</v>
      </c>
      <c r="D40" s="46">
        <v>177028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177028</v>
      </c>
      <c r="O40" s="47">
        <f t="shared" si="2"/>
        <v>55.739294710327457</v>
      </c>
      <c r="P40" s="9"/>
    </row>
    <row r="41" spans="1:119" ht="16.5" thickBot="1">
      <c r="A41" s="14" t="s">
        <v>35</v>
      </c>
      <c r="B41" s="23"/>
      <c r="C41" s="22"/>
      <c r="D41" s="15">
        <f t="shared" ref="D41:M41" si="9">SUM(D5,D12,D19,D26,D31,D34,D38)</f>
        <v>3174519</v>
      </c>
      <c r="E41" s="15">
        <f t="shared" si="9"/>
        <v>262487</v>
      </c>
      <c r="F41" s="15">
        <f t="shared" si="9"/>
        <v>32400</v>
      </c>
      <c r="G41" s="15">
        <f t="shared" si="9"/>
        <v>316851</v>
      </c>
      <c r="H41" s="15">
        <f t="shared" si="9"/>
        <v>0</v>
      </c>
      <c r="I41" s="15">
        <f t="shared" si="9"/>
        <v>486196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1"/>
        <v>4272453</v>
      </c>
      <c r="O41" s="38">
        <f t="shared" si="2"/>
        <v>1345.2307934508817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122</v>
      </c>
      <c r="M43" s="118"/>
      <c r="N43" s="118"/>
      <c r="O43" s="43">
        <v>3176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1841027</v>
      </c>
      <c r="E5" s="27">
        <f t="shared" si="0"/>
        <v>78303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1919330</v>
      </c>
      <c r="O5" s="33">
        <f t="shared" ref="O5:O41" si="2">(N5/O$43)</f>
        <v>597.36383442265799</v>
      </c>
      <c r="P5" s="6"/>
    </row>
    <row r="6" spans="1:133">
      <c r="A6" s="12"/>
      <c r="B6" s="25">
        <v>311</v>
      </c>
      <c r="C6" s="20" t="s">
        <v>2</v>
      </c>
      <c r="D6" s="46">
        <v>1534063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1534063</v>
      </c>
      <c r="O6" s="47">
        <f t="shared" si="2"/>
        <v>477.45502645502643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78303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78303</v>
      </c>
      <c r="O7" s="47">
        <f t="shared" si="2"/>
        <v>24.370681605975722</v>
      </c>
      <c r="P7" s="9"/>
    </row>
    <row r="8" spans="1:133">
      <c r="A8" s="12"/>
      <c r="B8" s="25">
        <v>314.10000000000002</v>
      </c>
      <c r="C8" s="20" t="s">
        <v>12</v>
      </c>
      <c r="D8" s="46">
        <v>158507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158507</v>
      </c>
      <c r="O8" s="47">
        <f t="shared" si="2"/>
        <v>49.333022097727977</v>
      </c>
      <c r="P8" s="9"/>
    </row>
    <row r="9" spans="1:133">
      <c r="A9" s="12"/>
      <c r="B9" s="25">
        <v>314.3</v>
      </c>
      <c r="C9" s="20" t="s">
        <v>64</v>
      </c>
      <c r="D9" s="46">
        <v>37492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37492</v>
      </c>
      <c r="O9" s="47">
        <f t="shared" si="2"/>
        <v>11.668845315904139</v>
      </c>
      <c r="P9" s="9"/>
    </row>
    <row r="10" spans="1:133">
      <c r="A10" s="12"/>
      <c r="B10" s="25">
        <v>314.39999999999998</v>
      </c>
      <c r="C10" s="20" t="s">
        <v>13</v>
      </c>
      <c r="D10" s="46">
        <v>5857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5857</v>
      </c>
      <c r="O10" s="47">
        <f t="shared" si="2"/>
        <v>1.8229069405539993</v>
      </c>
      <c r="P10" s="9"/>
    </row>
    <row r="11" spans="1:133">
      <c r="A11" s="12"/>
      <c r="B11" s="25">
        <v>315</v>
      </c>
      <c r="C11" s="20" t="s">
        <v>84</v>
      </c>
      <c r="D11" s="46">
        <v>105108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105108</v>
      </c>
      <c r="O11" s="47">
        <f t="shared" si="2"/>
        <v>32.713352007469652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360204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360204</v>
      </c>
      <c r="O12" s="45">
        <f t="shared" si="2"/>
        <v>112.10830999066293</v>
      </c>
      <c r="P12" s="10"/>
    </row>
    <row r="13" spans="1:133">
      <c r="A13" s="12"/>
      <c r="B13" s="25">
        <v>322</v>
      </c>
      <c r="C13" s="20" t="s">
        <v>0</v>
      </c>
      <c r="D13" s="46">
        <v>112309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112309</v>
      </c>
      <c r="O13" s="47">
        <f t="shared" si="2"/>
        <v>34.954559601618428</v>
      </c>
      <c r="P13" s="9"/>
    </row>
    <row r="14" spans="1:133">
      <c r="A14" s="12"/>
      <c r="B14" s="25">
        <v>323.10000000000002</v>
      </c>
      <c r="C14" s="20" t="s">
        <v>16</v>
      </c>
      <c r="D14" s="46">
        <v>123214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123214</v>
      </c>
      <c r="O14" s="47">
        <f t="shared" si="2"/>
        <v>38.348583877995644</v>
      </c>
      <c r="P14" s="9"/>
    </row>
    <row r="15" spans="1:133">
      <c r="A15" s="12"/>
      <c r="B15" s="25">
        <v>323.39999999999998</v>
      </c>
      <c r="C15" s="20" t="s">
        <v>17</v>
      </c>
      <c r="D15" s="46">
        <v>2897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2897</v>
      </c>
      <c r="O15" s="47">
        <f t="shared" si="2"/>
        <v>0.90164954870837222</v>
      </c>
      <c r="P15" s="9"/>
    </row>
    <row r="16" spans="1:133">
      <c r="A16" s="12"/>
      <c r="B16" s="25">
        <v>323.7</v>
      </c>
      <c r="C16" s="20" t="s">
        <v>109</v>
      </c>
      <c r="D16" s="46">
        <v>42784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42784</v>
      </c>
      <c r="O16" s="47">
        <f t="shared" si="2"/>
        <v>13.315904139433551</v>
      </c>
      <c r="P16" s="9"/>
    </row>
    <row r="17" spans="1:16">
      <c r="A17" s="12"/>
      <c r="B17" s="25">
        <v>324.11</v>
      </c>
      <c r="C17" s="20" t="s">
        <v>116</v>
      </c>
      <c r="D17" s="46">
        <v>9542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9542</v>
      </c>
      <c r="O17" s="47">
        <f t="shared" si="2"/>
        <v>2.9698101462807345</v>
      </c>
      <c r="P17" s="9"/>
    </row>
    <row r="18" spans="1:16">
      <c r="A18" s="12"/>
      <c r="B18" s="25">
        <v>329</v>
      </c>
      <c r="C18" s="20" t="s">
        <v>65</v>
      </c>
      <c r="D18" s="46">
        <v>69458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69458</v>
      </c>
      <c r="O18" s="47">
        <f t="shared" si="2"/>
        <v>21.617802676626205</v>
      </c>
      <c r="P18" s="9"/>
    </row>
    <row r="19" spans="1:16" ht="15.75">
      <c r="A19" s="29" t="s">
        <v>21</v>
      </c>
      <c r="B19" s="30"/>
      <c r="C19" s="31"/>
      <c r="D19" s="32">
        <f t="shared" ref="D19:M19" si="4">SUM(D20:D25)</f>
        <v>329443</v>
      </c>
      <c r="E19" s="32">
        <f t="shared" si="4"/>
        <v>156825</v>
      </c>
      <c r="F19" s="32">
        <f t="shared" si="4"/>
        <v>0</v>
      </c>
      <c r="G19" s="32">
        <f t="shared" si="4"/>
        <v>125793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612061</v>
      </c>
      <c r="O19" s="45">
        <f t="shared" si="2"/>
        <v>190.49517584811701</v>
      </c>
      <c r="P19" s="10"/>
    </row>
    <row r="20" spans="1:16">
      <c r="A20" s="12"/>
      <c r="B20" s="25">
        <v>331.1</v>
      </c>
      <c r="C20" s="20" t="s">
        <v>117</v>
      </c>
      <c r="D20" s="46">
        <v>6984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6984</v>
      </c>
      <c r="O20" s="47">
        <f t="shared" si="2"/>
        <v>2.1736694677871147</v>
      </c>
      <c r="P20" s="9"/>
    </row>
    <row r="21" spans="1:16">
      <c r="A21" s="12"/>
      <c r="B21" s="25">
        <v>331.9</v>
      </c>
      <c r="C21" s="20" t="s">
        <v>118</v>
      </c>
      <c r="D21" s="46">
        <v>0</v>
      </c>
      <c r="E21" s="46">
        <v>0</v>
      </c>
      <c r="F21" s="46">
        <v>0</v>
      </c>
      <c r="G21" s="46">
        <v>125793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125793</v>
      </c>
      <c r="O21" s="47">
        <f t="shared" si="2"/>
        <v>39.15126050420168</v>
      </c>
      <c r="P21" s="9"/>
    </row>
    <row r="22" spans="1:16">
      <c r="A22" s="12"/>
      <c r="B22" s="25">
        <v>334.2</v>
      </c>
      <c r="C22" s="20" t="s">
        <v>86</v>
      </c>
      <c r="D22" s="46">
        <v>0</v>
      </c>
      <c r="E22" s="46">
        <v>2478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2478</v>
      </c>
      <c r="O22" s="47">
        <f t="shared" si="2"/>
        <v>0.77124183006535951</v>
      </c>
      <c r="P22" s="9"/>
    </row>
    <row r="23" spans="1:16">
      <c r="A23" s="12"/>
      <c r="B23" s="25">
        <v>335.12</v>
      </c>
      <c r="C23" s="20" t="s">
        <v>87</v>
      </c>
      <c r="D23" s="46">
        <v>80880</v>
      </c>
      <c r="E23" s="46">
        <v>26502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107382</v>
      </c>
      <c r="O23" s="47">
        <f t="shared" si="2"/>
        <v>33.421101774042953</v>
      </c>
      <c r="P23" s="9"/>
    </row>
    <row r="24" spans="1:16">
      <c r="A24" s="12"/>
      <c r="B24" s="25">
        <v>335.18</v>
      </c>
      <c r="C24" s="20" t="s">
        <v>88</v>
      </c>
      <c r="D24" s="46">
        <v>241015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241015</v>
      </c>
      <c r="O24" s="47">
        <f t="shared" si="2"/>
        <v>75.012449424214125</v>
      </c>
      <c r="P24" s="9"/>
    </row>
    <row r="25" spans="1:16">
      <c r="A25" s="12"/>
      <c r="B25" s="25">
        <v>338</v>
      </c>
      <c r="C25" s="20" t="s">
        <v>69</v>
      </c>
      <c r="D25" s="46">
        <v>564</v>
      </c>
      <c r="E25" s="46">
        <v>127845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128409</v>
      </c>
      <c r="O25" s="47">
        <f t="shared" si="2"/>
        <v>39.965452847805786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SUM(D27:D30)</f>
        <v>21120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495577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516697</v>
      </c>
      <c r="O26" s="45">
        <f t="shared" si="2"/>
        <v>160.81450357920946</v>
      </c>
      <c r="P26" s="10"/>
    </row>
    <row r="27" spans="1:16">
      <c r="A27" s="12"/>
      <c r="B27" s="25">
        <v>342.1</v>
      </c>
      <c r="C27" s="20" t="s">
        <v>111</v>
      </c>
      <c r="D27" s="46">
        <v>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37</v>
      </c>
      <c r="O27" s="47">
        <f t="shared" si="2"/>
        <v>1.1515717398070339E-2</v>
      </c>
      <c r="P27" s="9"/>
    </row>
    <row r="28" spans="1:16">
      <c r="A28" s="12"/>
      <c r="B28" s="25">
        <v>343.4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495577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495577</v>
      </c>
      <c r="O28" s="47">
        <f t="shared" si="2"/>
        <v>154.24120759414876</v>
      </c>
      <c r="P28" s="9"/>
    </row>
    <row r="29" spans="1:16">
      <c r="A29" s="12"/>
      <c r="B29" s="25">
        <v>347.2</v>
      </c>
      <c r="C29" s="20" t="s">
        <v>34</v>
      </c>
      <c r="D29" s="46">
        <v>17887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17887</v>
      </c>
      <c r="O29" s="47">
        <f t="shared" si="2"/>
        <v>5.5670712729536262</v>
      </c>
      <c r="P29" s="9"/>
    </row>
    <row r="30" spans="1:16">
      <c r="A30" s="12"/>
      <c r="B30" s="25">
        <v>347.4</v>
      </c>
      <c r="C30" s="20" t="s">
        <v>112</v>
      </c>
      <c r="D30" s="46">
        <v>3196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3196</v>
      </c>
      <c r="O30" s="47">
        <f t="shared" si="2"/>
        <v>0.99470899470899465</v>
      </c>
      <c r="P30" s="9"/>
    </row>
    <row r="31" spans="1:16" ht="15.75">
      <c r="A31" s="29" t="s">
        <v>31</v>
      </c>
      <c r="B31" s="30"/>
      <c r="C31" s="31"/>
      <c r="D31" s="32">
        <f t="shared" ref="D31:M31" si="6">SUM(D32:D33)</f>
        <v>53564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53564</v>
      </c>
      <c r="O31" s="45">
        <f t="shared" si="2"/>
        <v>16.671023965141611</v>
      </c>
      <c r="P31" s="10"/>
    </row>
    <row r="32" spans="1:16">
      <c r="A32" s="13"/>
      <c r="B32" s="39">
        <v>351.5</v>
      </c>
      <c r="C32" s="21" t="s">
        <v>71</v>
      </c>
      <c r="D32" s="46">
        <v>444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444</v>
      </c>
      <c r="O32" s="47">
        <f t="shared" si="2"/>
        <v>0.13818860877684408</v>
      </c>
      <c r="P32" s="9"/>
    </row>
    <row r="33" spans="1:119">
      <c r="A33" s="13"/>
      <c r="B33" s="39">
        <v>359</v>
      </c>
      <c r="C33" s="21" t="s">
        <v>39</v>
      </c>
      <c r="D33" s="46">
        <v>53120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53120</v>
      </c>
      <c r="O33" s="47">
        <f t="shared" si="2"/>
        <v>16.532835356364767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SUM(D35:D37)</f>
        <v>68502</v>
      </c>
      <c r="E34" s="32">
        <f t="shared" si="7"/>
        <v>23761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92263</v>
      </c>
      <c r="O34" s="45">
        <f t="shared" si="2"/>
        <v>28.715530656707127</v>
      </c>
      <c r="P34" s="10"/>
    </row>
    <row r="35" spans="1:119">
      <c r="A35" s="12"/>
      <c r="B35" s="25">
        <v>361.1</v>
      </c>
      <c r="C35" s="20" t="s">
        <v>40</v>
      </c>
      <c r="D35" s="46">
        <v>644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644</v>
      </c>
      <c r="O35" s="47">
        <f t="shared" si="2"/>
        <v>0.20043572984749455</v>
      </c>
      <c r="P35" s="9"/>
    </row>
    <row r="36" spans="1:119">
      <c r="A36" s="12"/>
      <c r="B36" s="25">
        <v>366</v>
      </c>
      <c r="C36" s="20" t="s">
        <v>73</v>
      </c>
      <c r="D36" s="46">
        <v>3513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3513</v>
      </c>
      <c r="O36" s="47">
        <f t="shared" si="2"/>
        <v>1.0933706816059756</v>
      </c>
      <c r="P36" s="9"/>
    </row>
    <row r="37" spans="1:119">
      <c r="A37" s="12"/>
      <c r="B37" s="25">
        <v>369.9</v>
      </c>
      <c r="C37" s="20" t="s">
        <v>43</v>
      </c>
      <c r="D37" s="46">
        <v>64345</v>
      </c>
      <c r="E37" s="46">
        <v>23761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88106</v>
      </c>
      <c r="O37" s="47">
        <f t="shared" si="2"/>
        <v>27.421724245253657</v>
      </c>
      <c r="P37" s="9"/>
    </row>
    <row r="38" spans="1:119" ht="15.75">
      <c r="A38" s="29" t="s">
        <v>32</v>
      </c>
      <c r="B38" s="30"/>
      <c r="C38" s="31"/>
      <c r="D38" s="32">
        <f t="shared" ref="D38:M38" si="8">SUM(D39:D40)</f>
        <v>171872</v>
      </c>
      <c r="E38" s="32">
        <f t="shared" si="8"/>
        <v>0</v>
      </c>
      <c r="F38" s="32">
        <f t="shared" si="8"/>
        <v>32400</v>
      </c>
      <c r="G38" s="32">
        <f t="shared" si="8"/>
        <v>192400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396672</v>
      </c>
      <c r="O38" s="45">
        <f t="shared" si="2"/>
        <v>123.45845004668534</v>
      </c>
      <c r="P38" s="9"/>
    </row>
    <row r="39" spans="1:119">
      <c r="A39" s="12"/>
      <c r="B39" s="25">
        <v>381</v>
      </c>
      <c r="C39" s="20" t="s">
        <v>44</v>
      </c>
      <c r="D39" s="46">
        <v>89237</v>
      </c>
      <c r="E39" s="46">
        <v>0</v>
      </c>
      <c r="F39" s="46">
        <v>32400</v>
      </c>
      <c r="G39" s="46">
        <v>192400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314037</v>
      </c>
      <c r="O39" s="47">
        <f t="shared" si="2"/>
        <v>97.739495798319325</v>
      </c>
      <c r="P39" s="9"/>
    </row>
    <row r="40" spans="1:119" ht="15.75" thickBot="1">
      <c r="A40" s="12"/>
      <c r="B40" s="25">
        <v>383</v>
      </c>
      <c r="C40" s="20" t="s">
        <v>94</v>
      </c>
      <c r="D40" s="46">
        <v>82635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82635</v>
      </c>
      <c r="O40" s="47">
        <f t="shared" si="2"/>
        <v>25.718954248366014</v>
      </c>
      <c r="P40" s="9"/>
    </row>
    <row r="41" spans="1:119" ht="16.5" thickBot="1">
      <c r="A41" s="14" t="s">
        <v>35</v>
      </c>
      <c r="B41" s="23"/>
      <c r="C41" s="22"/>
      <c r="D41" s="15">
        <f t="shared" ref="D41:M41" si="9">SUM(D5,D12,D19,D26,D31,D34,D38)</f>
        <v>2845732</v>
      </c>
      <c r="E41" s="15">
        <f t="shared" si="9"/>
        <v>258889</v>
      </c>
      <c r="F41" s="15">
        <f t="shared" si="9"/>
        <v>32400</v>
      </c>
      <c r="G41" s="15">
        <f t="shared" si="9"/>
        <v>318193</v>
      </c>
      <c r="H41" s="15">
        <f t="shared" si="9"/>
        <v>0</v>
      </c>
      <c r="I41" s="15">
        <f t="shared" si="9"/>
        <v>495577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1"/>
        <v>3950791</v>
      </c>
      <c r="O41" s="38">
        <f t="shared" si="2"/>
        <v>1229.6268285091815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119</v>
      </c>
      <c r="M43" s="118"/>
      <c r="N43" s="118"/>
      <c r="O43" s="43">
        <v>3213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46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51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1663348</v>
      </c>
      <c r="E5" s="27">
        <f t="shared" si="0"/>
        <v>76677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1740025</v>
      </c>
      <c r="O5" s="33">
        <f t="shared" ref="O5:O49" si="1">(N5/O$51)</f>
        <v>552.91547505560857</v>
      </c>
      <c r="P5" s="6"/>
    </row>
    <row r="6" spans="1:133">
      <c r="A6" s="12"/>
      <c r="B6" s="25">
        <v>311</v>
      </c>
      <c r="C6" s="20" t="s">
        <v>2</v>
      </c>
      <c r="D6" s="46">
        <v>1365615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1365615</v>
      </c>
      <c r="O6" s="47">
        <f t="shared" si="1"/>
        <v>433.94184938036227</v>
      </c>
      <c r="P6" s="9"/>
    </row>
    <row r="7" spans="1:133">
      <c r="A7" s="12"/>
      <c r="B7" s="25">
        <v>312.10000000000002</v>
      </c>
      <c r="C7" s="20" t="s">
        <v>76</v>
      </c>
      <c r="D7" s="46">
        <v>0</v>
      </c>
      <c r="E7" s="46">
        <v>76677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76677</v>
      </c>
      <c r="O7" s="47">
        <f t="shared" si="1"/>
        <v>24.36510962821735</v>
      </c>
      <c r="P7" s="9"/>
    </row>
    <row r="8" spans="1:133">
      <c r="A8" s="12"/>
      <c r="B8" s="25">
        <v>314.10000000000002</v>
      </c>
      <c r="C8" s="20" t="s">
        <v>12</v>
      </c>
      <c r="D8" s="46">
        <v>133480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133480</v>
      </c>
      <c r="O8" s="47">
        <f t="shared" si="1"/>
        <v>42.414998411185259</v>
      </c>
      <c r="P8" s="9"/>
    </row>
    <row r="9" spans="1:133">
      <c r="A9" s="12"/>
      <c r="B9" s="25">
        <v>314.3</v>
      </c>
      <c r="C9" s="20" t="s">
        <v>64</v>
      </c>
      <c r="D9" s="46">
        <v>30152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30152</v>
      </c>
      <c r="O9" s="47">
        <f t="shared" si="1"/>
        <v>9.5811884334286628</v>
      </c>
      <c r="P9" s="9"/>
    </row>
    <row r="10" spans="1:133">
      <c r="A10" s="12"/>
      <c r="B10" s="25">
        <v>314.39999999999998</v>
      </c>
      <c r="C10" s="20" t="s">
        <v>13</v>
      </c>
      <c r="D10" s="46">
        <v>8049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8049</v>
      </c>
      <c r="O10" s="47">
        <f t="shared" si="1"/>
        <v>2.5576739752144899</v>
      </c>
      <c r="P10" s="9"/>
    </row>
    <row r="11" spans="1:133">
      <c r="A11" s="12"/>
      <c r="B11" s="25">
        <v>315</v>
      </c>
      <c r="C11" s="20" t="s">
        <v>84</v>
      </c>
      <c r="D11" s="46">
        <v>119152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119152</v>
      </c>
      <c r="O11" s="47">
        <f t="shared" si="1"/>
        <v>37.862090880203368</v>
      </c>
      <c r="P11" s="9"/>
    </row>
    <row r="12" spans="1:133">
      <c r="A12" s="12"/>
      <c r="B12" s="25">
        <v>316</v>
      </c>
      <c r="C12" s="20" t="s">
        <v>108</v>
      </c>
      <c r="D12" s="46">
        <v>6900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6900</v>
      </c>
      <c r="O12" s="47">
        <f t="shared" si="1"/>
        <v>2.1925643469971403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359875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8835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368710</v>
      </c>
      <c r="O13" s="45">
        <f t="shared" si="1"/>
        <v>117.16237686685733</v>
      </c>
      <c r="P13" s="10"/>
    </row>
    <row r="14" spans="1:133">
      <c r="A14" s="12"/>
      <c r="B14" s="25">
        <v>322</v>
      </c>
      <c r="C14" s="20" t="s">
        <v>0</v>
      </c>
      <c r="D14" s="46">
        <v>96381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96381</v>
      </c>
      <c r="O14" s="47">
        <f t="shared" si="1"/>
        <v>30.626310772163965</v>
      </c>
      <c r="P14" s="9"/>
    </row>
    <row r="15" spans="1:133">
      <c r="A15" s="12"/>
      <c r="B15" s="25">
        <v>323.10000000000002</v>
      </c>
      <c r="C15" s="20" t="s">
        <v>16</v>
      </c>
      <c r="D15" s="46">
        <v>126385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126385</v>
      </c>
      <c r="O15" s="47">
        <f t="shared" si="1"/>
        <v>40.16047028916428</v>
      </c>
      <c r="P15" s="9"/>
    </row>
    <row r="16" spans="1:133">
      <c r="A16" s="12"/>
      <c r="B16" s="25">
        <v>323.39999999999998</v>
      </c>
      <c r="C16" s="20" t="s">
        <v>17</v>
      </c>
      <c r="D16" s="46">
        <v>2491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2491</v>
      </c>
      <c r="O16" s="47">
        <f t="shared" si="1"/>
        <v>0.79154750556085163</v>
      </c>
      <c r="P16" s="9"/>
    </row>
    <row r="17" spans="1:16">
      <c r="A17" s="12"/>
      <c r="B17" s="25">
        <v>323.7</v>
      </c>
      <c r="C17" s="20" t="s">
        <v>109</v>
      </c>
      <c r="D17" s="46">
        <v>23560</v>
      </c>
      <c r="E17" s="46">
        <v>0</v>
      </c>
      <c r="F17" s="46">
        <v>0</v>
      </c>
      <c r="G17" s="46">
        <v>0</v>
      </c>
      <c r="H17" s="46">
        <v>0</v>
      </c>
      <c r="I17" s="46">
        <v>8835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32395</v>
      </c>
      <c r="O17" s="47">
        <f t="shared" si="1"/>
        <v>10.293930727677154</v>
      </c>
      <c r="P17" s="9"/>
    </row>
    <row r="18" spans="1:16">
      <c r="A18" s="12"/>
      <c r="B18" s="25">
        <v>329</v>
      </c>
      <c r="C18" s="20" t="s">
        <v>65</v>
      </c>
      <c r="D18" s="46">
        <v>111058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111058</v>
      </c>
      <c r="O18" s="47">
        <f t="shared" si="1"/>
        <v>35.290117572291074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SUM(D20:D27)</f>
        <v>321982</v>
      </c>
      <c r="E19" s="32">
        <f t="shared" si="5"/>
        <v>126355</v>
      </c>
      <c r="F19" s="32">
        <f t="shared" si="5"/>
        <v>0</v>
      </c>
      <c r="G19" s="32">
        <f t="shared" si="5"/>
        <v>1000000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1448337</v>
      </c>
      <c r="O19" s="45">
        <f t="shared" si="1"/>
        <v>460.22783603431839</v>
      </c>
      <c r="P19" s="10"/>
    </row>
    <row r="20" spans="1:16">
      <c r="A20" s="12"/>
      <c r="B20" s="25">
        <v>334.1</v>
      </c>
      <c r="C20" s="20" t="s">
        <v>22</v>
      </c>
      <c r="D20" s="46">
        <v>0</v>
      </c>
      <c r="E20" s="46">
        <v>0</v>
      </c>
      <c r="F20" s="46">
        <v>0</v>
      </c>
      <c r="G20" s="46">
        <v>1000000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1000000</v>
      </c>
      <c r="O20" s="47">
        <f t="shared" si="1"/>
        <v>317.76294884016522</v>
      </c>
      <c r="P20" s="9"/>
    </row>
    <row r="21" spans="1:16">
      <c r="A21" s="12"/>
      <c r="B21" s="25">
        <v>334.2</v>
      </c>
      <c r="C21" s="20" t="s">
        <v>86</v>
      </c>
      <c r="D21" s="46">
        <v>1750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1750</v>
      </c>
      <c r="O21" s="47">
        <f t="shared" si="1"/>
        <v>0.55608516047028922</v>
      </c>
      <c r="P21" s="9"/>
    </row>
    <row r="22" spans="1:16">
      <c r="A22" s="12"/>
      <c r="B22" s="25">
        <v>334.39</v>
      </c>
      <c r="C22" s="20" t="s">
        <v>68</v>
      </c>
      <c r="D22" s="46">
        <v>7500</v>
      </c>
      <c r="E22" s="46">
        <v>1062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8562</v>
      </c>
      <c r="O22" s="47">
        <f t="shared" si="1"/>
        <v>2.7206863679694946</v>
      </c>
      <c r="P22" s="9"/>
    </row>
    <row r="23" spans="1:16">
      <c r="A23" s="12"/>
      <c r="B23" s="25">
        <v>334.7</v>
      </c>
      <c r="C23" s="20" t="s">
        <v>110</v>
      </c>
      <c r="D23" s="46">
        <v>2500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2500</v>
      </c>
      <c r="O23" s="47">
        <f t="shared" si="1"/>
        <v>0.79440737210041312</v>
      </c>
      <c r="P23" s="9"/>
    </row>
    <row r="24" spans="1:16">
      <c r="A24" s="12"/>
      <c r="B24" s="25">
        <v>335.12</v>
      </c>
      <c r="C24" s="20" t="s">
        <v>87</v>
      </c>
      <c r="D24" s="46">
        <v>74422</v>
      </c>
      <c r="E24" s="46">
        <v>22991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97413</v>
      </c>
      <c r="O24" s="47">
        <f t="shared" si="1"/>
        <v>30.954242135367018</v>
      </c>
      <c r="P24" s="9"/>
    </row>
    <row r="25" spans="1:16">
      <c r="A25" s="12"/>
      <c r="B25" s="25">
        <v>335.18</v>
      </c>
      <c r="C25" s="20" t="s">
        <v>88</v>
      </c>
      <c r="D25" s="46">
        <v>234219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234219</v>
      </c>
      <c r="O25" s="47">
        <f t="shared" si="1"/>
        <v>74.426120114394664</v>
      </c>
      <c r="P25" s="9"/>
    </row>
    <row r="26" spans="1:16">
      <c r="A26" s="12"/>
      <c r="B26" s="25">
        <v>335.33</v>
      </c>
      <c r="C26" s="20" t="s">
        <v>89</v>
      </c>
      <c r="D26" s="46">
        <v>1365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1365</v>
      </c>
      <c r="O26" s="47">
        <f t="shared" si="1"/>
        <v>0.43374642516682554</v>
      </c>
      <c r="P26" s="9"/>
    </row>
    <row r="27" spans="1:16">
      <c r="A27" s="12"/>
      <c r="B27" s="25">
        <v>338</v>
      </c>
      <c r="C27" s="20" t="s">
        <v>69</v>
      </c>
      <c r="D27" s="46">
        <v>226</v>
      </c>
      <c r="E27" s="46">
        <v>102302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102528</v>
      </c>
      <c r="O27" s="47">
        <f t="shared" si="1"/>
        <v>32.579599618684462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SUM(D29:D34)</f>
        <v>118591</v>
      </c>
      <c r="E28" s="32">
        <f t="shared" si="6"/>
        <v>31774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595627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745992</v>
      </c>
      <c r="O28" s="45">
        <f t="shared" si="1"/>
        <v>237.04861773117256</v>
      </c>
      <c r="P28" s="10"/>
    </row>
    <row r="29" spans="1:16">
      <c r="A29" s="12"/>
      <c r="B29" s="25">
        <v>341.3</v>
      </c>
      <c r="C29" s="20" t="s">
        <v>90</v>
      </c>
      <c r="D29" s="46">
        <v>44958</v>
      </c>
      <c r="E29" s="46">
        <v>31774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76732</v>
      </c>
      <c r="O29" s="47">
        <f t="shared" si="1"/>
        <v>24.382586590403559</v>
      </c>
      <c r="P29" s="9"/>
    </row>
    <row r="30" spans="1:16">
      <c r="A30" s="12"/>
      <c r="B30" s="25">
        <v>342.1</v>
      </c>
      <c r="C30" s="20" t="s">
        <v>111</v>
      </c>
      <c r="D30" s="46">
        <v>1303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1303</v>
      </c>
      <c r="O30" s="47">
        <f t="shared" si="1"/>
        <v>0.41404512233873531</v>
      </c>
      <c r="P30" s="9"/>
    </row>
    <row r="31" spans="1:16">
      <c r="A31" s="12"/>
      <c r="B31" s="25">
        <v>343.4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595627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595627</v>
      </c>
      <c r="O31" s="47">
        <f t="shared" si="1"/>
        <v>189.2681919288211</v>
      </c>
      <c r="P31" s="9"/>
    </row>
    <row r="32" spans="1:16">
      <c r="A32" s="12"/>
      <c r="B32" s="25">
        <v>347.2</v>
      </c>
      <c r="C32" s="20" t="s">
        <v>34</v>
      </c>
      <c r="D32" s="46">
        <v>27551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27551</v>
      </c>
      <c r="O32" s="47">
        <f t="shared" si="1"/>
        <v>8.754687003495393</v>
      </c>
      <c r="P32" s="9"/>
    </row>
    <row r="33" spans="1:16">
      <c r="A33" s="12"/>
      <c r="B33" s="25">
        <v>347.4</v>
      </c>
      <c r="C33" s="20" t="s">
        <v>112</v>
      </c>
      <c r="D33" s="46">
        <v>172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172</v>
      </c>
      <c r="O33" s="47">
        <f t="shared" si="1"/>
        <v>5.4655227200508423E-2</v>
      </c>
      <c r="P33" s="9"/>
    </row>
    <row r="34" spans="1:16">
      <c r="A34" s="12"/>
      <c r="B34" s="25">
        <v>349</v>
      </c>
      <c r="C34" s="20" t="s">
        <v>78</v>
      </c>
      <c r="D34" s="46">
        <v>44607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44607</v>
      </c>
      <c r="O34" s="47">
        <f t="shared" si="1"/>
        <v>14.174451858913251</v>
      </c>
      <c r="P34" s="9"/>
    </row>
    <row r="35" spans="1:16" ht="15.75">
      <c r="A35" s="29" t="s">
        <v>31</v>
      </c>
      <c r="B35" s="30"/>
      <c r="C35" s="31"/>
      <c r="D35" s="32">
        <f t="shared" ref="D35:M35" si="8">SUM(D36:D37)</f>
        <v>95844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9" si="9">SUM(D35:M35)</f>
        <v>95844</v>
      </c>
      <c r="O35" s="45">
        <f t="shared" si="1"/>
        <v>30.455672068636797</v>
      </c>
      <c r="P35" s="10"/>
    </row>
    <row r="36" spans="1:16">
      <c r="A36" s="13"/>
      <c r="B36" s="39">
        <v>351.5</v>
      </c>
      <c r="C36" s="21" t="s">
        <v>71</v>
      </c>
      <c r="D36" s="46">
        <v>7518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7518</v>
      </c>
      <c r="O36" s="47">
        <f t="shared" si="1"/>
        <v>2.3889418493803625</v>
      </c>
      <c r="P36" s="9"/>
    </row>
    <row r="37" spans="1:16">
      <c r="A37" s="13"/>
      <c r="B37" s="39">
        <v>354</v>
      </c>
      <c r="C37" s="21" t="s">
        <v>38</v>
      </c>
      <c r="D37" s="46">
        <v>88326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88326</v>
      </c>
      <c r="O37" s="47">
        <f t="shared" si="1"/>
        <v>28.066730219256435</v>
      </c>
      <c r="P37" s="9"/>
    </row>
    <row r="38" spans="1:16" ht="15.75">
      <c r="A38" s="29" t="s">
        <v>3</v>
      </c>
      <c r="B38" s="30"/>
      <c r="C38" s="31"/>
      <c r="D38" s="32">
        <f t="shared" ref="D38:M38" si="10">SUM(D39:D44)</f>
        <v>49410</v>
      </c>
      <c r="E38" s="32">
        <f t="shared" si="10"/>
        <v>2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49412</v>
      </c>
      <c r="O38" s="45">
        <f t="shared" si="1"/>
        <v>15.701302828090245</v>
      </c>
      <c r="P38" s="10"/>
    </row>
    <row r="39" spans="1:16">
      <c r="A39" s="12"/>
      <c r="B39" s="25">
        <v>361.1</v>
      </c>
      <c r="C39" s="20" t="s">
        <v>40</v>
      </c>
      <c r="D39" s="46">
        <v>214</v>
      </c>
      <c r="E39" s="46">
        <v>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216</v>
      </c>
      <c r="O39" s="47">
        <f t="shared" si="1"/>
        <v>6.8636796949475692E-2</v>
      </c>
      <c r="P39" s="9"/>
    </row>
    <row r="40" spans="1:16">
      <c r="A40" s="12"/>
      <c r="B40" s="25">
        <v>361.2</v>
      </c>
      <c r="C40" s="20" t="s">
        <v>91</v>
      </c>
      <c r="D40" s="46">
        <v>569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569</v>
      </c>
      <c r="O40" s="47">
        <f t="shared" si="1"/>
        <v>0.18080711789005402</v>
      </c>
      <c r="P40" s="9"/>
    </row>
    <row r="41" spans="1:16">
      <c r="A41" s="12"/>
      <c r="B41" s="25">
        <v>365</v>
      </c>
      <c r="C41" s="20" t="s">
        <v>93</v>
      </c>
      <c r="D41" s="46">
        <v>13350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13350</v>
      </c>
      <c r="O41" s="47">
        <f t="shared" si="1"/>
        <v>4.2421353670162061</v>
      </c>
      <c r="P41" s="9"/>
    </row>
    <row r="42" spans="1:16">
      <c r="A42" s="12"/>
      <c r="B42" s="25">
        <v>366</v>
      </c>
      <c r="C42" s="20" t="s">
        <v>73</v>
      </c>
      <c r="D42" s="46">
        <v>18696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18696</v>
      </c>
      <c r="O42" s="47">
        <f t="shared" si="1"/>
        <v>5.9408960915157296</v>
      </c>
      <c r="P42" s="9"/>
    </row>
    <row r="43" spans="1:16">
      <c r="A43" s="12"/>
      <c r="B43" s="25">
        <v>369.3</v>
      </c>
      <c r="C43" s="20" t="s">
        <v>113</v>
      </c>
      <c r="D43" s="46">
        <v>6849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6849</v>
      </c>
      <c r="O43" s="47">
        <f t="shared" si="1"/>
        <v>2.1763584366062916</v>
      </c>
      <c r="P43" s="9"/>
    </row>
    <row r="44" spans="1:16">
      <c r="A44" s="12"/>
      <c r="B44" s="25">
        <v>369.9</v>
      </c>
      <c r="C44" s="20" t="s">
        <v>43</v>
      </c>
      <c r="D44" s="46">
        <v>9732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9732</v>
      </c>
      <c r="O44" s="47">
        <f t="shared" si="1"/>
        <v>3.0924690181124879</v>
      </c>
      <c r="P44" s="9"/>
    </row>
    <row r="45" spans="1:16" ht="15.75">
      <c r="A45" s="29" t="s">
        <v>32</v>
      </c>
      <c r="B45" s="30"/>
      <c r="C45" s="31"/>
      <c r="D45" s="32">
        <f t="shared" ref="D45:M45" si="11">SUM(D46:D48)</f>
        <v>106251</v>
      </c>
      <c r="E45" s="32">
        <f t="shared" si="11"/>
        <v>0</v>
      </c>
      <c r="F45" s="32">
        <f t="shared" si="11"/>
        <v>13500</v>
      </c>
      <c r="G45" s="32">
        <f t="shared" si="11"/>
        <v>424934</v>
      </c>
      <c r="H45" s="32">
        <f t="shared" si="11"/>
        <v>0</v>
      </c>
      <c r="I45" s="32">
        <f t="shared" si="11"/>
        <v>62182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606867</v>
      </c>
      <c r="O45" s="45">
        <f t="shared" si="1"/>
        <v>192.83984747378454</v>
      </c>
      <c r="P45" s="9"/>
    </row>
    <row r="46" spans="1:16">
      <c r="A46" s="12"/>
      <c r="B46" s="25">
        <v>381</v>
      </c>
      <c r="C46" s="20" t="s">
        <v>44</v>
      </c>
      <c r="D46" s="46">
        <v>95381</v>
      </c>
      <c r="E46" s="46">
        <v>0</v>
      </c>
      <c r="F46" s="46">
        <v>13500</v>
      </c>
      <c r="G46" s="46">
        <v>74934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183815</v>
      </c>
      <c r="O46" s="47">
        <f t="shared" si="1"/>
        <v>58.409596441054973</v>
      </c>
      <c r="P46" s="9"/>
    </row>
    <row r="47" spans="1:16">
      <c r="A47" s="12"/>
      <c r="B47" s="25">
        <v>384</v>
      </c>
      <c r="C47" s="20" t="s">
        <v>45</v>
      </c>
      <c r="D47" s="46">
        <v>0</v>
      </c>
      <c r="E47" s="46">
        <v>0</v>
      </c>
      <c r="F47" s="46">
        <v>0</v>
      </c>
      <c r="G47" s="46">
        <v>350000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350000</v>
      </c>
      <c r="O47" s="47">
        <f t="shared" si="1"/>
        <v>111.21703209405783</v>
      </c>
      <c r="P47" s="9"/>
    </row>
    <row r="48" spans="1:16" ht="15.75" thickBot="1">
      <c r="A48" s="12"/>
      <c r="B48" s="25">
        <v>388.1</v>
      </c>
      <c r="C48" s="20" t="s">
        <v>80</v>
      </c>
      <c r="D48" s="46">
        <v>10870</v>
      </c>
      <c r="E48" s="46">
        <v>0</v>
      </c>
      <c r="F48" s="46">
        <v>0</v>
      </c>
      <c r="G48" s="46">
        <v>0</v>
      </c>
      <c r="H48" s="46">
        <v>0</v>
      </c>
      <c r="I48" s="46">
        <v>62182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73052</v>
      </c>
      <c r="O48" s="47">
        <f t="shared" si="1"/>
        <v>23.213218938671751</v>
      </c>
      <c r="P48" s="9"/>
    </row>
    <row r="49" spans="1:119" ht="16.5" thickBot="1">
      <c r="A49" s="14" t="s">
        <v>35</v>
      </c>
      <c r="B49" s="23"/>
      <c r="C49" s="22"/>
      <c r="D49" s="15">
        <f t="shared" ref="D49:M49" si="12">SUM(D5,D13,D19,D28,D35,D38,D45)</f>
        <v>2715301</v>
      </c>
      <c r="E49" s="15">
        <f t="shared" si="12"/>
        <v>234808</v>
      </c>
      <c r="F49" s="15">
        <f t="shared" si="12"/>
        <v>13500</v>
      </c>
      <c r="G49" s="15">
        <f t="shared" si="12"/>
        <v>1424934</v>
      </c>
      <c r="H49" s="15">
        <f t="shared" si="12"/>
        <v>0</v>
      </c>
      <c r="I49" s="15">
        <f t="shared" si="12"/>
        <v>666644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5055187</v>
      </c>
      <c r="O49" s="38">
        <f t="shared" si="1"/>
        <v>1606.3511280584685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114</v>
      </c>
      <c r="M51" s="118"/>
      <c r="N51" s="118"/>
      <c r="O51" s="43">
        <v>3147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2025-02-06T15:30:39Z</cp:lastPrinted>
  <dcterms:created xsi:type="dcterms:W3CDTF">2000-08-31T21:26:31Z</dcterms:created>
  <dcterms:modified xsi:type="dcterms:W3CDTF">2025-02-06T15:30:42Z</dcterms:modified>
</cp:coreProperties>
</file>