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8" documentId="11_26E3365655B736F1B88B1319C5E584730C9E4F5E" xr6:coauthVersionLast="47" xr6:coauthVersionMax="47" xr10:uidLastSave="{6AECAB6E-0556-4B26-953B-55FC810EBC9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'2007'!$A$1:$O$23</definedName>
    <definedName name="_xlnm.Print_Area" localSheetId="15">'2008'!$A$1:$O$25</definedName>
    <definedName name="_xlnm.Print_Area" localSheetId="14">'2009'!$A$1:$O$27</definedName>
    <definedName name="_xlnm.Print_Area" localSheetId="13">'2010'!$A$1:$O$25</definedName>
    <definedName name="_xlnm.Print_Area" localSheetId="12">'2011'!$A$1:$O$28</definedName>
    <definedName name="_xlnm.Print_Area" localSheetId="11">'2012'!$A$1:$O$29</definedName>
    <definedName name="_xlnm.Print_Area" localSheetId="10">'2013'!$A$1:$O$28</definedName>
    <definedName name="_xlnm.Print_Area" localSheetId="9">'2014'!$A$1:$O$29</definedName>
    <definedName name="_xlnm.Print_Area" localSheetId="8">'2015'!$A$1:$O$28</definedName>
    <definedName name="_xlnm.Print_Area" localSheetId="7">'2016'!$A$1:$O$28</definedName>
    <definedName name="_xlnm.Print_Area" localSheetId="6">'2017'!$A$1:$O$29</definedName>
    <definedName name="_xlnm.Print_Area" localSheetId="5">'2018'!$A$1:$O$28</definedName>
    <definedName name="_xlnm.Print_Area" localSheetId="4">'2019'!$A$1:$O$27</definedName>
    <definedName name="_xlnm.Print_Area" localSheetId="3">'2020'!$A$1:$O$27</definedName>
    <definedName name="_xlnm.Print_Area" localSheetId="2">'2021'!$A$1:$P$27</definedName>
    <definedName name="_xlnm.Print_Area" localSheetId="1">'2022'!$A$1:$P$25</definedName>
    <definedName name="_xlnm.Print_Area" localSheetId="0">'2023'!$A$1:$P$20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9" l="1"/>
  <c r="F16" i="49"/>
  <c r="G16" i="49"/>
  <c r="H16" i="49"/>
  <c r="I16" i="49"/>
  <c r="J16" i="49"/>
  <c r="K16" i="49"/>
  <c r="L16" i="49"/>
  <c r="M16" i="49"/>
  <c r="N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8" i="49"/>
  <c r="P8" i="49" s="1"/>
  <c r="O12" i="49"/>
  <c r="P12" i="49" s="1"/>
  <c r="O10" i="49"/>
  <c r="P10" i="49" s="1"/>
  <c r="O5" i="49"/>
  <c r="P5" i="49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E21" i="48" s="1"/>
  <c r="D5" i="48"/>
  <c r="D21" i="48" s="1"/>
  <c r="O16" i="49" l="1"/>
  <c r="P16" i="49" s="1"/>
  <c r="N21" i="48"/>
  <c r="H21" i="48"/>
  <c r="F21" i="48"/>
  <c r="K21" i="48"/>
  <c r="I21" i="48"/>
  <c r="M21" i="48"/>
  <c r="J21" i="48"/>
  <c r="G21" i="48"/>
  <c r="L21" i="48"/>
  <c r="O19" i="48"/>
  <c r="P19" i="48" s="1"/>
  <c r="O17" i="48"/>
  <c r="P17" i="48" s="1"/>
  <c r="O15" i="48"/>
  <c r="P15" i="48" s="1"/>
  <c r="O12" i="48"/>
  <c r="P12" i="48" s="1"/>
  <c r="O9" i="48"/>
  <c r="P9" i="48" s="1"/>
  <c r="O5" i="48"/>
  <c r="P5" i="48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N14" i="47"/>
  <c r="M14" i="47"/>
  <c r="M23" i="47" s="1"/>
  <c r="L14" i="47"/>
  <c r="O14" i="47" s="1"/>
  <c r="P14" i="47" s="1"/>
  <c r="K14" i="47"/>
  <c r="J14" i="47"/>
  <c r="I14" i="47"/>
  <c r="H14" i="47"/>
  <c r="G14" i="47"/>
  <c r="F14" i="47"/>
  <c r="E14" i="47"/>
  <c r="D14" i="47"/>
  <c r="O13" i="47"/>
  <c r="P13" i="47"/>
  <c r="O12" i="47"/>
  <c r="P12" i="47"/>
  <c r="O11" i="47"/>
  <c r="P11" i="47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/>
  <c r="O7" i="47"/>
  <c r="P7" i="47"/>
  <c r="O6" i="47"/>
  <c r="P6" i="47" s="1"/>
  <c r="N5" i="47"/>
  <c r="M5" i="47"/>
  <c r="L5" i="47"/>
  <c r="K5" i="47"/>
  <c r="K23" i="47" s="1"/>
  <c r="J5" i="47"/>
  <c r="I5" i="47"/>
  <c r="H5" i="47"/>
  <c r="H23" i="47" s="1"/>
  <c r="G5" i="47"/>
  <c r="G23" i="47" s="1"/>
  <c r="F5" i="47"/>
  <c r="E5" i="47"/>
  <c r="D5" i="47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/>
  <c r="N11" i="46"/>
  <c r="O11" i="46"/>
  <c r="M10" i="46"/>
  <c r="L10" i="46"/>
  <c r="K10" i="46"/>
  <c r="J10" i="46"/>
  <c r="N10" i="46" s="1"/>
  <c r="O10" i="46" s="1"/>
  <c r="I10" i="46"/>
  <c r="H10" i="46"/>
  <c r="G10" i="46"/>
  <c r="F10" i="46"/>
  <c r="E10" i="46"/>
  <c r="D10" i="46"/>
  <c r="N9" i="46"/>
  <c r="O9" i="46"/>
  <c r="N8" i="46"/>
  <c r="O8" i="46" s="1"/>
  <c r="N7" i="46"/>
  <c r="O7" i="46" s="1"/>
  <c r="N6" i="46"/>
  <c r="O6" i="46" s="1"/>
  <c r="M5" i="46"/>
  <c r="L5" i="46"/>
  <c r="K5" i="46"/>
  <c r="K23" i="46" s="1"/>
  <c r="J5" i="46"/>
  <c r="I5" i="46"/>
  <c r="I23" i="46" s="1"/>
  <c r="H5" i="46"/>
  <c r="H23" i="46" s="1"/>
  <c r="G5" i="46"/>
  <c r="F5" i="46"/>
  <c r="E5" i="46"/>
  <c r="E23" i="46" s="1"/>
  <c r="D5" i="46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M10" i="45"/>
  <c r="L10" i="45"/>
  <c r="K10" i="45"/>
  <c r="J10" i="45"/>
  <c r="I10" i="45"/>
  <c r="H10" i="45"/>
  <c r="G10" i="45"/>
  <c r="F10" i="45"/>
  <c r="E10" i="45"/>
  <c r="D10" i="45"/>
  <c r="N9" i="45"/>
  <c r="O9" i="45"/>
  <c r="N8" i="45"/>
  <c r="O8" i="45" s="1"/>
  <c r="N7" i="45"/>
  <c r="O7" i="45" s="1"/>
  <c r="N6" i="45"/>
  <c r="O6" i="45" s="1"/>
  <c r="M5" i="45"/>
  <c r="M23" i="45" s="1"/>
  <c r="L5" i="45"/>
  <c r="K5" i="45"/>
  <c r="J5" i="45"/>
  <c r="I5" i="45"/>
  <c r="H5" i="45"/>
  <c r="H23" i="45" s="1"/>
  <c r="G5" i="45"/>
  <c r="F5" i="45"/>
  <c r="F23" i="45" s="1"/>
  <c r="E5" i="45"/>
  <c r="E23" i="45" s="1"/>
  <c r="D5" i="45"/>
  <c r="D23" i="45" s="1"/>
  <c r="M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N20" i="44" s="1"/>
  <c r="O20" i="44" s="1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M15" i="43"/>
  <c r="L15" i="43"/>
  <c r="K15" i="43"/>
  <c r="J15" i="43"/>
  <c r="J25" i="43" s="1"/>
  <c r="I15" i="43"/>
  <c r="H15" i="43"/>
  <c r="G15" i="43"/>
  <c r="F15" i="43"/>
  <c r="E15" i="43"/>
  <c r="D15" i="43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 s="1"/>
  <c r="M18" i="42"/>
  <c r="M24" i="42" s="1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M15" i="42"/>
  <c r="L15" i="42"/>
  <c r="K15" i="42"/>
  <c r="J15" i="42"/>
  <c r="I15" i="42"/>
  <c r="H15" i="42"/>
  <c r="H24" i="42" s="1"/>
  <c r="G15" i="42"/>
  <c r="F15" i="42"/>
  <c r="E15" i="42"/>
  <c r="D15" i="42"/>
  <c r="N14" i="42"/>
  <c r="O14" i="42" s="1"/>
  <c r="N13" i="42"/>
  <c r="O13" i="42"/>
  <c r="N12" i="42"/>
  <c r="O12" i="42"/>
  <c r="M11" i="42"/>
  <c r="L11" i="42"/>
  <c r="K11" i="42"/>
  <c r="J11" i="42"/>
  <c r="I11" i="42"/>
  <c r="H11" i="42"/>
  <c r="G11" i="42"/>
  <c r="F11" i="42"/>
  <c r="E11" i="42"/>
  <c r="D11" i="42"/>
  <c r="N11" i="42" s="1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M13" i="41"/>
  <c r="L13" i="41"/>
  <c r="K13" i="41"/>
  <c r="K19" i="41" s="1"/>
  <c r="J13" i="41"/>
  <c r="I13" i="41"/>
  <c r="H13" i="4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H19" i="41" s="1"/>
  <c r="G10" i="41"/>
  <c r="F10" i="41"/>
  <c r="E10" i="41"/>
  <c r="D10" i="41"/>
  <c r="N10" i="41" s="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1" i="40" s="1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G24" i="40" s="1"/>
  <c r="F5" i="40"/>
  <c r="E5" i="40"/>
  <c r="D5" i="40"/>
  <c r="D24" i="40" s="1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/>
  <c r="N16" i="39"/>
  <c r="O16" i="39"/>
  <c r="M15" i="39"/>
  <c r="L15" i="39"/>
  <c r="L25" i="39" s="1"/>
  <c r="K15" i="39"/>
  <c r="J15" i="39"/>
  <c r="I15" i="39"/>
  <c r="H15" i="39"/>
  <c r="G15" i="39"/>
  <c r="F15" i="39"/>
  <c r="E15" i="39"/>
  <c r="D15" i="39"/>
  <c r="N14" i="39"/>
  <c r="O14" i="39"/>
  <c r="N13" i="39"/>
  <c r="O13" i="39"/>
  <c r="N12" i="39"/>
  <c r="O12" i="39" s="1"/>
  <c r="M11" i="39"/>
  <c r="L11" i="39"/>
  <c r="K11" i="39"/>
  <c r="J11" i="39"/>
  <c r="I11" i="39"/>
  <c r="I25" i="39" s="1"/>
  <c r="H11" i="39"/>
  <c r="H25" i="39" s="1"/>
  <c r="G11" i="39"/>
  <c r="F11" i="39"/>
  <c r="E11" i="39"/>
  <c r="D11" i="39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F25" i="39" s="1"/>
  <c r="E5" i="39"/>
  <c r="D5" i="39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I15" i="38"/>
  <c r="I21" i="38" s="1"/>
  <c r="H15" i="38"/>
  <c r="G15" i="38"/>
  <c r="G21" i="38" s="1"/>
  <c r="F15" i="38"/>
  <c r="E15" i="38"/>
  <c r="D15" i="38"/>
  <c r="N15" i="38" s="1"/>
  <c r="O15" i="38" s="1"/>
  <c r="N14" i="38"/>
  <c r="O14" i="38"/>
  <c r="N13" i="38"/>
  <c r="O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 s="1"/>
  <c r="N7" i="38"/>
  <c r="O7" i="38"/>
  <c r="N6" i="38"/>
  <c r="O6" i="38"/>
  <c r="M5" i="38"/>
  <c r="L5" i="38"/>
  <c r="L21" i="38" s="1"/>
  <c r="K5" i="38"/>
  <c r="J5" i="38"/>
  <c r="I5" i="38"/>
  <c r="H5" i="38"/>
  <c r="G5" i="38"/>
  <c r="F5" i="38"/>
  <c r="F21" i="38" s="1"/>
  <c r="E5" i="38"/>
  <c r="D5" i="38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M15" i="37"/>
  <c r="L15" i="37"/>
  <c r="K15" i="37"/>
  <c r="J15" i="37"/>
  <c r="J24" i="37" s="1"/>
  <c r="I15" i="37"/>
  <c r="H15" i="37"/>
  <c r="H24" i="37" s="1"/>
  <c r="G15" i="37"/>
  <c r="F15" i="37"/>
  <c r="E15" i="37"/>
  <c r="D15" i="37"/>
  <c r="N14" i="37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/>
  <c r="N9" i="37"/>
  <c r="O9" i="37"/>
  <c r="N8" i="37"/>
  <c r="O8" i="37"/>
  <c r="N7" i="37"/>
  <c r="O7" i="37" s="1"/>
  <c r="N6" i="37"/>
  <c r="O6" i="37" s="1"/>
  <c r="M5" i="37"/>
  <c r="M24" i="37" s="1"/>
  <c r="L5" i="37"/>
  <c r="K5" i="37"/>
  <c r="J5" i="37"/>
  <c r="I5" i="37"/>
  <c r="H5" i="37"/>
  <c r="G5" i="37"/>
  <c r="F5" i="37"/>
  <c r="E5" i="37"/>
  <c r="D5" i="37"/>
  <c r="N24" i="36"/>
  <c r="O24" i="36"/>
  <c r="M23" i="36"/>
  <c r="L23" i="36"/>
  <c r="K23" i="36"/>
  <c r="J23" i="36"/>
  <c r="I23" i="36"/>
  <c r="H23" i="36"/>
  <c r="G23" i="36"/>
  <c r="F23" i="36"/>
  <c r="E23" i="36"/>
  <c r="E25" i="36" s="1"/>
  <c r="D23" i="36"/>
  <c r="N22" i="36"/>
  <c r="O22" i="36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/>
  <c r="M15" i="36"/>
  <c r="L15" i="36"/>
  <c r="K15" i="36"/>
  <c r="J15" i="36"/>
  <c r="I15" i="36"/>
  <c r="I25" i="36" s="1"/>
  <c r="H15" i="36"/>
  <c r="G15" i="36"/>
  <c r="F15" i="36"/>
  <c r="E15" i="36"/>
  <c r="D15" i="36"/>
  <c r="N15" i="36" s="1"/>
  <c r="O15" i="36" s="1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N5" i="36" s="1"/>
  <c r="O5" i="36" s="1"/>
  <c r="L5" i="36"/>
  <c r="K5" i="36"/>
  <c r="J5" i="36"/>
  <c r="I5" i="36"/>
  <c r="H5" i="36"/>
  <c r="G5" i="36"/>
  <c r="F5" i="36"/>
  <c r="E5" i="36"/>
  <c r="D5" i="36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M14" i="35"/>
  <c r="L14" i="35"/>
  <c r="K14" i="35"/>
  <c r="J14" i="35"/>
  <c r="J24" i="35" s="1"/>
  <c r="I14" i="35"/>
  <c r="H14" i="35"/>
  <c r="G14" i="35"/>
  <c r="F14" i="35"/>
  <c r="E14" i="35"/>
  <c r="D14" i="35"/>
  <c r="N14" i="35" s="1"/>
  <c r="O14" i="35" s="1"/>
  <c r="N13" i="35"/>
  <c r="O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/>
  <c r="N8" i="35"/>
  <c r="O8" i="35" s="1"/>
  <c r="N7" i="35"/>
  <c r="O7" i="35"/>
  <c r="N6" i="35"/>
  <c r="O6" i="35"/>
  <c r="M5" i="35"/>
  <c r="M24" i="35" s="1"/>
  <c r="L5" i="35"/>
  <c r="L24" i="35" s="1"/>
  <c r="K5" i="35"/>
  <c r="J5" i="35"/>
  <c r="I5" i="35"/>
  <c r="H5" i="35"/>
  <c r="G5" i="35"/>
  <c r="F5" i="35"/>
  <c r="E5" i="35"/>
  <c r="D5" i="35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M14" i="34"/>
  <c r="L14" i="34"/>
  <c r="K14" i="34"/>
  <c r="N14" i="34" s="1"/>
  <c r="O14" i="34" s="1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F21" i="34" s="1"/>
  <c r="E10" i="34"/>
  <c r="E21" i="34" s="1"/>
  <c r="D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21" i="34"/>
  <c r="E21" i="33"/>
  <c r="F21" i="33"/>
  <c r="G21" i="33"/>
  <c r="H21" i="33"/>
  <c r="I21" i="33"/>
  <c r="J21" i="33"/>
  <c r="K21" i="33"/>
  <c r="L21" i="33"/>
  <c r="M21" i="33"/>
  <c r="D21" i="33"/>
  <c r="E19" i="33"/>
  <c r="F19" i="33"/>
  <c r="G19" i="33"/>
  <c r="H19" i="33"/>
  <c r="I19" i="33"/>
  <c r="I23" i="33" s="1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4" i="33"/>
  <c r="F14" i="33"/>
  <c r="G14" i="33"/>
  <c r="H14" i="33"/>
  <c r="I14" i="33"/>
  <c r="J14" i="33"/>
  <c r="K14" i="33"/>
  <c r="L14" i="33"/>
  <c r="M14" i="33"/>
  <c r="E10" i="33"/>
  <c r="F10" i="33"/>
  <c r="G10" i="33"/>
  <c r="H10" i="33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19" i="33"/>
  <c r="D17" i="33"/>
  <c r="D14" i="33"/>
  <c r="N14" i="33" s="1"/>
  <c r="O14" i="33" s="1"/>
  <c r="D10" i="33"/>
  <c r="D5" i="33"/>
  <c r="N22" i="33"/>
  <c r="O22" i="33" s="1"/>
  <c r="N20" i="33"/>
  <c r="N18" i="33"/>
  <c r="O18" i="33" s="1"/>
  <c r="O20" i="33"/>
  <c r="N12" i="33"/>
  <c r="O12" i="33" s="1"/>
  <c r="N13" i="33"/>
  <c r="O13" i="33" s="1"/>
  <c r="N7" i="33"/>
  <c r="O7" i="33" s="1"/>
  <c r="N8" i="33"/>
  <c r="O8" i="33" s="1"/>
  <c r="N9" i="33"/>
  <c r="O9" i="33"/>
  <c r="N6" i="33"/>
  <c r="O6" i="33"/>
  <c r="N15" i="33"/>
  <c r="O15" i="33" s="1"/>
  <c r="N16" i="33"/>
  <c r="O16" i="33" s="1"/>
  <c r="N11" i="33"/>
  <c r="O11" i="33" s="1"/>
  <c r="G24" i="35"/>
  <c r="D21" i="38"/>
  <c r="N17" i="35" l="1"/>
  <c r="O17" i="35" s="1"/>
  <c r="N5" i="46"/>
  <c r="O5" i="46" s="1"/>
  <c r="J23" i="47"/>
  <c r="I21" i="34"/>
  <c r="K23" i="45"/>
  <c r="N23" i="47"/>
  <c r="J24" i="40"/>
  <c r="E25" i="43"/>
  <c r="G24" i="44"/>
  <c r="O17" i="47"/>
  <c r="P17" i="47" s="1"/>
  <c r="G25" i="39"/>
  <c r="I24" i="44"/>
  <c r="G23" i="45"/>
  <c r="J23" i="46"/>
  <c r="H25" i="36"/>
  <c r="H24" i="40"/>
  <c r="D19" i="41"/>
  <c r="E24" i="44"/>
  <c r="K24" i="40"/>
  <c r="N24" i="40" s="1"/>
  <c r="O24" i="40" s="1"/>
  <c r="H24" i="44"/>
  <c r="K21" i="34"/>
  <c r="G23" i="33"/>
  <c r="F24" i="35"/>
  <c r="M21" i="34"/>
  <c r="E24" i="37"/>
  <c r="N20" i="37"/>
  <c r="O20" i="37" s="1"/>
  <c r="N15" i="39"/>
  <c r="O15" i="39" s="1"/>
  <c r="N22" i="40"/>
  <c r="O22" i="40" s="1"/>
  <c r="G24" i="42"/>
  <c r="K24" i="42"/>
  <c r="I25" i="43"/>
  <c r="M25" i="43"/>
  <c r="K24" i="44"/>
  <c r="N18" i="44"/>
  <c r="O18" i="44" s="1"/>
  <c r="N18" i="34"/>
  <c r="O18" i="34" s="1"/>
  <c r="N17" i="45"/>
  <c r="O17" i="45" s="1"/>
  <c r="E19" i="41"/>
  <c r="N11" i="44"/>
  <c r="O11" i="44" s="1"/>
  <c r="N21" i="45"/>
  <c r="O21" i="45" s="1"/>
  <c r="N5" i="45"/>
  <c r="O5" i="45" s="1"/>
  <c r="J21" i="34"/>
  <c r="G19" i="41"/>
  <c r="F25" i="43"/>
  <c r="N10" i="38"/>
  <c r="O10" i="38" s="1"/>
  <c r="N19" i="38"/>
  <c r="O19" i="38" s="1"/>
  <c r="I19" i="41"/>
  <c r="H25" i="43"/>
  <c r="O21" i="47"/>
  <c r="P21" i="47" s="1"/>
  <c r="F25" i="36"/>
  <c r="F24" i="37"/>
  <c r="N11" i="37"/>
  <c r="O11" i="37" s="1"/>
  <c r="H21" i="38"/>
  <c r="N18" i="42"/>
  <c r="O18" i="42" s="1"/>
  <c r="N15" i="42"/>
  <c r="O15" i="42" s="1"/>
  <c r="J25" i="39"/>
  <c r="L24" i="44"/>
  <c r="N5" i="33"/>
  <c r="O5" i="33" s="1"/>
  <c r="E21" i="38"/>
  <c r="N21" i="38" s="1"/>
  <c r="O21" i="38" s="1"/>
  <c r="I24" i="35"/>
  <c r="G25" i="36"/>
  <c r="G24" i="37"/>
  <c r="N5" i="38"/>
  <c r="O5" i="38" s="1"/>
  <c r="I24" i="42"/>
  <c r="K25" i="43"/>
  <c r="N22" i="44"/>
  <c r="O22" i="44" s="1"/>
  <c r="O5" i="47"/>
  <c r="P5" i="47" s="1"/>
  <c r="D23" i="33"/>
  <c r="H24" i="35"/>
  <c r="N5" i="40"/>
  <c r="O5" i="40" s="1"/>
  <c r="L23" i="45"/>
  <c r="I24" i="40"/>
  <c r="J23" i="33"/>
  <c r="J25" i="36"/>
  <c r="M25" i="39"/>
  <c r="M23" i="46"/>
  <c r="N10" i="35"/>
  <c r="O10" i="35" s="1"/>
  <c r="L24" i="40"/>
  <c r="L19" i="41"/>
  <c r="L21" i="34"/>
  <c r="M24" i="40"/>
  <c r="N23" i="36"/>
  <c r="O23" i="36" s="1"/>
  <c r="K24" i="35"/>
  <c r="M19" i="41"/>
  <c r="N13" i="41"/>
  <c r="O13" i="41" s="1"/>
  <c r="J24" i="42"/>
  <c r="N22" i="42"/>
  <c r="O22" i="42" s="1"/>
  <c r="L25" i="43"/>
  <c r="N19" i="43"/>
  <c r="O19" i="43" s="1"/>
  <c r="N14" i="45"/>
  <c r="O14" i="45" s="1"/>
  <c r="N14" i="46"/>
  <c r="O14" i="46" s="1"/>
  <c r="D23" i="47"/>
  <c r="E24" i="40"/>
  <c r="N15" i="43"/>
  <c r="O15" i="43" s="1"/>
  <c r="J23" i="45"/>
  <c r="M25" i="36"/>
  <c r="N10" i="33"/>
  <c r="O10" i="33" s="1"/>
  <c r="K25" i="36"/>
  <c r="N19" i="36"/>
  <c r="O19" i="36" s="1"/>
  <c r="K21" i="38"/>
  <c r="N17" i="38"/>
  <c r="O17" i="38" s="1"/>
  <c r="N15" i="40"/>
  <c r="O15" i="40" s="1"/>
  <c r="N19" i="45"/>
  <c r="O19" i="45" s="1"/>
  <c r="F23" i="46"/>
  <c r="N17" i="46"/>
  <c r="O17" i="46" s="1"/>
  <c r="F24" i="44"/>
  <c r="L23" i="46"/>
  <c r="N5" i="41"/>
  <c r="O5" i="41" s="1"/>
  <c r="N17" i="33"/>
  <c r="O17" i="33" s="1"/>
  <c r="N21" i="33"/>
  <c r="O21" i="33" s="1"/>
  <c r="L25" i="36"/>
  <c r="I24" i="37"/>
  <c r="D24" i="37"/>
  <c r="N17" i="41"/>
  <c r="O17" i="41" s="1"/>
  <c r="L24" i="42"/>
  <c r="N23" i="43"/>
  <c r="O23" i="43" s="1"/>
  <c r="N15" i="44"/>
  <c r="O15" i="44" s="1"/>
  <c r="N10" i="45"/>
  <c r="O10" i="45" s="1"/>
  <c r="N19" i="46"/>
  <c r="O19" i="46" s="1"/>
  <c r="N22" i="37"/>
  <c r="O22" i="37" s="1"/>
  <c r="M23" i="33"/>
  <c r="N15" i="37"/>
  <c r="O15" i="37" s="1"/>
  <c r="M21" i="38"/>
  <c r="L23" i="47"/>
  <c r="N19" i="33"/>
  <c r="O19" i="33" s="1"/>
  <c r="J19" i="41"/>
  <c r="D24" i="44"/>
  <c r="N21" i="46"/>
  <c r="O21" i="46" s="1"/>
  <c r="H23" i="33"/>
  <c r="N20" i="35"/>
  <c r="O20" i="35" s="1"/>
  <c r="G25" i="43"/>
  <c r="F24" i="42"/>
  <c r="L24" i="37"/>
  <c r="N11" i="39"/>
  <c r="O11" i="39" s="1"/>
  <c r="E23" i="47"/>
  <c r="O10" i="47"/>
  <c r="P10" i="47" s="1"/>
  <c r="N10" i="34"/>
  <c r="O10" i="34" s="1"/>
  <c r="L23" i="33"/>
  <c r="G21" i="34"/>
  <c r="N15" i="41"/>
  <c r="O15" i="41" s="1"/>
  <c r="K23" i="33"/>
  <c r="N23" i="33" s="1"/>
  <c r="O23" i="33" s="1"/>
  <c r="I23" i="45"/>
  <c r="D24" i="42"/>
  <c r="E24" i="42"/>
  <c r="J24" i="44"/>
  <c r="F23" i="33"/>
  <c r="N5" i="37"/>
  <c r="O5" i="37" s="1"/>
  <c r="J21" i="38"/>
  <c r="E25" i="39"/>
  <c r="K25" i="39"/>
  <c r="D23" i="46"/>
  <c r="F23" i="47"/>
  <c r="O19" i="47"/>
  <c r="P19" i="47" s="1"/>
  <c r="O21" i="48"/>
  <c r="P21" i="48" s="1"/>
  <c r="N24" i="42"/>
  <c r="O24" i="42" s="1"/>
  <c r="N23" i="45"/>
  <c r="O23" i="45" s="1"/>
  <c r="N24" i="44"/>
  <c r="O24" i="44" s="1"/>
  <c r="N5" i="34"/>
  <c r="O5" i="34" s="1"/>
  <c r="F24" i="40"/>
  <c r="D25" i="43"/>
  <c r="H21" i="34"/>
  <c r="D25" i="36"/>
  <c r="N5" i="44"/>
  <c r="O5" i="44" s="1"/>
  <c r="E23" i="33"/>
  <c r="D24" i="35"/>
  <c r="E24" i="35"/>
  <c r="N5" i="43"/>
  <c r="O5" i="43" s="1"/>
  <c r="K24" i="37"/>
  <c r="G23" i="46"/>
  <c r="N5" i="42"/>
  <c r="O5" i="42" s="1"/>
  <c r="D25" i="39"/>
  <c r="F19" i="41"/>
  <c r="I23" i="47"/>
  <c r="O23" i="47" s="1"/>
  <c r="P23" i="47" s="1"/>
  <c r="N5" i="35"/>
  <c r="O5" i="35" s="1"/>
  <c r="N18" i="37"/>
  <c r="O18" i="37" s="1"/>
  <c r="N5" i="39"/>
  <c r="O5" i="39" s="1"/>
  <c r="N19" i="41" l="1"/>
  <c r="O19" i="41" s="1"/>
  <c r="N24" i="37"/>
  <c r="O24" i="37" s="1"/>
  <c r="N25" i="39"/>
  <c r="O25" i="39" s="1"/>
  <c r="N23" i="46"/>
  <c r="O23" i="46" s="1"/>
  <c r="N24" i="35"/>
  <c r="O24" i="35" s="1"/>
  <c r="N25" i="36"/>
  <c r="O25" i="36" s="1"/>
  <c r="N21" i="34"/>
  <c r="O21" i="34" s="1"/>
  <c r="N25" i="43"/>
  <c r="O25" i="43" s="1"/>
</calcChain>
</file>

<file path=xl/sharedStrings.xml><?xml version="1.0" encoding="utf-8"?>
<sst xmlns="http://schemas.openxmlformats.org/spreadsheetml/2006/main" count="660" uniqueCount="90">
  <si>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</si>
  <si>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</si>
  <si>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</si>
  <si>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</si>
  <si>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</si>
  <si>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</si>
  <si>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</si>
  <si>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</si>
  <si>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</si>
  <si>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</si>
  <si>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</si>
  <si>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</si>
  <si>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</si>
  <si>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</si>
  <si>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</si>
  <si>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</si>
  <si>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</si>
  <si>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</si>
  <si>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</si>
  <si>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</si>
  <si>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</si>
  <si>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</si>
  <si>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Other General Government Services</t>
  </si>
  <si>
    <t>Public Safety</t>
  </si>
  <si>
    <t>Law Enforcement</t>
  </si>
  <si>
    <t>Protective Inspections</t>
  </si>
  <si>
    <t>Other Public Safety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</si>
  <si>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</si>
  <si>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</si>
  <si>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</si>
  <si>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</si>
  <si>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</si>
  <si>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</si>
  <si>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</si>
  <si>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</si>
  <si>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</si>
  <si>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</si>
  <si>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Biscayne Park Expenditures Reported by Account Code and Fund Type</t>
  </si>
  <si>
    <t>Local Fiscal Year Ended September 30, 2010</t>
  </si>
  <si>
    <t>Proprietary - Other Non-Operating Disbursements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</si>
  <si>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</si>
  <si>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</si>
  <si>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</si>
  <si>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Mass Transit Systems</t>
  </si>
  <si>
    <t>2011 Municipal Population:</t>
  </si>
  <si>
    <t>Local Fiscal Year Ended September 30, 2012</t>
  </si>
  <si>
    <t>Legal Counsel</t>
  </si>
  <si>
    <t>Debt Service Payments</t>
  </si>
  <si>
    <t>Electric Utility Services</t>
  </si>
  <si>
    <t>2012 Municipal Population:</t>
  </si>
  <si>
    <t>Local Fiscal Year Ended September 30, 2013</t>
  </si>
  <si>
    <t>Comprehensive Planning</t>
  </si>
  <si>
    <t>2013 Municipal Population:</t>
  </si>
  <si>
    <t>Local Fiscal Year Ended September 30, 2008</t>
  </si>
  <si>
    <t>Detention and/or Correction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</si>
  <si>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</si>
  <si>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</si>
  <si>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</si>
  <si>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</si>
  <si>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</si>
  <si>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</si>
  <si>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</si>
  <si>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</si>
  <si>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</si>
  <si>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</si>
  <si>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</si>
  <si>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</si>
  <si>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</si>
  <si>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</si>
  <si>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</si>
  <si>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</si>
  <si>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</si>
  <si>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Flood Control / Stormwater Control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</si>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</sst>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524A-D4F6-419E-86BF-6B30BD9A409C}">
  <sheetPr>
    <pageSetUpPr fitToPage="1"/>
  </sheetPr>
  <dimension ref="A1:ED2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81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82</v>
      </c>
      <c r="N4" s="95" t="s">
        <v>5</v>
      </c>
      <c r="O4" s="95" t="s">
        <v>83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1176361</v>
      </c>
      <c r="E5" s="100">
        <f>SUM(E6:E7)</f>
        <v>13811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1190172</v>
      </c>
      <c r="P5" s="102">
        <f>(O5/P$18)</f>
        <v>386.04346415828741</v>
      </c>
      <c r="Q5" s="103"/>
    </row>
    <row r="6" spans="1:134">
      <c r="A6" s="105"/>
      <c r="B6" s="106">
        <v>513</v>
      </c>
      <c r="C6" s="107" t="s">
        <v>21</v>
      </c>
      <c r="D6" s="108">
        <v>1107778</v>
      </c>
      <c r="E6" s="108">
        <v>13811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7" si="0">SUM(D6:N6)</f>
        <v>1121589</v>
      </c>
      <c r="P6" s="109">
        <f>(O6/P$18)</f>
        <v>363.79792409990267</v>
      </c>
      <c r="Q6" s="110"/>
    </row>
    <row r="7" spans="1:134">
      <c r="A7" s="105"/>
      <c r="B7" s="106">
        <v>517</v>
      </c>
      <c r="C7" s="107" t="s">
        <v>47</v>
      </c>
      <c r="D7" s="108">
        <v>68583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68583</v>
      </c>
      <c r="P7" s="109">
        <f>(O7/P$18)</f>
        <v>22.245540058384691</v>
      </c>
      <c r="Q7" s="110"/>
    </row>
    <row r="8" spans="1:134" ht="15.75">
      <c r="A8" s="111" t="s">
        <v>23</v>
      </c>
      <c r="B8" s="112"/>
      <c r="C8" s="113"/>
      <c r="D8" s="114">
        <f>SUM(D9:D9)</f>
        <v>2431604</v>
      </c>
      <c r="E8" s="114">
        <f>SUM(E9:E9)</f>
        <v>0</v>
      </c>
      <c r="F8" s="114">
        <f>SUM(F9:F9)</f>
        <v>0</v>
      </c>
      <c r="G8" s="114">
        <f>SUM(G9:G9)</f>
        <v>0</v>
      </c>
      <c r="H8" s="114">
        <f>SUM(H9:H9)</f>
        <v>0</v>
      </c>
      <c r="I8" s="114">
        <f>SUM(I9:I9)</f>
        <v>0</v>
      </c>
      <c r="J8" s="114">
        <f>SUM(J9:J9)</f>
        <v>0</v>
      </c>
      <c r="K8" s="114">
        <f>SUM(K9:K9)</f>
        <v>0</v>
      </c>
      <c r="L8" s="114">
        <f>SUM(L9:L9)</f>
        <v>0</v>
      </c>
      <c r="M8" s="114">
        <f>SUM(M9:M9)</f>
        <v>0</v>
      </c>
      <c r="N8" s="114">
        <f>SUM(N9:N9)</f>
        <v>0</v>
      </c>
      <c r="O8" s="115">
        <f>SUM(D8:N8)</f>
        <v>2431604</v>
      </c>
      <c r="P8" s="116">
        <f>(O8/P$18)</f>
        <v>788.71359065844956</v>
      </c>
      <c r="Q8" s="117"/>
    </row>
    <row r="9" spans="1:134">
      <c r="A9" s="105"/>
      <c r="B9" s="106">
        <v>529</v>
      </c>
      <c r="C9" s="107" t="s">
        <v>26</v>
      </c>
      <c r="D9" s="108">
        <v>2431604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" si="1">SUM(D9:N9)</f>
        <v>2431604</v>
      </c>
      <c r="P9" s="109">
        <f>(O9/P$18)</f>
        <v>788.71359065844956</v>
      </c>
      <c r="Q9" s="110"/>
    </row>
    <row r="10" spans="1:134" ht="15.75">
      <c r="A10" s="111" t="s">
        <v>27</v>
      </c>
      <c r="B10" s="112"/>
      <c r="C10" s="113"/>
      <c r="D10" s="114">
        <f>SUM(D11:D11)</f>
        <v>438191</v>
      </c>
      <c r="E10" s="114">
        <f>SUM(E11:E11)</f>
        <v>1835554</v>
      </c>
      <c r="F10" s="114">
        <f>SUM(F11:F11)</f>
        <v>0</v>
      </c>
      <c r="G10" s="114">
        <f>SUM(G11:G11)</f>
        <v>0</v>
      </c>
      <c r="H10" s="114">
        <f>SUM(H11:H11)</f>
        <v>0</v>
      </c>
      <c r="I10" s="114">
        <f>SUM(I11:I11)</f>
        <v>811197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5">
        <f>SUM(D10:N10)</f>
        <v>3084942</v>
      </c>
      <c r="P10" s="116">
        <f>(O10/P$18)</f>
        <v>1000.6299059357768</v>
      </c>
      <c r="Q10" s="117"/>
    </row>
    <row r="11" spans="1:134">
      <c r="A11" s="105"/>
      <c r="B11" s="106">
        <v>539</v>
      </c>
      <c r="C11" s="107" t="s">
        <v>29</v>
      </c>
      <c r="D11" s="108">
        <v>438191</v>
      </c>
      <c r="E11" s="108">
        <v>1835554</v>
      </c>
      <c r="F11" s="108">
        <v>0</v>
      </c>
      <c r="G11" s="108">
        <v>0</v>
      </c>
      <c r="H11" s="108">
        <v>0</v>
      </c>
      <c r="I11" s="108">
        <v>811197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3" si="2">SUM(D11:N11)</f>
        <v>3084942</v>
      </c>
      <c r="P11" s="109">
        <f>(O11/P$18)</f>
        <v>1000.6299059357768</v>
      </c>
      <c r="Q11" s="110"/>
    </row>
    <row r="12" spans="1:134" ht="15.75">
      <c r="A12" s="111" t="s">
        <v>32</v>
      </c>
      <c r="B12" s="112"/>
      <c r="C12" s="113"/>
      <c r="D12" s="114">
        <f>SUM(D13:D13)</f>
        <v>186203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>SUM(D12:N12)</f>
        <v>186203</v>
      </c>
      <c r="P12" s="116">
        <f>(O12/P$18)</f>
        <v>60.396691534219919</v>
      </c>
      <c r="Q12" s="110"/>
    </row>
    <row r="13" spans="1:134">
      <c r="A13" s="105"/>
      <c r="B13" s="106">
        <v>572</v>
      </c>
      <c r="C13" s="107" t="s">
        <v>33</v>
      </c>
      <c r="D13" s="108">
        <v>186203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2"/>
        <v>186203</v>
      </c>
      <c r="P13" s="109">
        <f>(O13/P$18)</f>
        <v>60.396691534219919</v>
      </c>
      <c r="Q13" s="110"/>
    </row>
    <row r="14" spans="1:134" ht="15.75">
      <c r="A14" s="111" t="s">
        <v>35</v>
      </c>
      <c r="B14" s="112"/>
      <c r="C14" s="113"/>
      <c r="D14" s="114">
        <f>SUM(D15:D15)</f>
        <v>129798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>SUM(D14:N14)</f>
        <v>129798</v>
      </c>
      <c r="P14" s="116">
        <f>(O14/P$18)</f>
        <v>42.101200129743759</v>
      </c>
      <c r="Q14" s="110"/>
    </row>
    <row r="15" spans="1:134" ht="15.75" thickBot="1">
      <c r="A15" s="105"/>
      <c r="B15" s="106">
        <v>581</v>
      </c>
      <c r="C15" s="107" t="s">
        <v>84</v>
      </c>
      <c r="D15" s="108">
        <v>129798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>SUM(D15:N15)</f>
        <v>129798</v>
      </c>
      <c r="P15" s="109">
        <f>(O15/P$18)</f>
        <v>42.101200129743759</v>
      </c>
      <c r="Q15" s="110"/>
    </row>
    <row r="16" spans="1:134" ht="16.5" thickBot="1">
      <c r="A16" s="118" t="s">
        <v>10</v>
      </c>
      <c r="B16" s="119"/>
      <c r="C16" s="120"/>
      <c r="D16" s="121">
        <f>SUM(D5,D8,D10,D12,D14)</f>
        <v>4362157</v>
      </c>
      <c r="E16" s="121">
        <f t="shared" ref="E16:N16" si="3">SUM(E5,E8,E10,E12,E14)</f>
        <v>1849365</v>
      </c>
      <c r="F16" s="121">
        <f t="shared" si="3"/>
        <v>0</v>
      </c>
      <c r="G16" s="121">
        <f t="shared" si="3"/>
        <v>0</v>
      </c>
      <c r="H16" s="121">
        <f t="shared" si="3"/>
        <v>0</v>
      </c>
      <c r="I16" s="121">
        <f t="shared" si="3"/>
        <v>811197</v>
      </c>
      <c r="J16" s="121">
        <f t="shared" si="3"/>
        <v>0</v>
      </c>
      <c r="K16" s="121">
        <f t="shared" si="3"/>
        <v>0</v>
      </c>
      <c r="L16" s="121">
        <f t="shared" si="3"/>
        <v>0</v>
      </c>
      <c r="M16" s="121">
        <f t="shared" si="3"/>
        <v>0</v>
      </c>
      <c r="N16" s="121">
        <f t="shared" si="3"/>
        <v>0</v>
      </c>
      <c r="O16" s="121">
        <f>SUM(D16:N16)</f>
        <v>7022719</v>
      </c>
      <c r="P16" s="122">
        <f>(O16/P$18)</f>
        <v>2277.8848524164773</v>
      </c>
      <c r="Q16" s="103"/>
      <c r="R16" s="12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</row>
    <row r="17" spans="1:16">
      <c r="A17" s="124"/>
      <c r="B17" s="1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7"/>
    </row>
    <row r="18" spans="1:16">
      <c r="A18" s="128"/>
      <c r="B18" s="129"/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3" t="s">
        <v>89</v>
      </c>
      <c r="N18" s="133"/>
      <c r="O18" s="133"/>
      <c r="P18" s="131">
        <v>3083</v>
      </c>
    </row>
    <row r="19" spans="1:16">
      <c r="A19" s="134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37" t="s">
        <v>41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613897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613897</v>
      </c>
      <c r="O5" s="58">
        <f t="shared" ref="O5:O25" si="2">(N5/O$27)</f>
        <v>195.50859872611466</v>
      </c>
      <c r="P5" s="59"/>
    </row>
    <row r="6" spans="1:133">
      <c r="A6" s="61"/>
      <c r="B6" s="62">
        <v>511</v>
      </c>
      <c r="C6" s="63" t="s">
        <v>19</v>
      </c>
      <c r="D6" s="64">
        <v>24666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24666</v>
      </c>
      <c r="O6" s="65">
        <f t="shared" si="2"/>
        <v>7.8554140127388532</v>
      </c>
      <c r="P6" s="66"/>
    </row>
    <row r="7" spans="1:133">
      <c r="A7" s="61"/>
      <c r="B7" s="62">
        <v>512</v>
      </c>
      <c r="C7" s="63" t="s">
        <v>20</v>
      </c>
      <c r="D7" s="64">
        <v>215756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215756</v>
      </c>
      <c r="O7" s="65">
        <f t="shared" si="2"/>
        <v>68.712101910828025</v>
      </c>
      <c r="P7" s="66"/>
    </row>
    <row r="8" spans="1:133">
      <c r="A8" s="61"/>
      <c r="B8" s="62">
        <v>513</v>
      </c>
      <c r="C8" s="63" t="s">
        <v>21</v>
      </c>
      <c r="D8" s="64">
        <v>150101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150101</v>
      </c>
      <c r="O8" s="65">
        <f t="shared" si="2"/>
        <v>47.802866242038213</v>
      </c>
      <c r="P8" s="66"/>
    </row>
    <row r="9" spans="1:133">
      <c r="A9" s="61"/>
      <c r="B9" s="62">
        <v>515</v>
      </c>
      <c r="C9" s="63" t="s">
        <v>51</v>
      </c>
      <c r="D9" s="64">
        <v>11372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11372</v>
      </c>
      <c r="O9" s="65">
        <f t="shared" si="2"/>
        <v>3.6216560509554139</v>
      </c>
      <c r="P9" s="66"/>
    </row>
    <row r="10" spans="1:133">
      <c r="A10" s="61"/>
      <c r="B10" s="62">
        <v>519</v>
      </c>
      <c r="C10" s="63" t="s">
        <v>57</v>
      </c>
      <c r="D10" s="64">
        <v>212002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212002</v>
      </c>
      <c r="O10" s="65">
        <f t="shared" si="2"/>
        <v>67.516560509554139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SUM(D12:D14)</f>
        <v>1334601</v>
      </c>
      <c r="E11" s="70">
        <f t="shared" si="3"/>
        <v>1242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1335843</v>
      </c>
      <c r="O11" s="72">
        <f t="shared" si="2"/>
        <v>425.42770700636942</v>
      </c>
      <c r="P11" s="73"/>
    </row>
    <row r="12" spans="1:133">
      <c r="A12" s="61"/>
      <c r="B12" s="62">
        <v>521</v>
      </c>
      <c r="C12" s="63" t="s">
        <v>24</v>
      </c>
      <c r="D12" s="64">
        <v>1137600</v>
      </c>
      <c r="E12" s="64">
        <v>1242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1138842</v>
      </c>
      <c r="O12" s="65">
        <f t="shared" si="2"/>
        <v>362.68853503184715</v>
      </c>
      <c r="P12" s="66"/>
    </row>
    <row r="13" spans="1:133">
      <c r="A13" s="61"/>
      <c r="B13" s="62">
        <v>524</v>
      </c>
      <c r="C13" s="63" t="s">
        <v>25</v>
      </c>
      <c r="D13" s="64">
        <v>130138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130138</v>
      </c>
      <c r="O13" s="65">
        <f t="shared" si="2"/>
        <v>41.445222929936307</v>
      </c>
      <c r="P13" s="66"/>
    </row>
    <row r="14" spans="1:133">
      <c r="A14" s="61"/>
      <c r="B14" s="62">
        <v>529</v>
      </c>
      <c r="C14" s="63" t="s">
        <v>26</v>
      </c>
      <c r="D14" s="64">
        <v>66863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66863</v>
      </c>
      <c r="O14" s="65">
        <f t="shared" si="2"/>
        <v>21.293949044585986</v>
      </c>
      <c r="P14" s="66"/>
    </row>
    <row r="15" spans="1:133" ht="15.75">
      <c r="A15" s="67" t="s">
        <v>27</v>
      </c>
      <c r="B15" s="68"/>
      <c r="C15" s="69"/>
      <c r="D15" s="70">
        <f t="shared" ref="D15:M15" si="4">SUM(D16:D17)</f>
        <v>195317</v>
      </c>
      <c r="E15" s="70">
        <f t="shared" si="4"/>
        <v>0</v>
      </c>
      <c r="F15" s="70">
        <f t="shared" si="4"/>
        <v>0</v>
      </c>
      <c r="G15" s="70">
        <f t="shared" si="4"/>
        <v>40000</v>
      </c>
      <c r="H15" s="70">
        <f t="shared" si="4"/>
        <v>0</v>
      </c>
      <c r="I15" s="70">
        <f t="shared" si="4"/>
        <v>733605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968922</v>
      </c>
      <c r="O15" s="72">
        <f t="shared" si="2"/>
        <v>308.57388535031845</v>
      </c>
      <c r="P15" s="73"/>
    </row>
    <row r="16" spans="1:133">
      <c r="A16" s="61"/>
      <c r="B16" s="62">
        <v>534</v>
      </c>
      <c r="C16" s="63" t="s">
        <v>58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733605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733605</v>
      </c>
      <c r="O16" s="65">
        <f t="shared" si="2"/>
        <v>233.63216560509554</v>
      </c>
      <c r="P16" s="66"/>
    </row>
    <row r="17" spans="1:119">
      <c r="A17" s="61"/>
      <c r="B17" s="62">
        <v>539</v>
      </c>
      <c r="C17" s="63" t="s">
        <v>29</v>
      </c>
      <c r="D17" s="64">
        <v>195317</v>
      </c>
      <c r="E17" s="64">
        <v>0</v>
      </c>
      <c r="F17" s="64">
        <v>0</v>
      </c>
      <c r="G17" s="64">
        <v>40000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235317</v>
      </c>
      <c r="O17" s="65">
        <f t="shared" si="2"/>
        <v>74.941719745222926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SUM(D19:D19)</f>
        <v>0</v>
      </c>
      <c r="E18" s="70">
        <f t="shared" si="5"/>
        <v>150508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150508</v>
      </c>
      <c r="O18" s="72">
        <f t="shared" si="2"/>
        <v>47.93248407643312</v>
      </c>
      <c r="P18" s="73"/>
    </row>
    <row r="19" spans="1:119">
      <c r="A19" s="61"/>
      <c r="B19" s="62">
        <v>541</v>
      </c>
      <c r="C19" s="63" t="s">
        <v>59</v>
      </c>
      <c r="D19" s="64">
        <v>0</v>
      </c>
      <c r="E19" s="64">
        <v>150508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150508</v>
      </c>
      <c r="O19" s="65">
        <f t="shared" si="2"/>
        <v>47.93248407643312</v>
      </c>
      <c r="P19" s="66"/>
    </row>
    <row r="20" spans="1:119" ht="15.75">
      <c r="A20" s="67" t="s">
        <v>32</v>
      </c>
      <c r="B20" s="68"/>
      <c r="C20" s="69"/>
      <c r="D20" s="70">
        <f t="shared" ref="D20:M20" si="6">SUM(D21:D21)</f>
        <v>153661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153661</v>
      </c>
      <c r="O20" s="72">
        <f t="shared" si="2"/>
        <v>48.936624203821658</v>
      </c>
      <c r="P20" s="66"/>
    </row>
    <row r="21" spans="1:119">
      <c r="A21" s="61"/>
      <c r="B21" s="62">
        <v>572</v>
      </c>
      <c r="C21" s="63" t="s">
        <v>60</v>
      </c>
      <c r="D21" s="64">
        <v>153661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153661</v>
      </c>
      <c r="O21" s="65">
        <f t="shared" si="2"/>
        <v>48.936624203821658</v>
      </c>
      <c r="P21" s="66"/>
    </row>
    <row r="22" spans="1:119" ht="15.75">
      <c r="A22" s="67" t="s">
        <v>61</v>
      </c>
      <c r="B22" s="68"/>
      <c r="C22" s="69"/>
      <c r="D22" s="70">
        <f t="shared" ref="D22:M22" si="7">SUM(D23:D24)</f>
        <v>25060</v>
      </c>
      <c r="E22" s="70">
        <f t="shared" si="7"/>
        <v>14500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1337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40897</v>
      </c>
      <c r="O22" s="72">
        <f t="shared" si="2"/>
        <v>13.02452229299363</v>
      </c>
      <c r="P22" s="66"/>
    </row>
    <row r="23" spans="1:119">
      <c r="A23" s="61"/>
      <c r="B23" s="62">
        <v>581</v>
      </c>
      <c r="C23" s="63" t="s">
        <v>62</v>
      </c>
      <c r="D23" s="64">
        <v>25060</v>
      </c>
      <c r="E23" s="64">
        <v>14500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39560</v>
      </c>
      <c r="O23" s="65">
        <f t="shared" si="2"/>
        <v>12.598726114649681</v>
      </c>
      <c r="P23" s="66"/>
    </row>
    <row r="24" spans="1:119" ht="15.75" thickBot="1">
      <c r="A24" s="61"/>
      <c r="B24" s="62">
        <v>591</v>
      </c>
      <c r="C24" s="63" t="s">
        <v>63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1337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1337</v>
      </c>
      <c r="O24" s="65">
        <f t="shared" si="2"/>
        <v>0.42579617834394906</v>
      </c>
      <c r="P24" s="66"/>
    </row>
    <row r="25" spans="1:119" ht="16.5" thickBot="1">
      <c r="A25" s="74" t="s">
        <v>10</v>
      </c>
      <c r="B25" s="75"/>
      <c r="C25" s="76"/>
      <c r="D25" s="77">
        <f>SUM(D5,D11,D15,D18,D20,D22)</f>
        <v>2322536</v>
      </c>
      <c r="E25" s="77">
        <f t="shared" ref="E25:M25" si="8">SUM(E5,E11,E15,E18,E20,E22)</f>
        <v>166250</v>
      </c>
      <c r="F25" s="77">
        <f t="shared" si="8"/>
        <v>0</v>
      </c>
      <c r="G25" s="77">
        <f t="shared" si="8"/>
        <v>40000</v>
      </c>
      <c r="H25" s="77">
        <f t="shared" si="8"/>
        <v>0</v>
      </c>
      <c r="I25" s="77">
        <f t="shared" si="8"/>
        <v>734942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0</v>
      </c>
      <c r="N25" s="77">
        <f t="shared" si="1"/>
        <v>3263728</v>
      </c>
      <c r="O25" s="78">
        <f t="shared" si="2"/>
        <v>1039.4038216560509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71" t="s">
        <v>64</v>
      </c>
      <c r="M27" s="171"/>
      <c r="N27" s="171"/>
      <c r="O27" s="88">
        <v>3140</v>
      </c>
    </row>
    <row r="28" spans="1:119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4"/>
    </row>
    <row r="29" spans="1:119" ht="15.75" customHeight="1" thickBot="1">
      <c r="A29" s="175" t="s">
        <v>41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673072</v>
      </c>
      <c r="E5" s="24">
        <f t="shared" si="0"/>
        <v>31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673103</v>
      </c>
      <c r="O5" s="30">
        <f t="shared" ref="O5:O24" si="2">(N5/O$26)</f>
        <v>214.84296201723586</v>
      </c>
      <c r="P5" s="6"/>
    </row>
    <row r="6" spans="1:133">
      <c r="A6" s="12"/>
      <c r="B6" s="42">
        <v>511</v>
      </c>
      <c r="C6" s="19" t="s">
        <v>19</v>
      </c>
      <c r="D6" s="43">
        <v>54012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54012</v>
      </c>
      <c r="O6" s="44">
        <f t="shared" si="2"/>
        <v>17.239706351739546</v>
      </c>
      <c r="P6" s="9"/>
    </row>
    <row r="7" spans="1:133">
      <c r="A7" s="12"/>
      <c r="B7" s="42">
        <v>512</v>
      </c>
      <c r="C7" s="19" t="s">
        <v>20</v>
      </c>
      <c r="D7" s="43">
        <v>231600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231600</v>
      </c>
      <c r="O7" s="44">
        <f t="shared" si="2"/>
        <v>73.922757740185119</v>
      </c>
      <c r="P7" s="9"/>
    </row>
    <row r="8" spans="1:133">
      <c r="A8" s="12"/>
      <c r="B8" s="42">
        <v>513</v>
      </c>
      <c r="C8" s="19" t="s">
        <v>21</v>
      </c>
      <c r="D8" s="43">
        <v>157012</v>
      </c>
      <c r="E8" s="43">
        <v>31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157043</v>
      </c>
      <c r="O8" s="44">
        <f t="shared" si="2"/>
        <v>50.125438876476224</v>
      </c>
      <c r="P8" s="9"/>
    </row>
    <row r="9" spans="1:133">
      <c r="A9" s="12"/>
      <c r="B9" s="42">
        <v>515</v>
      </c>
      <c r="C9" s="19" t="s">
        <v>51</v>
      </c>
      <c r="D9" s="43">
        <v>19026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19026</v>
      </c>
      <c r="O9" s="44">
        <f t="shared" si="2"/>
        <v>6.0727736993297157</v>
      </c>
      <c r="P9" s="9"/>
    </row>
    <row r="10" spans="1:133">
      <c r="A10" s="12"/>
      <c r="B10" s="42">
        <v>519</v>
      </c>
      <c r="C10" s="19" t="s">
        <v>22</v>
      </c>
      <c r="D10" s="43">
        <v>211422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211422</v>
      </c>
      <c r="O10" s="44">
        <f t="shared" si="2"/>
        <v>67.482285349505261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1207739</v>
      </c>
      <c r="E11" s="29">
        <f t="shared" si="3"/>
        <v>3734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1211473</v>
      </c>
      <c r="O11" s="41">
        <f t="shared" si="2"/>
        <v>386.6814554739866</v>
      </c>
      <c r="P11" s="10"/>
    </row>
    <row r="12" spans="1:133">
      <c r="A12" s="12"/>
      <c r="B12" s="42">
        <v>521</v>
      </c>
      <c r="C12" s="19" t="s">
        <v>24</v>
      </c>
      <c r="D12" s="43">
        <v>1020687</v>
      </c>
      <c r="E12" s="43">
        <v>3734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1024421</v>
      </c>
      <c r="O12" s="44">
        <f t="shared" si="2"/>
        <v>326.97765719757422</v>
      </c>
      <c r="P12" s="9"/>
    </row>
    <row r="13" spans="1:133">
      <c r="A13" s="12"/>
      <c r="B13" s="42">
        <v>524</v>
      </c>
      <c r="C13" s="19" t="s">
        <v>25</v>
      </c>
      <c r="D13" s="43">
        <v>136521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136521</v>
      </c>
      <c r="O13" s="44">
        <f t="shared" si="2"/>
        <v>43.575167571018191</v>
      </c>
      <c r="P13" s="9"/>
    </row>
    <row r="14" spans="1:133">
      <c r="A14" s="12"/>
      <c r="B14" s="42">
        <v>529</v>
      </c>
      <c r="C14" s="19" t="s">
        <v>26</v>
      </c>
      <c r="D14" s="43">
        <v>50531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50531</v>
      </c>
      <c r="O14" s="44">
        <f t="shared" si="2"/>
        <v>16.12863070539419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306929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740039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1046968</v>
      </c>
      <c r="O15" s="41">
        <f t="shared" si="2"/>
        <v>334.17427385892114</v>
      </c>
      <c r="P15" s="10"/>
    </row>
    <row r="16" spans="1:133">
      <c r="A16" s="12"/>
      <c r="B16" s="42">
        <v>534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740039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740039</v>
      </c>
      <c r="O16" s="44">
        <f t="shared" si="2"/>
        <v>236.20778806255984</v>
      </c>
      <c r="P16" s="9"/>
    </row>
    <row r="17" spans="1:119">
      <c r="A17" s="12"/>
      <c r="B17" s="42">
        <v>539</v>
      </c>
      <c r="C17" s="19" t="s">
        <v>29</v>
      </c>
      <c r="D17" s="43">
        <v>306929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306929</v>
      </c>
      <c r="O17" s="44">
        <f t="shared" si="2"/>
        <v>97.966485796361312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0</v>
      </c>
      <c r="E18" s="29">
        <f t="shared" si="5"/>
        <v>97325</v>
      </c>
      <c r="F18" s="29">
        <f t="shared" si="5"/>
        <v>0</v>
      </c>
      <c r="G18" s="29">
        <f t="shared" si="5"/>
        <v>33922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131247</v>
      </c>
      <c r="O18" s="41">
        <f t="shared" si="2"/>
        <v>41.891796999680814</v>
      </c>
      <c r="P18" s="10"/>
    </row>
    <row r="19" spans="1:119">
      <c r="A19" s="12"/>
      <c r="B19" s="42">
        <v>541</v>
      </c>
      <c r="C19" s="19" t="s">
        <v>31</v>
      </c>
      <c r="D19" s="43">
        <v>0</v>
      </c>
      <c r="E19" s="43">
        <v>97325</v>
      </c>
      <c r="F19" s="43">
        <v>0</v>
      </c>
      <c r="G19" s="43">
        <v>33922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131247</v>
      </c>
      <c r="O19" s="44">
        <f t="shared" si="2"/>
        <v>41.891796999680814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150773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150773</v>
      </c>
      <c r="O20" s="41">
        <f t="shared" si="2"/>
        <v>48.124162144909036</v>
      </c>
      <c r="P20" s="9"/>
    </row>
    <row r="21" spans="1:119">
      <c r="A21" s="12"/>
      <c r="B21" s="42">
        <v>572</v>
      </c>
      <c r="C21" s="19" t="s">
        <v>33</v>
      </c>
      <c r="D21" s="43">
        <v>150773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150773</v>
      </c>
      <c r="O21" s="44">
        <f t="shared" si="2"/>
        <v>48.124162144909036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67544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67544</v>
      </c>
      <c r="O22" s="41">
        <f t="shared" si="2"/>
        <v>21.558889243536548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67544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67544</v>
      </c>
      <c r="O23" s="44">
        <f t="shared" si="2"/>
        <v>21.558889243536548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2406057</v>
      </c>
      <c r="E24" s="14">
        <f t="shared" ref="E24:M24" si="8">SUM(E5,E11,E15,E18,E20,E22)</f>
        <v>101090</v>
      </c>
      <c r="F24" s="14">
        <f t="shared" si="8"/>
        <v>0</v>
      </c>
      <c r="G24" s="14">
        <f t="shared" si="8"/>
        <v>33922</v>
      </c>
      <c r="H24" s="14">
        <f t="shared" si="8"/>
        <v>0</v>
      </c>
      <c r="I24" s="14">
        <f t="shared" si="8"/>
        <v>740039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3281108</v>
      </c>
      <c r="O24" s="35">
        <f t="shared" si="2"/>
        <v>1047.2735397382701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52</v>
      </c>
      <c r="M26" s="157"/>
      <c r="N26" s="157"/>
      <c r="O26" s="39">
        <v>3133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807342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807342</v>
      </c>
      <c r="O5" s="30">
        <f t="shared" ref="O5:O25" si="2">(N5/O$27)</f>
        <v>260.5169409486931</v>
      </c>
      <c r="P5" s="6"/>
    </row>
    <row r="6" spans="1:133">
      <c r="A6" s="12"/>
      <c r="B6" s="42">
        <v>511</v>
      </c>
      <c r="C6" s="19" t="s">
        <v>19</v>
      </c>
      <c r="D6" s="43">
        <v>19979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19979</v>
      </c>
      <c r="O6" s="44">
        <f t="shared" si="2"/>
        <v>6.4469183607615363</v>
      </c>
      <c r="P6" s="9"/>
    </row>
    <row r="7" spans="1:133">
      <c r="A7" s="12"/>
      <c r="B7" s="42">
        <v>512</v>
      </c>
      <c r="C7" s="19" t="s">
        <v>20</v>
      </c>
      <c r="D7" s="43">
        <v>186796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186796</v>
      </c>
      <c r="O7" s="44">
        <f t="shared" si="2"/>
        <v>60.276218134882221</v>
      </c>
      <c r="P7" s="9"/>
    </row>
    <row r="8" spans="1:133">
      <c r="A8" s="12"/>
      <c r="B8" s="42">
        <v>513</v>
      </c>
      <c r="C8" s="19" t="s">
        <v>21</v>
      </c>
      <c r="D8" s="43">
        <v>144896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144896</v>
      </c>
      <c r="O8" s="44">
        <f t="shared" si="2"/>
        <v>46.755727654081959</v>
      </c>
      <c r="P8" s="9"/>
    </row>
    <row r="9" spans="1:133">
      <c r="A9" s="12"/>
      <c r="B9" s="42">
        <v>514</v>
      </c>
      <c r="C9" s="19" t="s">
        <v>46</v>
      </c>
      <c r="D9" s="43">
        <v>21808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21808</v>
      </c>
      <c r="O9" s="44">
        <f t="shared" si="2"/>
        <v>7.0371087447563729</v>
      </c>
      <c r="P9" s="9"/>
    </row>
    <row r="10" spans="1:133">
      <c r="A10" s="12"/>
      <c r="B10" s="42">
        <v>517</v>
      </c>
      <c r="C10" s="19" t="s">
        <v>47</v>
      </c>
      <c r="D10" s="43">
        <v>24178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24178</v>
      </c>
      <c r="O10" s="44">
        <f t="shared" si="2"/>
        <v>7.8018715714746696</v>
      </c>
      <c r="P10" s="9"/>
    </row>
    <row r="11" spans="1:133">
      <c r="A11" s="12"/>
      <c r="B11" s="42">
        <v>519</v>
      </c>
      <c r="C11" s="19" t="s">
        <v>22</v>
      </c>
      <c r="D11" s="43">
        <v>409685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409685</v>
      </c>
      <c r="O11" s="44">
        <f t="shared" si="2"/>
        <v>132.19909648273637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1103896</v>
      </c>
      <c r="E12" s="29">
        <f t="shared" si="3"/>
        <v>49689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1153585</v>
      </c>
      <c r="O12" s="41">
        <f t="shared" si="2"/>
        <v>372.24427234591803</v>
      </c>
      <c r="P12" s="10"/>
    </row>
    <row r="13" spans="1:133">
      <c r="A13" s="12"/>
      <c r="B13" s="42">
        <v>521</v>
      </c>
      <c r="C13" s="19" t="s">
        <v>24</v>
      </c>
      <c r="D13" s="43">
        <v>997389</v>
      </c>
      <c r="E13" s="43">
        <v>49689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1047078</v>
      </c>
      <c r="O13" s="44">
        <f t="shared" si="2"/>
        <v>337.8760890609874</v>
      </c>
      <c r="P13" s="9"/>
    </row>
    <row r="14" spans="1:133">
      <c r="A14" s="12"/>
      <c r="B14" s="42">
        <v>524</v>
      </c>
      <c r="C14" s="19" t="s">
        <v>25</v>
      </c>
      <c r="D14" s="43">
        <v>106507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106507</v>
      </c>
      <c r="O14" s="44">
        <f t="shared" si="2"/>
        <v>34.368183284930623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300037</v>
      </c>
      <c r="E15" s="29">
        <f t="shared" si="4"/>
        <v>109847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758357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1168241</v>
      </c>
      <c r="O15" s="41">
        <f t="shared" si="2"/>
        <v>376.97353985156502</v>
      </c>
      <c r="P15" s="10"/>
    </row>
    <row r="16" spans="1:133">
      <c r="A16" s="12"/>
      <c r="B16" s="42">
        <v>531</v>
      </c>
      <c r="C16" s="19" t="s">
        <v>48</v>
      </c>
      <c r="D16" s="43">
        <v>22283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22283</v>
      </c>
      <c r="O16" s="44">
        <f t="shared" si="2"/>
        <v>7.1903839948370445</v>
      </c>
      <c r="P16" s="9"/>
    </row>
    <row r="17" spans="1:119">
      <c r="A17" s="12"/>
      <c r="B17" s="42">
        <v>534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758357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758357</v>
      </c>
      <c r="O17" s="44">
        <f t="shared" si="2"/>
        <v>244.71022910616327</v>
      </c>
      <c r="P17" s="9"/>
    </row>
    <row r="18" spans="1:119">
      <c r="A18" s="12"/>
      <c r="B18" s="42">
        <v>539</v>
      </c>
      <c r="C18" s="19" t="s">
        <v>29</v>
      </c>
      <c r="D18" s="43">
        <v>277754</v>
      </c>
      <c r="E18" s="43">
        <v>109847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387601</v>
      </c>
      <c r="O18" s="44">
        <f t="shared" si="2"/>
        <v>125.0729267505647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94410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94410</v>
      </c>
      <c r="O19" s="41">
        <f t="shared" si="2"/>
        <v>30.464666021297191</v>
      </c>
      <c r="P19" s="10"/>
    </row>
    <row r="20" spans="1:119">
      <c r="A20" s="12"/>
      <c r="B20" s="42">
        <v>541</v>
      </c>
      <c r="C20" s="19" t="s">
        <v>31</v>
      </c>
      <c r="D20" s="43">
        <v>0</v>
      </c>
      <c r="E20" s="43">
        <v>0</v>
      </c>
      <c r="F20" s="43">
        <v>0</v>
      </c>
      <c r="G20" s="43">
        <v>94410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94410</v>
      </c>
      <c r="O20" s="44">
        <f t="shared" si="2"/>
        <v>30.464666021297191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108690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108690</v>
      </c>
      <c r="O21" s="41">
        <f t="shared" si="2"/>
        <v>35.072604065827683</v>
      </c>
      <c r="P21" s="9"/>
    </row>
    <row r="22" spans="1:119">
      <c r="A22" s="12"/>
      <c r="B22" s="42">
        <v>572</v>
      </c>
      <c r="C22" s="19" t="s">
        <v>33</v>
      </c>
      <c r="D22" s="43">
        <v>108690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108690</v>
      </c>
      <c r="O22" s="44">
        <f t="shared" si="2"/>
        <v>35.072604065827683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0</v>
      </c>
      <c r="E23" s="29">
        <f t="shared" si="7"/>
        <v>28747</v>
      </c>
      <c r="F23" s="29">
        <f t="shared" si="7"/>
        <v>0</v>
      </c>
      <c r="G23" s="29">
        <f t="shared" si="7"/>
        <v>141906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170653</v>
      </c>
      <c r="O23" s="41">
        <f t="shared" si="2"/>
        <v>55.067118425298482</v>
      </c>
      <c r="P23" s="9"/>
    </row>
    <row r="24" spans="1:119" ht="15.75" thickBot="1">
      <c r="A24" s="12"/>
      <c r="B24" s="42">
        <v>581</v>
      </c>
      <c r="C24" s="19" t="s">
        <v>34</v>
      </c>
      <c r="D24" s="43">
        <v>0</v>
      </c>
      <c r="E24" s="43">
        <v>28747</v>
      </c>
      <c r="F24" s="43">
        <v>0</v>
      </c>
      <c r="G24" s="43">
        <v>141906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170653</v>
      </c>
      <c r="O24" s="44">
        <f t="shared" si="2"/>
        <v>55.067118425298482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2319965</v>
      </c>
      <c r="E25" s="14">
        <f t="shared" ref="E25:M25" si="8">SUM(E5,E12,E15,E19,E21,E23)</f>
        <v>188283</v>
      </c>
      <c r="F25" s="14">
        <f t="shared" si="8"/>
        <v>0</v>
      </c>
      <c r="G25" s="14">
        <f t="shared" si="8"/>
        <v>236316</v>
      </c>
      <c r="H25" s="14">
        <f t="shared" si="8"/>
        <v>0</v>
      </c>
      <c r="I25" s="14">
        <f t="shared" si="8"/>
        <v>758357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3502921</v>
      </c>
      <c r="O25" s="35">
        <f t="shared" si="2"/>
        <v>1130.3391416585996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49</v>
      </c>
      <c r="M27" s="157"/>
      <c r="N27" s="157"/>
      <c r="O27" s="39">
        <v>3099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41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581597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581597</v>
      </c>
      <c r="O5" s="30">
        <f t="shared" ref="O5:O24" si="2">(N5/O$26)</f>
        <v>189.32194010416666</v>
      </c>
      <c r="P5" s="6"/>
    </row>
    <row r="6" spans="1:133">
      <c r="A6" s="12"/>
      <c r="B6" s="42">
        <v>511</v>
      </c>
      <c r="C6" s="19" t="s">
        <v>19</v>
      </c>
      <c r="D6" s="43">
        <v>19797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19797</v>
      </c>
      <c r="O6" s="44">
        <f t="shared" si="2"/>
        <v>6.4443359375</v>
      </c>
      <c r="P6" s="9"/>
    </row>
    <row r="7" spans="1:133">
      <c r="A7" s="12"/>
      <c r="B7" s="42">
        <v>512</v>
      </c>
      <c r="C7" s="19" t="s">
        <v>20</v>
      </c>
      <c r="D7" s="43">
        <v>174924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174924</v>
      </c>
      <c r="O7" s="44">
        <f t="shared" si="2"/>
        <v>56.94140625</v>
      </c>
      <c r="P7" s="9"/>
    </row>
    <row r="8" spans="1:133">
      <c r="A8" s="12"/>
      <c r="B8" s="42">
        <v>513</v>
      </c>
      <c r="C8" s="19" t="s">
        <v>21</v>
      </c>
      <c r="D8" s="43">
        <v>150866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150866</v>
      </c>
      <c r="O8" s="44">
        <f t="shared" si="2"/>
        <v>49.110026041666664</v>
      </c>
      <c r="P8" s="9"/>
    </row>
    <row r="9" spans="1:133">
      <c r="A9" s="12"/>
      <c r="B9" s="42">
        <v>519</v>
      </c>
      <c r="C9" s="19" t="s">
        <v>22</v>
      </c>
      <c r="D9" s="43">
        <v>236010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236010</v>
      </c>
      <c r="O9" s="44">
        <f t="shared" si="2"/>
        <v>76.826171875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1345256</v>
      </c>
      <c r="E10" s="29">
        <f t="shared" si="3"/>
        <v>8211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1353467</v>
      </c>
      <c r="O10" s="41">
        <f t="shared" si="2"/>
        <v>440.58170572916669</v>
      </c>
      <c r="P10" s="10"/>
    </row>
    <row r="11" spans="1:133">
      <c r="A11" s="12"/>
      <c r="B11" s="42">
        <v>521</v>
      </c>
      <c r="C11" s="19" t="s">
        <v>24</v>
      </c>
      <c r="D11" s="43">
        <v>1204582</v>
      </c>
      <c r="E11" s="43">
        <v>8211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1212793</v>
      </c>
      <c r="O11" s="44">
        <f t="shared" si="2"/>
        <v>394.78938802083331</v>
      </c>
      <c r="P11" s="9"/>
    </row>
    <row r="12" spans="1:133">
      <c r="A12" s="12"/>
      <c r="B12" s="42">
        <v>524</v>
      </c>
      <c r="C12" s="19" t="s">
        <v>25</v>
      </c>
      <c r="D12" s="43">
        <v>95819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95819</v>
      </c>
      <c r="O12" s="44">
        <f t="shared" si="2"/>
        <v>31.191080729166668</v>
      </c>
      <c r="P12" s="9"/>
    </row>
    <row r="13" spans="1:133">
      <c r="A13" s="12"/>
      <c r="B13" s="42">
        <v>529</v>
      </c>
      <c r="C13" s="19" t="s">
        <v>26</v>
      </c>
      <c r="D13" s="43">
        <v>44855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44855</v>
      </c>
      <c r="O13" s="44">
        <f t="shared" si="2"/>
        <v>14.601236979166666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304072</v>
      </c>
      <c r="E14" s="29">
        <f t="shared" si="4"/>
        <v>0</v>
      </c>
      <c r="F14" s="29">
        <f t="shared" si="4"/>
        <v>0</v>
      </c>
      <c r="G14" s="29">
        <f t="shared" si="4"/>
        <v>202443</v>
      </c>
      <c r="H14" s="29">
        <f t="shared" si="4"/>
        <v>0</v>
      </c>
      <c r="I14" s="29">
        <f t="shared" si="4"/>
        <v>670655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1177170</v>
      </c>
      <c r="O14" s="41">
        <f t="shared" si="2"/>
        <v>383.193359375</v>
      </c>
      <c r="P14" s="10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45832</v>
      </c>
      <c r="H15" s="43">
        <v>0</v>
      </c>
      <c r="I15" s="43">
        <v>670655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716487</v>
      </c>
      <c r="O15" s="44">
        <f t="shared" si="2"/>
        <v>233.2314453125</v>
      </c>
      <c r="P15" s="9"/>
    </row>
    <row r="16" spans="1:133">
      <c r="A16" s="12"/>
      <c r="B16" s="42">
        <v>539</v>
      </c>
      <c r="C16" s="19" t="s">
        <v>29</v>
      </c>
      <c r="D16" s="43">
        <v>304072</v>
      </c>
      <c r="E16" s="43">
        <v>0</v>
      </c>
      <c r="F16" s="43">
        <v>0</v>
      </c>
      <c r="G16" s="43">
        <v>156611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460683</v>
      </c>
      <c r="O16" s="44">
        <f t="shared" si="2"/>
        <v>149.9619140625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182131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182131</v>
      </c>
      <c r="O17" s="41">
        <f t="shared" si="2"/>
        <v>59.287434895833336</v>
      </c>
      <c r="P17" s="10"/>
    </row>
    <row r="18" spans="1:119">
      <c r="A18" s="12"/>
      <c r="B18" s="42">
        <v>541</v>
      </c>
      <c r="C18" s="19" t="s">
        <v>31</v>
      </c>
      <c r="D18" s="43">
        <v>0</v>
      </c>
      <c r="E18" s="43">
        <v>123719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123719</v>
      </c>
      <c r="O18" s="44">
        <f t="shared" si="2"/>
        <v>40.273111979166664</v>
      </c>
      <c r="P18" s="9"/>
    </row>
    <row r="19" spans="1:119">
      <c r="A19" s="12"/>
      <c r="B19" s="42">
        <v>544</v>
      </c>
      <c r="C19" s="19" t="s">
        <v>43</v>
      </c>
      <c r="D19" s="43">
        <v>0</v>
      </c>
      <c r="E19" s="43">
        <v>58412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58412</v>
      </c>
      <c r="O19" s="44">
        <f t="shared" si="2"/>
        <v>19.014322916666668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106807</v>
      </c>
      <c r="E20" s="29">
        <f t="shared" si="6"/>
        <v>0</v>
      </c>
      <c r="F20" s="29">
        <f t="shared" si="6"/>
        <v>0</v>
      </c>
      <c r="G20" s="29">
        <f t="shared" si="6"/>
        <v>28808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135615</v>
      </c>
      <c r="O20" s="41">
        <f t="shared" si="2"/>
        <v>44.1455078125</v>
      </c>
      <c r="P20" s="9"/>
    </row>
    <row r="21" spans="1:119">
      <c r="A21" s="12"/>
      <c r="B21" s="42">
        <v>572</v>
      </c>
      <c r="C21" s="19" t="s">
        <v>33</v>
      </c>
      <c r="D21" s="43">
        <v>106807</v>
      </c>
      <c r="E21" s="43">
        <v>0</v>
      </c>
      <c r="F21" s="43">
        <v>0</v>
      </c>
      <c r="G21" s="43">
        <v>28808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135615</v>
      </c>
      <c r="O21" s="44">
        <f t="shared" si="2"/>
        <v>44.1455078125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0</v>
      </c>
      <c r="E22" s="29">
        <f t="shared" si="7"/>
        <v>170000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170000</v>
      </c>
      <c r="O22" s="41">
        <f t="shared" si="2"/>
        <v>55.338541666666664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0</v>
      </c>
      <c r="E23" s="43">
        <v>170000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170000</v>
      </c>
      <c r="O23" s="44">
        <f t="shared" si="2"/>
        <v>55.338541666666664</v>
      </c>
      <c r="P23" s="9"/>
    </row>
    <row r="24" spans="1:119" ht="16.5" thickBot="1">
      <c r="A24" s="13" t="s">
        <v>10</v>
      </c>
      <c r="B24" s="21"/>
      <c r="C24" s="20"/>
      <c r="D24" s="14">
        <f>SUM(D5,D10,D14,D17,D20,D22)</f>
        <v>2337732</v>
      </c>
      <c r="E24" s="14">
        <f t="shared" ref="E24:M24" si="8">SUM(E5,E10,E14,E17,E20,E22)</f>
        <v>360342</v>
      </c>
      <c r="F24" s="14">
        <f t="shared" si="8"/>
        <v>0</v>
      </c>
      <c r="G24" s="14">
        <f t="shared" si="8"/>
        <v>231251</v>
      </c>
      <c r="H24" s="14">
        <f t="shared" si="8"/>
        <v>0</v>
      </c>
      <c r="I24" s="14">
        <f t="shared" si="8"/>
        <v>670655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3599980</v>
      </c>
      <c r="O24" s="35">
        <f t="shared" si="2"/>
        <v>1171.8684895833333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44</v>
      </c>
      <c r="M26" s="157"/>
      <c r="N26" s="157"/>
      <c r="O26" s="39">
        <v>3072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664356</v>
      </c>
      <c r="E5" s="24">
        <f t="shared" si="0"/>
        <v>38525</v>
      </c>
      <c r="F5" s="24">
        <f t="shared" si="0"/>
        <v>0</v>
      </c>
      <c r="G5" s="24">
        <f t="shared" si="0"/>
        <v>18510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721391</v>
      </c>
      <c r="O5" s="30">
        <f t="shared" ref="O5:O21" si="2">(N5/O$23)</f>
        <v>236.13453355155482</v>
      </c>
      <c r="P5" s="6"/>
    </row>
    <row r="6" spans="1:133">
      <c r="A6" s="12"/>
      <c r="B6" s="42">
        <v>511</v>
      </c>
      <c r="C6" s="19" t="s">
        <v>19</v>
      </c>
      <c r="D6" s="43">
        <v>22327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22327</v>
      </c>
      <c r="O6" s="44">
        <f t="shared" si="2"/>
        <v>7.3083469721767598</v>
      </c>
      <c r="P6" s="9"/>
    </row>
    <row r="7" spans="1:133">
      <c r="A7" s="12"/>
      <c r="B7" s="42">
        <v>512</v>
      </c>
      <c r="C7" s="19" t="s">
        <v>20</v>
      </c>
      <c r="D7" s="43">
        <v>179165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179165</v>
      </c>
      <c r="O7" s="44">
        <f t="shared" si="2"/>
        <v>58.646481178396073</v>
      </c>
      <c r="P7" s="9"/>
    </row>
    <row r="8" spans="1:133">
      <c r="A8" s="12"/>
      <c r="B8" s="42">
        <v>513</v>
      </c>
      <c r="C8" s="19" t="s">
        <v>21</v>
      </c>
      <c r="D8" s="43">
        <v>143845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143845</v>
      </c>
      <c r="O8" s="44">
        <f t="shared" si="2"/>
        <v>47.085106382978722</v>
      </c>
      <c r="P8" s="9"/>
    </row>
    <row r="9" spans="1:133">
      <c r="A9" s="12"/>
      <c r="B9" s="42">
        <v>519</v>
      </c>
      <c r="C9" s="19" t="s">
        <v>22</v>
      </c>
      <c r="D9" s="43">
        <v>319019</v>
      </c>
      <c r="E9" s="43">
        <v>38525</v>
      </c>
      <c r="F9" s="43">
        <v>0</v>
      </c>
      <c r="G9" s="43">
        <v>18510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376054</v>
      </c>
      <c r="O9" s="44">
        <f t="shared" si="2"/>
        <v>123.09459901800328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1357395</v>
      </c>
      <c r="E10" s="29">
        <f t="shared" si="3"/>
        <v>37583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1394978</v>
      </c>
      <c r="O10" s="41">
        <f t="shared" si="2"/>
        <v>456.62127659574469</v>
      </c>
      <c r="P10" s="10"/>
    </row>
    <row r="11" spans="1:133">
      <c r="A11" s="12"/>
      <c r="B11" s="42">
        <v>521</v>
      </c>
      <c r="C11" s="19" t="s">
        <v>24</v>
      </c>
      <c r="D11" s="43">
        <v>1175651</v>
      </c>
      <c r="E11" s="43">
        <v>37583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1213234</v>
      </c>
      <c r="O11" s="44">
        <f t="shared" si="2"/>
        <v>397.13060556464814</v>
      </c>
      <c r="P11" s="9"/>
    </row>
    <row r="12" spans="1:133">
      <c r="A12" s="12"/>
      <c r="B12" s="42">
        <v>524</v>
      </c>
      <c r="C12" s="19" t="s">
        <v>25</v>
      </c>
      <c r="D12" s="43">
        <v>118449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118449</v>
      </c>
      <c r="O12" s="44">
        <f t="shared" si="2"/>
        <v>38.772176759410804</v>
      </c>
      <c r="P12" s="9"/>
    </row>
    <row r="13" spans="1:133">
      <c r="A13" s="12"/>
      <c r="B13" s="42">
        <v>529</v>
      </c>
      <c r="C13" s="19" t="s">
        <v>26</v>
      </c>
      <c r="D13" s="43">
        <v>63295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63295</v>
      </c>
      <c r="O13" s="44">
        <f t="shared" si="2"/>
        <v>20.71849427168576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216165</v>
      </c>
      <c r="E14" s="29">
        <f t="shared" si="4"/>
        <v>119781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660071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996017</v>
      </c>
      <c r="O14" s="41">
        <f t="shared" si="2"/>
        <v>326.02847790507366</v>
      </c>
      <c r="P14" s="10"/>
    </row>
    <row r="15" spans="1:133">
      <c r="A15" s="12"/>
      <c r="B15" s="42">
        <v>534</v>
      </c>
      <c r="C15" s="19" t="s">
        <v>28</v>
      </c>
      <c r="D15" s="43">
        <v>216165</v>
      </c>
      <c r="E15" s="43">
        <v>119781</v>
      </c>
      <c r="F15" s="43">
        <v>0</v>
      </c>
      <c r="G15" s="43">
        <v>0</v>
      </c>
      <c r="H15" s="43">
        <v>0</v>
      </c>
      <c r="I15" s="43">
        <v>660071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996017</v>
      </c>
      <c r="O15" s="44">
        <f t="shared" si="2"/>
        <v>326.02847790507366</v>
      </c>
      <c r="P15" s="9"/>
    </row>
    <row r="16" spans="1:133" ht="15.75">
      <c r="A16" s="26" t="s">
        <v>32</v>
      </c>
      <c r="B16" s="27"/>
      <c r="C16" s="28"/>
      <c r="D16" s="29">
        <f t="shared" ref="D16:M16" si="5">SUM(D17:D17)</f>
        <v>103378</v>
      </c>
      <c r="E16" s="29">
        <f t="shared" si="5"/>
        <v>0</v>
      </c>
      <c r="F16" s="29">
        <f t="shared" si="5"/>
        <v>0</v>
      </c>
      <c r="G16" s="29">
        <f t="shared" si="5"/>
        <v>117869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221247</v>
      </c>
      <c r="O16" s="41">
        <f t="shared" si="2"/>
        <v>72.421276595744686</v>
      </c>
      <c r="P16" s="9"/>
    </row>
    <row r="17" spans="1:119">
      <c r="A17" s="12"/>
      <c r="B17" s="42">
        <v>572</v>
      </c>
      <c r="C17" s="19" t="s">
        <v>33</v>
      </c>
      <c r="D17" s="43">
        <v>103378</v>
      </c>
      <c r="E17" s="43">
        <v>0</v>
      </c>
      <c r="F17" s="43">
        <v>0</v>
      </c>
      <c r="G17" s="43">
        <v>117869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221247</v>
      </c>
      <c r="O17" s="44">
        <f t="shared" si="2"/>
        <v>72.421276595744686</v>
      </c>
      <c r="P17" s="9"/>
    </row>
    <row r="18" spans="1:119" ht="15.75">
      <c r="A18" s="26" t="s">
        <v>35</v>
      </c>
      <c r="B18" s="27"/>
      <c r="C18" s="28"/>
      <c r="D18" s="29">
        <f t="shared" ref="D18:M18" si="6">SUM(D19:D20)</f>
        <v>79755</v>
      </c>
      <c r="E18" s="29">
        <f t="shared" si="6"/>
        <v>61650</v>
      </c>
      <c r="F18" s="29">
        <f t="shared" si="6"/>
        <v>0</v>
      </c>
      <c r="G18" s="29">
        <f t="shared" si="6"/>
        <v>405815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547220</v>
      </c>
      <c r="O18" s="41">
        <f t="shared" si="2"/>
        <v>179.1227495908347</v>
      </c>
      <c r="P18" s="9"/>
    </row>
    <row r="19" spans="1:119">
      <c r="A19" s="12"/>
      <c r="B19" s="42">
        <v>581</v>
      </c>
      <c r="C19" s="19" t="s">
        <v>34</v>
      </c>
      <c r="D19" s="43">
        <v>79755</v>
      </c>
      <c r="E19" s="43">
        <v>61650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141405</v>
      </c>
      <c r="O19" s="44">
        <f t="shared" si="2"/>
        <v>46.286415711947626</v>
      </c>
      <c r="P19" s="9"/>
    </row>
    <row r="20" spans="1:119" ht="15.75" thickBot="1">
      <c r="A20" s="12"/>
      <c r="B20" s="42">
        <v>590</v>
      </c>
      <c r="C20" s="19" t="s">
        <v>39</v>
      </c>
      <c r="D20" s="43">
        <v>0</v>
      </c>
      <c r="E20" s="43">
        <v>0</v>
      </c>
      <c r="F20" s="43">
        <v>0</v>
      </c>
      <c r="G20" s="43">
        <v>405815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405815</v>
      </c>
      <c r="O20" s="44">
        <f t="shared" si="2"/>
        <v>132.83633387888707</v>
      </c>
      <c r="P20" s="9"/>
    </row>
    <row r="21" spans="1:119" ht="16.5" thickBot="1">
      <c r="A21" s="13" t="s">
        <v>10</v>
      </c>
      <c r="B21" s="21"/>
      <c r="C21" s="20"/>
      <c r="D21" s="14">
        <f>SUM(D5,D10,D14,D16,D18)</f>
        <v>2421049</v>
      </c>
      <c r="E21" s="14">
        <f t="shared" ref="E21:M21" si="7">SUM(E5,E10,E14,E16,E18)</f>
        <v>257539</v>
      </c>
      <c r="F21" s="14">
        <f t="shared" si="7"/>
        <v>0</v>
      </c>
      <c r="G21" s="14">
        <f t="shared" si="7"/>
        <v>542194</v>
      </c>
      <c r="H21" s="14">
        <f t="shared" si="7"/>
        <v>0</v>
      </c>
      <c r="I21" s="14">
        <f t="shared" si="7"/>
        <v>660071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3880853</v>
      </c>
      <c r="O21" s="35">
        <f t="shared" si="2"/>
        <v>1270.3283142389525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40</v>
      </c>
      <c r="M23" s="157"/>
      <c r="N23" s="157"/>
      <c r="O23" s="39">
        <v>3055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687549</v>
      </c>
      <c r="E5" s="24">
        <f t="shared" si="0"/>
        <v>56532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744081</v>
      </c>
      <c r="O5" s="30">
        <f t="shared" ref="O5:O23" si="2">(N5/O$25)</f>
        <v>232.67073170731706</v>
      </c>
      <c r="P5" s="6"/>
    </row>
    <row r="6" spans="1:133">
      <c r="A6" s="12"/>
      <c r="B6" s="42">
        <v>511</v>
      </c>
      <c r="C6" s="19" t="s">
        <v>19</v>
      </c>
      <c r="D6" s="43">
        <v>24605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24605</v>
      </c>
      <c r="O6" s="44">
        <f t="shared" si="2"/>
        <v>7.6938711694809259</v>
      </c>
      <c r="P6" s="9"/>
    </row>
    <row r="7" spans="1:133">
      <c r="A7" s="12"/>
      <c r="B7" s="42">
        <v>512</v>
      </c>
      <c r="C7" s="19" t="s">
        <v>20</v>
      </c>
      <c r="D7" s="43">
        <v>223829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223829</v>
      </c>
      <c r="O7" s="44">
        <f t="shared" si="2"/>
        <v>69.990306441525959</v>
      </c>
      <c r="P7" s="9"/>
    </row>
    <row r="8" spans="1:133">
      <c r="A8" s="12"/>
      <c r="B8" s="42">
        <v>513</v>
      </c>
      <c r="C8" s="19" t="s">
        <v>21</v>
      </c>
      <c r="D8" s="43">
        <v>154464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154464</v>
      </c>
      <c r="O8" s="44">
        <f t="shared" si="2"/>
        <v>48.300187617260789</v>
      </c>
      <c r="P8" s="9"/>
    </row>
    <row r="9" spans="1:133">
      <c r="A9" s="12"/>
      <c r="B9" s="42">
        <v>519</v>
      </c>
      <c r="C9" s="19" t="s">
        <v>22</v>
      </c>
      <c r="D9" s="43">
        <v>284651</v>
      </c>
      <c r="E9" s="43">
        <v>56532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341183</v>
      </c>
      <c r="O9" s="44">
        <f t="shared" si="2"/>
        <v>106.68636647904941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1566429</v>
      </c>
      <c r="E10" s="29">
        <f t="shared" si="3"/>
        <v>126984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1693413</v>
      </c>
      <c r="O10" s="41">
        <f t="shared" si="2"/>
        <v>529.52251407129461</v>
      </c>
      <c r="P10" s="10"/>
    </row>
    <row r="11" spans="1:133">
      <c r="A11" s="12"/>
      <c r="B11" s="42">
        <v>521</v>
      </c>
      <c r="C11" s="19" t="s">
        <v>24</v>
      </c>
      <c r="D11" s="43">
        <v>1387388</v>
      </c>
      <c r="E11" s="43">
        <v>126984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1514372</v>
      </c>
      <c r="O11" s="44">
        <f t="shared" si="2"/>
        <v>473.53721075672297</v>
      </c>
      <c r="P11" s="9"/>
    </row>
    <row r="12" spans="1:133">
      <c r="A12" s="12"/>
      <c r="B12" s="42">
        <v>524</v>
      </c>
      <c r="C12" s="19" t="s">
        <v>25</v>
      </c>
      <c r="D12" s="43">
        <v>108884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108884</v>
      </c>
      <c r="O12" s="44">
        <f t="shared" si="2"/>
        <v>34.047529706066292</v>
      </c>
      <c r="P12" s="9"/>
    </row>
    <row r="13" spans="1:133">
      <c r="A13" s="12"/>
      <c r="B13" s="42">
        <v>529</v>
      </c>
      <c r="C13" s="19" t="s">
        <v>26</v>
      </c>
      <c r="D13" s="43">
        <v>70157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70157</v>
      </c>
      <c r="O13" s="44">
        <f t="shared" si="2"/>
        <v>21.937773608505317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211204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687885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899089</v>
      </c>
      <c r="O14" s="41">
        <f t="shared" si="2"/>
        <v>281.14102564102564</v>
      </c>
      <c r="P14" s="10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687885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687885</v>
      </c>
      <c r="O15" s="44">
        <f t="shared" si="2"/>
        <v>215.09849906191369</v>
      </c>
      <c r="P15" s="9"/>
    </row>
    <row r="16" spans="1:133">
      <c r="A16" s="12"/>
      <c r="B16" s="42">
        <v>539</v>
      </c>
      <c r="C16" s="19" t="s">
        <v>29</v>
      </c>
      <c r="D16" s="43">
        <v>211204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211204</v>
      </c>
      <c r="O16" s="44">
        <f t="shared" si="2"/>
        <v>66.04252657911195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2300</v>
      </c>
      <c r="E17" s="29">
        <f t="shared" si="5"/>
        <v>263158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265458</v>
      </c>
      <c r="O17" s="41">
        <f t="shared" si="2"/>
        <v>83.007504690431517</v>
      </c>
      <c r="P17" s="10"/>
    </row>
    <row r="18" spans="1:119">
      <c r="A18" s="12"/>
      <c r="B18" s="42">
        <v>541</v>
      </c>
      <c r="C18" s="19" t="s">
        <v>31</v>
      </c>
      <c r="D18" s="43">
        <v>2300</v>
      </c>
      <c r="E18" s="43">
        <v>263158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265458</v>
      </c>
      <c r="O18" s="44">
        <f t="shared" si="2"/>
        <v>83.007504690431517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198112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198112</v>
      </c>
      <c r="O19" s="41">
        <f t="shared" si="2"/>
        <v>61.948717948717949</v>
      </c>
      <c r="P19" s="9"/>
    </row>
    <row r="20" spans="1:119">
      <c r="A20" s="12"/>
      <c r="B20" s="42">
        <v>572</v>
      </c>
      <c r="C20" s="19" t="s">
        <v>33</v>
      </c>
      <c r="D20" s="43">
        <v>198112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198112</v>
      </c>
      <c r="O20" s="44">
        <f t="shared" si="2"/>
        <v>61.948717948717949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40040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40040</v>
      </c>
      <c r="O21" s="41">
        <f t="shared" si="2"/>
        <v>12.520325203252032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40040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40040</v>
      </c>
      <c r="O22" s="44">
        <f t="shared" si="2"/>
        <v>12.520325203252032</v>
      </c>
      <c r="P22" s="9"/>
    </row>
    <row r="23" spans="1:119" ht="16.5" thickBot="1">
      <c r="A23" s="13" t="s">
        <v>10</v>
      </c>
      <c r="B23" s="21"/>
      <c r="C23" s="20"/>
      <c r="D23" s="14">
        <f>SUM(D5,D10,D14,D17,D19,D21)</f>
        <v>2705634</v>
      </c>
      <c r="E23" s="14">
        <f t="shared" ref="E23:M23" si="8">SUM(E5,E10,E14,E17,E19,E21)</f>
        <v>446674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687885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3840193</v>
      </c>
      <c r="O23" s="35">
        <f t="shared" si="2"/>
        <v>1200.8108192620389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36</v>
      </c>
      <c r="M25" s="157"/>
      <c r="N25" s="157"/>
      <c r="O25" s="39">
        <v>3198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667210</v>
      </c>
      <c r="E5" s="24">
        <f t="shared" si="0"/>
        <v>107041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774251</v>
      </c>
      <c r="O5" s="30">
        <f t="shared" ref="O5:O21" si="2">(N5/O$23)</f>
        <v>236.62927872860635</v>
      </c>
      <c r="P5" s="6"/>
    </row>
    <row r="6" spans="1:133">
      <c r="A6" s="12"/>
      <c r="B6" s="42">
        <v>511</v>
      </c>
      <c r="C6" s="19" t="s">
        <v>19</v>
      </c>
      <c r="D6" s="43">
        <v>27058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27058</v>
      </c>
      <c r="O6" s="44">
        <f t="shared" si="2"/>
        <v>8.2695599022004895</v>
      </c>
      <c r="P6" s="9"/>
    </row>
    <row r="7" spans="1:133">
      <c r="A7" s="12"/>
      <c r="B7" s="42">
        <v>512</v>
      </c>
      <c r="C7" s="19" t="s">
        <v>20</v>
      </c>
      <c r="D7" s="43">
        <v>216219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216219</v>
      </c>
      <c r="O7" s="44">
        <f t="shared" si="2"/>
        <v>66.081601466992666</v>
      </c>
      <c r="P7" s="9"/>
    </row>
    <row r="8" spans="1:133">
      <c r="A8" s="12"/>
      <c r="B8" s="42">
        <v>513</v>
      </c>
      <c r="C8" s="19" t="s">
        <v>21</v>
      </c>
      <c r="D8" s="43">
        <v>141338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141338</v>
      </c>
      <c r="O8" s="44">
        <f t="shared" si="2"/>
        <v>43.196210268948654</v>
      </c>
      <c r="P8" s="9"/>
    </row>
    <row r="9" spans="1:133">
      <c r="A9" s="12"/>
      <c r="B9" s="42">
        <v>519</v>
      </c>
      <c r="C9" s="19" t="s">
        <v>22</v>
      </c>
      <c r="D9" s="43">
        <v>282595</v>
      </c>
      <c r="E9" s="43">
        <v>107041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389636</v>
      </c>
      <c r="O9" s="44">
        <f t="shared" si="2"/>
        <v>119.08190709046455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SUM(D11:D14)</f>
        <v>1514303</v>
      </c>
      <c r="E10" s="29">
        <f t="shared" si="3"/>
        <v>23631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1537934</v>
      </c>
      <c r="O10" s="41">
        <f t="shared" si="2"/>
        <v>470.02872860635699</v>
      </c>
      <c r="P10" s="10"/>
    </row>
    <row r="11" spans="1:133">
      <c r="A11" s="12"/>
      <c r="B11" s="42">
        <v>521</v>
      </c>
      <c r="C11" s="19" t="s">
        <v>24</v>
      </c>
      <c r="D11" s="43">
        <v>1321002</v>
      </c>
      <c r="E11" s="43">
        <v>23631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1344633</v>
      </c>
      <c r="O11" s="44">
        <f t="shared" si="2"/>
        <v>410.95140586797066</v>
      </c>
      <c r="P11" s="9"/>
    </row>
    <row r="12" spans="1:133">
      <c r="A12" s="12"/>
      <c r="B12" s="42">
        <v>523</v>
      </c>
      <c r="C12" s="19" t="s">
        <v>54</v>
      </c>
      <c r="D12" s="43">
        <v>68781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68781</v>
      </c>
      <c r="O12" s="44">
        <f t="shared" si="2"/>
        <v>21.021088019559901</v>
      </c>
      <c r="P12" s="9"/>
    </row>
    <row r="13" spans="1:133">
      <c r="A13" s="12"/>
      <c r="B13" s="42">
        <v>524</v>
      </c>
      <c r="C13" s="19" t="s">
        <v>25</v>
      </c>
      <c r="D13" s="43">
        <v>60078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60078</v>
      </c>
      <c r="O13" s="44">
        <f t="shared" si="2"/>
        <v>18.361246943765281</v>
      </c>
      <c r="P13" s="9"/>
    </row>
    <row r="14" spans="1:133">
      <c r="A14" s="12"/>
      <c r="B14" s="42">
        <v>529</v>
      </c>
      <c r="C14" s="19" t="s">
        <v>26</v>
      </c>
      <c r="D14" s="43">
        <v>64442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64442</v>
      </c>
      <c r="O14" s="44">
        <f t="shared" si="2"/>
        <v>19.694987775061126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312169</v>
      </c>
      <c r="E15" s="29">
        <f t="shared" si="4"/>
        <v>222711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690416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1225296</v>
      </c>
      <c r="O15" s="41">
        <f t="shared" si="2"/>
        <v>374.47921760391199</v>
      </c>
      <c r="P15" s="10"/>
    </row>
    <row r="16" spans="1:133">
      <c r="A16" s="12"/>
      <c r="B16" s="42">
        <v>534</v>
      </c>
      <c r="C16" s="19" t="s">
        <v>28</v>
      </c>
      <c r="D16" s="43">
        <v>312169</v>
      </c>
      <c r="E16" s="43">
        <v>222711</v>
      </c>
      <c r="F16" s="43">
        <v>0</v>
      </c>
      <c r="G16" s="43">
        <v>0</v>
      </c>
      <c r="H16" s="43">
        <v>0</v>
      </c>
      <c r="I16" s="43">
        <v>690416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1225296</v>
      </c>
      <c r="O16" s="44">
        <f t="shared" si="2"/>
        <v>374.47921760391199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258157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258157</v>
      </c>
      <c r="O17" s="41">
        <f t="shared" si="2"/>
        <v>78.89883863080685</v>
      </c>
      <c r="P17" s="9"/>
    </row>
    <row r="18" spans="1:119">
      <c r="A18" s="12"/>
      <c r="B18" s="42">
        <v>572</v>
      </c>
      <c r="C18" s="19" t="s">
        <v>33</v>
      </c>
      <c r="D18" s="43">
        <v>258157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258157</v>
      </c>
      <c r="O18" s="44">
        <f t="shared" si="2"/>
        <v>78.89883863080685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SUM(D20:D20)</f>
        <v>23757</v>
      </c>
      <c r="E19" s="29">
        <f t="shared" si="6"/>
        <v>62910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86667</v>
      </c>
      <c r="O19" s="41">
        <f t="shared" si="2"/>
        <v>26.487469437652813</v>
      </c>
      <c r="P19" s="9"/>
    </row>
    <row r="20" spans="1:119" ht="15.75" thickBot="1">
      <c r="A20" s="12"/>
      <c r="B20" s="42">
        <v>581</v>
      </c>
      <c r="C20" s="19" t="s">
        <v>34</v>
      </c>
      <c r="D20" s="43">
        <v>23757</v>
      </c>
      <c r="E20" s="43">
        <v>62910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86667</v>
      </c>
      <c r="O20" s="44">
        <f t="shared" si="2"/>
        <v>26.487469437652813</v>
      </c>
      <c r="P20" s="9"/>
    </row>
    <row r="21" spans="1:119" ht="16.5" thickBot="1">
      <c r="A21" s="13" t="s">
        <v>10</v>
      </c>
      <c r="B21" s="21"/>
      <c r="C21" s="20"/>
      <c r="D21" s="14">
        <f>SUM(D5,D10,D15,D17,D19)</f>
        <v>2775596</v>
      </c>
      <c r="E21" s="14">
        <f t="shared" ref="E21:M21" si="7">SUM(E5,E10,E15,E17,E19)</f>
        <v>416293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690416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3882305</v>
      </c>
      <c r="O21" s="35">
        <f t="shared" si="2"/>
        <v>1186.5235330073349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55</v>
      </c>
      <c r="M23" s="157"/>
      <c r="N23" s="157"/>
      <c r="O23" s="39">
        <v>3272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659906</v>
      </c>
      <c r="E5" s="24">
        <f t="shared" si="0"/>
        <v>43771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703677</v>
      </c>
      <c r="O5" s="30">
        <f t="shared" ref="O5:O19" si="2">(N5/O$21)</f>
        <v>211.44140625</v>
      </c>
      <c r="P5" s="6"/>
    </row>
    <row r="6" spans="1:133">
      <c r="A6" s="12"/>
      <c r="B6" s="42">
        <v>511</v>
      </c>
      <c r="C6" s="19" t="s">
        <v>19</v>
      </c>
      <c r="D6" s="43">
        <v>25992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25992</v>
      </c>
      <c r="O6" s="44">
        <f t="shared" si="2"/>
        <v>7.8100961538461542</v>
      </c>
      <c r="P6" s="9"/>
    </row>
    <row r="7" spans="1:133">
      <c r="A7" s="12"/>
      <c r="B7" s="42">
        <v>512</v>
      </c>
      <c r="C7" s="19" t="s">
        <v>20</v>
      </c>
      <c r="D7" s="43">
        <v>194206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194206</v>
      </c>
      <c r="O7" s="44">
        <f t="shared" si="2"/>
        <v>58.355168269230766</v>
      </c>
      <c r="P7" s="9"/>
    </row>
    <row r="8" spans="1:133">
      <c r="A8" s="12"/>
      <c r="B8" s="42">
        <v>513</v>
      </c>
      <c r="C8" s="19" t="s">
        <v>21</v>
      </c>
      <c r="D8" s="43">
        <v>139377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139377</v>
      </c>
      <c r="O8" s="44">
        <f t="shared" si="2"/>
        <v>41.88010817307692</v>
      </c>
      <c r="P8" s="9"/>
    </row>
    <row r="9" spans="1:133">
      <c r="A9" s="12"/>
      <c r="B9" s="42">
        <v>519</v>
      </c>
      <c r="C9" s="19" t="s">
        <v>22</v>
      </c>
      <c r="D9" s="43">
        <v>300331</v>
      </c>
      <c r="E9" s="43">
        <v>43771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344102</v>
      </c>
      <c r="O9" s="44">
        <f t="shared" si="2"/>
        <v>103.39603365384616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1537221</v>
      </c>
      <c r="E10" s="29">
        <f t="shared" si="3"/>
        <v>17845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1555066</v>
      </c>
      <c r="O10" s="41">
        <f t="shared" si="2"/>
        <v>467.26742788461536</v>
      </c>
      <c r="P10" s="10"/>
    </row>
    <row r="11" spans="1:133">
      <c r="A11" s="12"/>
      <c r="B11" s="42">
        <v>521</v>
      </c>
      <c r="C11" s="19" t="s">
        <v>24</v>
      </c>
      <c r="D11" s="43">
        <v>1324923</v>
      </c>
      <c r="E11" s="43">
        <v>17845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1342768</v>
      </c>
      <c r="O11" s="44">
        <f t="shared" si="2"/>
        <v>403.47596153846155</v>
      </c>
      <c r="P11" s="9"/>
    </row>
    <row r="12" spans="1:133">
      <c r="A12" s="12"/>
      <c r="B12" s="42">
        <v>524</v>
      </c>
      <c r="C12" s="19" t="s">
        <v>25</v>
      </c>
      <c r="D12" s="43">
        <v>212298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212298</v>
      </c>
      <c r="O12" s="44">
        <f t="shared" si="2"/>
        <v>63.791466346153847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1233447</v>
      </c>
      <c r="E13" s="29">
        <f t="shared" si="4"/>
        <v>582979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1816426</v>
      </c>
      <c r="O13" s="41">
        <f t="shared" si="2"/>
        <v>545.80108173076928</v>
      </c>
      <c r="P13" s="10"/>
    </row>
    <row r="14" spans="1:133">
      <c r="A14" s="12"/>
      <c r="B14" s="42">
        <v>534</v>
      </c>
      <c r="C14" s="19" t="s">
        <v>28</v>
      </c>
      <c r="D14" s="43">
        <v>1233447</v>
      </c>
      <c r="E14" s="43">
        <v>582979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1816426</v>
      </c>
      <c r="O14" s="44">
        <f t="shared" si="2"/>
        <v>545.80108173076928</v>
      </c>
      <c r="P14" s="9"/>
    </row>
    <row r="15" spans="1:133" ht="15.75">
      <c r="A15" s="26" t="s">
        <v>32</v>
      </c>
      <c r="B15" s="27"/>
      <c r="C15" s="28"/>
      <c r="D15" s="29">
        <f t="shared" ref="D15:M15" si="5">SUM(D16:D16)</f>
        <v>249902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249902</v>
      </c>
      <c r="O15" s="41">
        <f t="shared" si="2"/>
        <v>75.090745192307693</v>
      </c>
      <c r="P15" s="9"/>
    </row>
    <row r="16" spans="1:133">
      <c r="A16" s="12"/>
      <c r="B16" s="42">
        <v>572</v>
      </c>
      <c r="C16" s="19" t="s">
        <v>33</v>
      </c>
      <c r="D16" s="43">
        <v>249902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249902</v>
      </c>
      <c r="O16" s="44">
        <f t="shared" si="2"/>
        <v>75.090745192307693</v>
      </c>
      <c r="P16" s="9"/>
    </row>
    <row r="17" spans="1:119" ht="15.75">
      <c r="A17" s="26" t="s">
        <v>35</v>
      </c>
      <c r="B17" s="27"/>
      <c r="C17" s="28"/>
      <c r="D17" s="29">
        <f t="shared" ref="D17:M17" si="6">SUM(D18:D18)</f>
        <v>0</v>
      </c>
      <c r="E17" s="29">
        <f t="shared" si="6"/>
        <v>103802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103802</v>
      </c>
      <c r="O17" s="41">
        <f t="shared" si="2"/>
        <v>31.190504807692307</v>
      </c>
      <c r="P17" s="9"/>
    </row>
    <row r="18" spans="1:119" ht="15.75" thickBot="1">
      <c r="A18" s="12"/>
      <c r="B18" s="42">
        <v>581</v>
      </c>
      <c r="C18" s="19" t="s">
        <v>34</v>
      </c>
      <c r="D18" s="43">
        <v>0</v>
      </c>
      <c r="E18" s="43">
        <v>103802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103802</v>
      </c>
      <c r="O18" s="44">
        <f t="shared" si="2"/>
        <v>31.190504807692307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3680476</v>
      </c>
      <c r="E19" s="14">
        <f t="shared" ref="E19:M19" si="7">SUM(E5,E10,E13,E15,E17)</f>
        <v>748397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4428873</v>
      </c>
      <c r="O19" s="35">
        <f t="shared" si="2"/>
        <v>1330.7911658653845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68</v>
      </c>
      <c r="M21" s="157"/>
      <c r="N21" s="157"/>
      <c r="O21" s="39">
        <v>3328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41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1055864</v>
      </c>
      <c r="E5" s="24">
        <f t="shared" si="0"/>
        <v>6505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1062369</v>
      </c>
      <c r="P5" s="30">
        <f t="shared" ref="P5:P21" si="1">(O5/P$23)</f>
        <v>341.37821336760925</v>
      </c>
      <c r="Q5" s="6"/>
    </row>
    <row r="6" spans="1:134">
      <c r="A6" s="12"/>
      <c r="B6" s="42">
        <v>511</v>
      </c>
      <c r="C6" s="19" t="s">
        <v>19</v>
      </c>
      <c r="D6" s="43">
        <v>17973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17973</v>
      </c>
      <c r="P6" s="44">
        <f t="shared" si="1"/>
        <v>5.7753856041131106</v>
      </c>
      <c r="Q6" s="9"/>
    </row>
    <row r="7" spans="1:134">
      <c r="A7" s="12"/>
      <c r="B7" s="42">
        <v>512</v>
      </c>
      <c r="C7" s="19" t="s">
        <v>20</v>
      </c>
      <c r="D7" s="43">
        <v>953190</v>
      </c>
      <c r="E7" s="43">
        <v>6505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959695</v>
      </c>
      <c r="P7" s="44">
        <f t="shared" si="1"/>
        <v>308.38528277634964</v>
      </c>
      <c r="Q7" s="9"/>
    </row>
    <row r="8" spans="1:134">
      <c r="A8" s="12"/>
      <c r="B8" s="42">
        <v>517</v>
      </c>
      <c r="C8" s="19" t="s">
        <v>47</v>
      </c>
      <c r="D8" s="43">
        <v>84701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84701</v>
      </c>
      <c r="P8" s="44">
        <f t="shared" si="1"/>
        <v>27.217544987146528</v>
      </c>
      <c r="Q8" s="9"/>
    </row>
    <row r="9" spans="1:134" ht="15.75">
      <c r="A9" s="26" t="s">
        <v>23</v>
      </c>
      <c r="B9" s="27"/>
      <c r="C9" s="28"/>
      <c r="D9" s="29">
        <f t="shared" ref="D9:N9" si="3">SUM(D10:D11)</f>
        <v>2029467</v>
      </c>
      <c r="E9" s="29">
        <f t="shared" si="3"/>
        <v>287426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2316893</v>
      </c>
      <c r="P9" s="41">
        <f t="shared" si="1"/>
        <v>744.50289203084833</v>
      </c>
      <c r="Q9" s="10"/>
    </row>
    <row r="10" spans="1:134">
      <c r="A10" s="12"/>
      <c r="B10" s="42">
        <v>521</v>
      </c>
      <c r="C10" s="19" t="s">
        <v>24</v>
      </c>
      <c r="D10" s="43">
        <v>1916502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1916502</v>
      </c>
      <c r="P10" s="44">
        <f t="shared" si="1"/>
        <v>615.84254498714654</v>
      </c>
      <c r="Q10" s="9"/>
    </row>
    <row r="11" spans="1:134">
      <c r="A11" s="12"/>
      <c r="B11" s="42">
        <v>524</v>
      </c>
      <c r="C11" s="19" t="s">
        <v>25</v>
      </c>
      <c r="D11" s="43">
        <v>112965</v>
      </c>
      <c r="E11" s="43">
        <v>287426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400391</v>
      </c>
      <c r="P11" s="44">
        <f t="shared" si="1"/>
        <v>128.66034704370179</v>
      </c>
      <c r="Q11" s="9"/>
    </row>
    <row r="12" spans="1:134" ht="15.75">
      <c r="A12" s="26" t="s">
        <v>27</v>
      </c>
      <c r="B12" s="27"/>
      <c r="C12" s="28"/>
      <c r="D12" s="29">
        <f t="shared" ref="D12:N12" si="5">SUM(D13:D14)</f>
        <v>498134</v>
      </c>
      <c r="E12" s="29">
        <f t="shared" si="5"/>
        <v>205420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716496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1420050</v>
      </c>
      <c r="P12" s="41">
        <f t="shared" si="1"/>
        <v>456.31426735218508</v>
      </c>
      <c r="Q12" s="10"/>
    </row>
    <row r="13" spans="1:134">
      <c r="A13" s="12"/>
      <c r="B13" s="42">
        <v>534</v>
      </c>
      <c r="C13" s="19" t="s">
        <v>28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716496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8" si="6">SUM(D13:N13)</f>
        <v>716496</v>
      </c>
      <c r="P13" s="44">
        <f t="shared" si="1"/>
        <v>230.23650385604114</v>
      </c>
      <c r="Q13" s="9"/>
    </row>
    <row r="14" spans="1:134">
      <c r="A14" s="12"/>
      <c r="B14" s="42">
        <v>539</v>
      </c>
      <c r="C14" s="19" t="s">
        <v>29</v>
      </c>
      <c r="D14" s="43">
        <v>498134</v>
      </c>
      <c r="E14" s="43">
        <v>205420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703554</v>
      </c>
      <c r="P14" s="44">
        <f t="shared" si="1"/>
        <v>226.07776349614397</v>
      </c>
      <c r="Q14" s="9"/>
    </row>
    <row r="15" spans="1:134" ht="15.75">
      <c r="A15" s="26" t="s">
        <v>30</v>
      </c>
      <c r="B15" s="27"/>
      <c r="C15" s="28"/>
      <c r="D15" s="29">
        <f t="shared" ref="D15:N15" si="7">SUM(D16:D16)</f>
        <v>0</v>
      </c>
      <c r="E15" s="29">
        <f t="shared" si="7"/>
        <v>129370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6"/>
        <v>129370</v>
      </c>
      <c r="P15" s="41">
        <f t="shared" si="1"/>
        <v>41.571336760925448</v>
      </c>
      <c r="Q15" s="10"/>
    </row>
    <row r="16" spans="1:134">
      <c r="A16" s="12"/>
      <c r="B16" s="42">
        <v>541</v>
      </c>
      <c r="C16" s="19" t="s">
        <v>31</v>
      </c>
      <c r="D16" s="43">
        <v>0</v>
      </c>
      <c r="E16" s="43">
        <v>129370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129370</v>
      </c>
      <c r="P16" s="44">
        <f t="shared" si="1"/>
        <v>41.571336760925448</v>
      </c>
      <c r="Q16" s="9"/>
    </row>
    <row r="17" spans="1:120" ht="15.75">
      <c r="A17" s="26" t="s">
        <v>32</v>
      </c>
      <c r="B17" s="27"/>
      <c r="C17" s="28"/>
      <c r="D17" s="29">
        <f t="shared" ref="D17:N17" si="8">SUM(D18:D18)</f>
        <v>162559</v>
      </c>
      <c r="E17" s="29">
        <f t="shared" si="8"/>
        <v>0</v>
      </c>
      <c r="F17" s="29">
        <f t="shared" si="8"/>
        <v>0</v>
      </c>
      <c r="G17" s="29">
        <f t="shared" si="8"/>
        <v>0</v>
      </c>
      <c r="H17" s="29">
        <f t="shared" si="8"/>
        <v>0</v>
      </c>
      <c r="I17" s="29">
        <f t="shared" si="8"/>
        <v>0</v>
      </c>
      <c r="J17" s="29">
        <f t="shared" si="8"/>
        <v>0</v>
      </c>
      <c r="K17" s="29">
        <f t="shared" si="8"/>
        <v>0</v>
      </c>
      <c r="L17" s="29">
        <f t="shared" si="8"/>
        <v>0</v>
      </c>
      <c r="M17" s="29">
        <f t="shared" si="8"/>
        <v>0</v>
      </c>
      <c r="N17" s="29">
        <f t="shared" si="8"/>
        <v>0</v>
      </c>
      <c r="O17" s="29">
        <f>SUM(D17:N17)</f>
        <v>162559</v>
      </c>
      <c r="P17" s="41">
        <f t="shared" si="1"/>
        <v>52.236182519280206</v>
      </c>
      <c r="Q17" s="9"/>
    </row>
    <row r="18" spans="1:120">
      <c r="A18" s="12"/>
      <c r="B18" s="42">
        <v>572</v>
      </c>
      <c r="C18" s="19" t="s">
        <v>33</v>
      </c>
      <c r="D18" s="43">
        <v>162559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162559</v>
      </c>
      <c r="P18" s="44">
        <f t="shared" si="1"/>
        <v>52.236182519280206</v>
      </c>
      <c r="Q18" s="9"/>
    </row>
    <row r="19" spans="1:120" ht="15.75">
      <c r="A19" s="26" t="s">
        <v>35</v>
      </c>
      <c r="B19" s="27"/>
      <c r="C19" s="28"/>
      <c r="D19" s="29">
        <f t="shared" ref="D19:N19" si="9">SUM(D20:D20)</f>
        <v>366168</v>
      </c>
      <c r="E19" s="29">
        <f t="shared" si="9"/>
        <v>37474</v>
      </c>
      <c r="F19" s="29">
        <f t="shared" si="9"/>
        <v>0</v>
      </c>
      <c r="G19" s="29">
        <f t="shared" si="9"/>
        <v>0</v>
      </c>
      <c r="H19" s="29">
        <f t="shared" si="9"/>
        <v>0</v>
      </c>
      <c r="I19" s="29">
        <f t="shared" si="9"/>
        <v>94790</v>
      </c>
      <c r="J19" s="29">
        <f t="shared" si="9"/>
        <v>0</v>
      </c>
      <c r="K19" s="29">
        <f t="shared" si="9"/>
        <v>0</v>
      </c>
      <c r="L19" s="29">
        <f t="shared" si="9"/>
        <v>0</v>
      </c>
      <c r="M19" s="29">
        <f t="shared" si="9"/>
        <v>0</v>
      </c>
      <c r="N19" s="29">
        <f t="shared" si="9"/>
        <v>0</v>
      </c>
      <c r="O19" s="29">
        <f>SUM(D19:N19)</f>
        <v>498432</v>
      </c>
      <c r="P19" s="41">
        <f t="shared" si="1"/>
        <v>160.16452442159382</v>
      </c>
      <c r="Q19" s="9"/>
    </row>
    <row r="20" spans="1:120" ht="15.75" thickBot="1">
      <c r="A20" s="12"/>
      <c r="B20" s="42">
        <v>581</v>
      </c>
      <c r="C20" s="19" t="s">
        <v>84</v>
      </c>
      <c r="D20" s="43">
        <v>366168</v>
      </c>
      <c r="E20" s="43">
        <v>37474</v>
      </c>
      <c r="F20" s="43">
        <v>0</v>
      </c>
      <c r="G20" s="43">
        <v>0</v>
      </c>
      <c r="H20" s="43">
        <v>0</v>
      </c>
      <c r="I20" s="43">
        <v>94790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>SUM(D20:N20)</f>
        <v>498432</v>
      </c>
      <c r="P20" s="44">
        <f t="shared" si="1"/>
        <v>160.16452442159382</v>
      </c>
      <c r="Q20" s="9"/>
    </row>
    <row r="21" spans="1:120" ht="16.5" thickBot="1">
      <c r="A21" s="13" t="s">
        <v>10</v>
      </c>
      <c r="B21" s="21"/>
      <c r="C21" s="20"/>
      <c r="D21" s="14">
        <f>SUM(D5,D9,D12,D15,D17,D19)</f>
        <v>4112192</v>
      </c>
      <c r="E21" s="14">
        <f t="shared" ref="E21:N21" si="10">SUM(E5,E9,E12,E15,E17,E19)</f>
        <v>666195</v>
      </c>
      <c r="F21" s="14">
        <f t="shared" si="10"/>
        <v>0</v>
      </c>
      <c r="G21" s="14">
        <f t="shared" si="10"/>
        <v>0</v>
      </c>
      <c r="H21" s="14">
        <f t="shared" si="10"/>
        <v>0</v>
      </c>
      <c r="I21" s="14">
        <f t="shared" si="10"/>
        <v>811286</v>
      </c>
      <c r="J21" s="14">
        <f t="shared" si="10"/>
        <v>0</v>
      </c>
      <c r="K21" s="14">
        <f t="shared" si="10"/>
        <v>0</v>
      </c>
      <c r="L21" s="14">
        <f t="shared" si="10"/>
        <v>0</v>
      </c>
      <c r="M21" s="14">
        <f t="shared" si="10"/>
        <v>0</v>
      </c>
      <c r="N21" s="14">
        <f t="shared" si="10"/>
        <v>0</v>
      </c>
      <c r="O21" s="14">
        <f>SUM(D21:N21)</f>
        <v>5589673</v>
      </c>
      <c r="P21" s="35">
        <f t="shared" si="1"/>
        <v>1796.1674164524422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57" t="s">
        <v>87</v>
      </c>
      <c r="N23" s="157"/>
      <c r="O23" s="157"/>
      <c r="P23" s="39">
        <v>3112</v>
      </c>
    </row>
    <row r="24" spans="1:120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887750</v>
      </c>
      <c r="E5" s="24">
        <f t="shared" si="0"/>
        <v>277581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1165331</v>
      </c>
      <c r="P5" s="30">
        <f t="shared" ref="P5:P23" si="2">(O5/P$25)</f>
        <v>373.62327669124721</v>
      </c>
      <c r="Q5" s="6"/>
    </row>
    <row r="6" spans="1:134">
      <c r="A6" s="12"/>
      <c r="B6" s="42">
        <v>511</v>
      </c>
      <c r="C6" s="19" t="s">
        <v>19</v>
      </c>
      <c r="D6" s="43">
        <v>14270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14270</v>
      </c>
      <c r="P6" s="44">
        <f t="shared" si="2"/>
        <v>4.5751843539596022</v>
      </c>
      <c r="Q6" s="9"/>
    </row>
    <row r="7" spans="1:134">
      <c r="A7" s="12"/>
      <c r="B7" s="42">
        <v>512</v>
      </c>
      <c r="C7" s="19" t="s">
        <v>20</v>
      </c>
      <c r="D7" s="43">
        <v>231663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231663</v>
      </c>
      <c r="P7" s="44">
        <f t="shared" si="2"/>
        <v>74.274767553703114</v>
      </c>
      <c r="Q7" s="9"/>
    </row>
    <row r="8" spans="1:134">
      <c r="A8" s="12"/>
      <c r="B8" s="42">
        <v>513</v>
      </c>
      <c r="C8" s="19" t="s">
        <v>21</v>
      </c>
      <c r="D8" s="43">
        <v>641817</v>
      </c>
      <c r="E8" s="43">
        <v>421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642238</v>
      </c>
      <c r="P8" s="44">
        <f t="shared" si="2"/>
        <v>205.91151009939082</v>
      </c>
      <c r="Q8" s="9"/>
    </row>
    <row r="9" spans="1:134">
      <c r="A9" s="12"/>
      <c r="B9" s="42">
        <v>517</v>
      </c>
      <c r="C9" s="19" t="s">
        <v>47</v>
      </c>
      <c r="D9" s="43">
        <v>0</v>
      </c>
      <c r="E9" s="43">
        <v>277160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277160</v>
      </c>
      <c r="P9" s="44">
        <f t="shared" si="2"/>
        <v>88.861814684193646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SUM(D11:D13)</f>
        <v>1939524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1939524</v>
      </c>
      <c r="P10" s="41">
        <f t="shared" si="2"/>
        <v>621.84161590253291</v>
      </c>
      <c r="Q10" s="10"/>
    </row>
    <row r="11" spans="1:134">
      <c r="A11" s="12"/>
      <c r="B11" s="42">
        <v>521</v>
      </c>
      <c r="C11" s="19" t="s">
        <v>24</v>
      </c>
      <c r="D11" s="43">
        <v>1651106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1651106</v>
      </c>
      <c r="P11" s="44">
        <f t="shared" si="2"/>
        <v>529.37031099711442</v>
      </c>
      <c r="Q11" s="9"/>
    </row>
    <row r="12" spans="1:134">
      <c r="A12" s="12"/>
      <c r="B12" s="42">
        <v>524</v>
      </c>
      <c r="C12" s="19" t="s">
        <v>25</v>
      </c>
      <c r="D12" s="43">
        <v>174305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174305</v>
      </c>
      <c r="P12" s="44">
        <f t="shared" si="2"/>
        <v>55.884899006091693</v>
      </c>
      <c r="Q12" s="9"/>
    </row>
    <row r="13" spans="1:134">
      <c r="A13" s="12"/>
      <c r="B13" s="42">
        <v>529</v>
      </c>
      <c r="C13" s="19" t="s">
        <v>26</v>
      </c>
      <c r="D13" s="43">
        <v>114113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114113</v>
      </c>
      <c r="P13" s="44">
        <f t="shared" si="2"/>
        <v>36.586405899326707</v>
      </c>
      <c r="Q13" s="9"/>
    </row>
    <row r="14" spans="1:134" ht="15.75">
      <c r="A14" s="26" t="s">
        <v>27</v>
      </c>
      <c r="B14" s="27"/>
      <c r="C14" s="28"/>
      <c r="D14" s="29">
        <f t="shared" ref="D14:N14" si="4">SUM(D15:D16)</f>
        <v>487351</v>
      </c>
      <c r="E14" s="29">
        <f t="shared" si="4"/>
        <v>135769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644209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1267329</v>
      </c>
      <c r="P14" s="41">
        <f t="shared" si="2"/>
        <v>406.32542481564604</v>
      </c>
      <c r="Q14" s="10"/>
    </row>
    <row r="15" spans="1:134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644209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644209</v>
      </c>
      <c r="P15" s="44">
        <f t="shared" si="2"/>
        <v>206.54344341134978</v>
      </c>
      <c r="Q15" s="9"/>
    </row>
    <row r="16" spans="1:134">
      <c r="A16" s="12"/>
      <c r="B16" s="42">
        <v>539</v>
      </c>
      <c r="C16" s="19" t="s">
        <v>29</v>
      </c>
      <c r="D16" s="43">
        <v>487351</v>
      </c>
      <c r="E16" s="43">
        <v>135769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623120</v>
      </c>
      <c r="P16" s="44">
        <f t="shared" si="2"/>
        <v>199.78198140429626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SUM(D18:D18)</f>
        <v>0</v>
      </c>
      <c r="E17" s="29">
        <f t="shared" si="5"/>
        <v>127010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127010</v>
      </c>
      <c r="P17" s="41">
        <f t="shared" si="2"/>
        <v>40.721385059313882</v>
      </c>
      <c r="Q17" s="10"/>
    </row>
    <row r="18" spans="1:120">
      <c r="A18" s="12"/>
      <c r="B18" s="42">
        <v>541</v>
      </c>
      <c r="C18" s="19" t="s">
        <v>31</v>
      </c>
      <c r="D18" s="43">
        <v>0</v>
      </c>
      <c r="E18" s="43">
        <v>127010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127010</v>
      </c>
      <c r="P18" s="44">
        <f t="shared" si="2"/>
        <v>40.721385059313882</v>
      </c>
      <c r="Q18" s="9"/>
    </row>
    <row r="19" spans="1:120" ht="15.75">
      <c r="A19" s="26" t="s">
        <v>32</v>
      </c>
      <c r="B19" s="27"/>
      <c r="C19" s="28"/>
      <c r="D19" s="29">
        <f t="shared" ref="D19:N19" si="6">SUM(D20:D20)</f>
        <v>149484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149484</v>
      </c>
      <c r="P19" s="41">
        <f t="shared" si="2"/>
        <v>47.926899647322863</v>
      </c>
      <c r="Q19" s="9"/>
    </row>
    <row r="20" spans="1:120">
      <c r="A20" s="12"/>
      <c r="B20" s="42">
        <v>572</v>
      </c>
      <c r="C20" s="19" t="s">
        <v>33</v>
      </c>
      <c r="D20" s="43">
        <v>149484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149484</v>
      </c>
      <c r="P20" s="44">
        <f t="shared" si="2"/>
        <v>47.926899647322863</v>
      </c>
      <c r="Q20" s="9"/>
    </row>
    <row r="21" spans="1:120" ht="15.75">
      <c r="A21" s="26" t="s">
        <v>35</v>
      </c>
      <c r="B21" s="27"/>
      <c r="C21" s="28"/>
      <c r="D21" s="29">
        <f t="shared" ref="D21:N21" si="7">SUM(D22:D22)</f>
        <v>436200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94256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1"/>
        <v>530456</v>
      </c>
      <c r="P21" s="41">
        <f t="shared" si="2"/>
        <v>170.0724591215133</v>
      </c>
      <c r="Q21" s="9"/>
    </row>
    <row r="22" spans="1:120" ht="15.75" thickBot="1">
      <c r="A22" s="12"/>
      <c r="B22" s="42">
        <v>581</v>
      </c>
      <c r="C22" s="19" t="s">
        <v>84</v>
      </c>
      <c r="D22" s="43">
        <v>436200</v>
      </c>
      <c r="E22" s="43">
        <v>0</v>
      </c>
      <c r="F22" s="43">
        <v>0</v>
      </c>
      <c r="G22" s="43">
        <v>0</v>
      </c>
      <c r="H22" s="43">
        <v>0</v>
      </c>
      <c r="I22" s="43">
        <v>94256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530456</v>
      </c>
      <c r="P22" s="44">
        <f t="shared" si="2"/>
        <v>170.0724591215133</v>
      </c>
      <c r="Q22" s="9"/>
    </row>
    <row r="23" spans="1:120" ht="16.5" thickBot="1">
      <c r="A23" s="13" t="s">
        <v>10</v>
      </c>
      <c r="B23" s="21"/>
      <c r="C23" s="20"/>
      <c r="D23" s="14">
        <f>SUM(D5,D10,D14,D17,D19,D21)</f>
        <v>3900309</v>
      </c>
      <c r="E23" s="14">
        <f t="shared" ref="E23:N23" si="8">SUM(E5,E10,E14,E17,E19,E21)</f>
        <v>540360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738465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8"/>
        <v>0</v>
      </c>
      <c r="O23" s="14">
        <f t="shared" si="1"/>
        <v>5179134</v>
      </c>
      <c r="P23" s="35">
        <f t="shared" si="2"/>
        <v>1660.5110612375761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85</v>
      </c>
      <c r="N25" s="157"/>
      <c r="O25" s="157"/>
      <c r="P25" s="39">
        <v>3119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801236</v>
      </c>
      <c r="E5" s="24">
        <f t="shared" si="0"/>
        <v>5940</v>
      </c>
      <c r="F5" s="24">
        <f t="shared" si="0"/>
        <v>31780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838956</v>
      </c>
      <c r="O5" s="30">
        <f t="shared" ref="O5:O23" si="2">(N5/O$25)</f>
        <v>263.73970449544169</v>
      </c>
      <c r="P5" s="6"/>
    </row>
    <row r="6" spans="1:133">
      <c r="A6" s="12"/>
      <c r="B6" s="42">
        <v>511</v>
      </c>
      <c r="C6" s="19" t="s">
        <v>19</v>
      </c>
      <c r="D6" s="43">
        <v>16811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16811</v>
      </c>
      <c r="O6" s="44">
        <f t="shared" si="2"/>
        <v>5.2848160955674315</v>
      </c>
      <c r="P6" s="9"/>
    </row>
    <row r="7" spans="1:133">
      <c r="A7" s="12"/>
      <c r="B7" s="42">
        <v>512</v>
      </c>
      <c r="C7" s="19" t="s">
        <v>20</v>
      </c>
      <c r="D7" s="43">
        <v>225571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225571</v>
      </c>
      <c r="O7" s="44">
        <f t="shared" si="2"/>
        <v>70.911977365608294</v>
      </c>
      <c r="P7" s="9"/>
    </row>
    <row r="8" spans="1:133">
      <c r="A8" s="12"/>
      <c r="B8" s="42">
        <v>513</v>
      </c>
      <c r="C8" s="19" t="s">
        <v>21</v>
      </c>
      <c r="D8" s="43">
        <v>558854</v>
      </c>
      <c r="E8" s="43">
        <v>5940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564794</v>
      </c>
      <c r="O8" s="44">
        <f t="shared" si="2"/>
        <v>177.55234203080792</v>
      </c>
      <c r="P8" s="9"/>
    </row>
    <row r="9" spans="1:133">
      <c r="A9" s="12"/>
      <c r="B9" s="42">
        <v>517</v>
      </c>
      <c r="C9" s="19" t="s">
        <v>47</v>
      </c>
      <c r="D9" s="43">
        <v>0</v>
      </c>
      <c r="E9" s="43">
        <v>0</v>
      </c>
      <c r="F9" s="43">
        <v>31780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31780</v>
      </c>
      <c r="O9" s="44">
        <f t="shared" si="2"/>
        <v>9.9905690034580328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1638494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1638494</v>
      </c>
      <c r="O10" s="41">
        <f t="shared" si="2"/>
        <v>515.0877082678403</v>
      </c>
      <c r="P10" s="10"/>
    </row>
    <row r="11" spans="1:133">
      <c r="A11" s="12"/>
      <c r="B11" s="42">
        <v>521</v>
      </c>
      <c r="C11" s="19" t="s">
        <v>24</v>
      </c>
      <c r="D11" s="43">
        <v>1393983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1393983</v>
      </c>
      <c r="O11" s="44">
        <f t="shared" si="2"/>
        <v>438.22162841873626</v>
      </c>
      <c r="P11" s="9"/>
    </row>
    <row r="12" spans="1:133">
      <c r="A12" s="12"/>
      <c r="B12" s="42">
        <v>524</v>
      </c>
      <c r="C12" s="19" t="s">
        <v>25</v>
      </c>
      <c r="D12" s="43">
        <v>122725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122725</v>
      </c>
      <c r="O12" s="44">
        <f t="shared" si="2"/>
        <v>38.580635020433824</v>
      </c>
      <c r="P12" s="9"/>
    </row>
    <row r="13" spans="1:133">
      <c r="A13" s="12"/>
      <c r="B13" s="42">
        <v>529</v>
      </c>
      <c r="C13" s="19" t="s">
        <v>26</v>
      </c>
      <c r="D13" s="43">
        <v>121786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121786</v>
      </c>
      <c r="O13" s="44">
        <f t="shared" si="2"/>
        <v>38.285444828670229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474558</v>
      </c>
      <c r="E14" s="29">
        <f t="shared" si="4"/>
        <v>40279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444435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959272</v>
      </c>
      <c r="O14" s="41">
        <f t="shared" si="2"/>
        <v>301.56303049355546</v>
      </c>
      <c r="P14" s="10"/>
    </row>
    <row r="15" spans="1:133">
      <c r="A15" s="12"/>
      <c r="B15" s="42">
        <v>534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444435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444435</v>
      </c>
      <c r="O15" s="44">
        <f t="shared" si="2"/>
        <v>139.71549827098397</v>
      </c>
      <c r="P15" s="9"/>
    </row>
    <row r="16" spans="1:133">
      <c r="A16" s="12"/>
      <c r="B16" s="42">
        <v>539</v>
      </c>
      <c r="C16" s="19" t="s">
        <v>29</v>
      </c>
      <c r="D16" s="43">
        <v>474558</v>
      </c>
      <c r="E16" s="43">
        <v>40279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514837</v>
      </c>
      <c r="O16" s="44">
        <f t="shared" si="2"/>
        <v>161.84753222257152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136285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136285</v>
      </c>
      <c r="O17" s="41">
        <f t="shared" si="2"/>
        <v>42.843445457403334</v>
      </c>
      <c r="P17" s="10"/>
    </row>
    <row r="18" spans="1:119">
      <c r="A18" s="12"/>
      <c r="B18" s="42">
        <v>541</v>
      </c>
      <c r="C18" s="19" t="s">
        <v>59</v>
      </c>
      <c r="D18" s="43">
        <v>0</v>
      </c>
      <c r="E18" s="43">
        <v>136285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136285</v>
      </c>
      <c r="O18" s="44">
        <f t="shared" si="2"/>
        <v>42.843445457403334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152663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152663</v>
      </c>
      <c r="O19" s="41">
        <f t="shared" si="2"/>
        <v>47.992140836215029</v>
      </c>
      <c r="P19" s="9"/>
    </row>
    <row r="20" spans="1:119">
      <c r="A20" s="12"/>
      <c r="B20" s="42">
        <v>572</v>
      </c>
      <c r="C20" s="19" t="s">
        <v>60</v>
      </c>
      <c r="D20" s="43">
        <v>152663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152663</v>
      </c>
      <c r="O20" s="44">
        <f t="shared" si="2"/>
        <v>47.992140836215029</v>
      </c>
      <c r="P20" s="9"/>
    </row>
    <row r="21" spans="1:119" ht="15.75">
      <c r="A21" s="26" t="s">
        <v>61</v>
      </c>
      <c r="B21" s="27"/>
      <c r="C21" s="28"/>
      <c r="D21" s="29">
        <f t="shared" ref="D21:M21" si="7">SUM(D22:D22)</f>
        <v>31780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86782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118562</v>
      </c>
      <c r="O21" s="41">
        <f t="shared" si="2"/>
        <v>37.271927066960075</v>
      </c>
      <c r="P21" s="9"/>
    </row>
    <row r="22" spans="1:119" ht="15.75" thickBot="1">
      <c r="A22" s="12"/>
      <c r="B22" s="42">
        <v>581</v>
      </c>
      <c r="C22" s="19" t="s">
        <v>62</v>
      </c>
      <c r="D22" s="43">
        <v>31780</v>
      </c>
      <c r="E22" s="43">
        <v>0</v>
      </c>
      <c r="F22" s="43">
        <v>0</v>
      </c>
      <c r="G22" s="43">
        <v>0</v>
      </c>
      <c r="H22" s="43">
        <v>0</v>
      </c>
      <c r="I22" s="43">
        <v>86782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118562</v>
      </c>
      <c r="O22" s="44">
        <f t="shared" si="2"/>
        <v>37.271927066960075</v>
      </c>
      <c r="P22" s="9"/>
    </row>
    <row r="23" spans="1:119" ht="16.5" thickBot="1">
      <c r="A23" s="13" t="s">
        <v>10</v>
      </c>
      <c r="B23" s="21"/>
      <c r="C23" s="20"/>
      <c r="D23" s="14">
        <f>SUM(D5,D10,D14,D17,D19,D21)</f>
        <v>3098731</v>
      </c>
      <c r="E23" s="14">
        <f t="shared" ref="E23:M23" si="8">SUM(E5,E10,E14,E17,E19,E21)</f>
        <v>182504</v>
      </c>
      <c r="F23" s="14">
        <f t="shared" si="8"/>
        <v>31780</v>
      </c>
      <c r="G23" s="14">
        <f t="shared" si="8"/>
        <v>0</v>
      </c>
      <c r="H23" s="14">
        <f t="shared" si="8"/>
        <v>0</v>
      </c>
      <c r="I23" s="14">
        <f t="shared" si="8"/>
        <v>531217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3844232</v>
      </c>
      <c r="O23" s="35">
        <f t="shared" si="2"/>
        <v>1208.4979566174159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79</v>
      </c>
      <c r="M25" s="157"/>
      <c r="N25" s="157"/>
      <c r="O25" s="39">
        <v>3181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726098</v>
      </c>
      <c r="E5" s="24">
        <f t="shared" si="0"/>
        <v>4306</v>
      </c>
      <c r="F5" s="24">
        <f t="shared" si="0"/>
        <v>15890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746294</v>
      </c>
      <c r="O5" s="30">
        <f t="shared" ref="O5:O23" si="2">(N5/O$25)</f>
        <v>233.65497808390734</v>
      </c>
      <c r="P5" s="6"/>
    </row>
    <row r="6" spans="1:133">
      <c r="A6" s="12"/>
      <c r="B6" s="42">
        <v>511</v>
      </c>
      <c r="C6" s="19" t="s">
        <v>19</v>
      </c>
      <c r="D6" s="43">
        <v>17789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17789</v>
      </c>
      <c r="O6" s="44">
        <f t="shared" si="2"/>
        <v>5.5695053224796496</v>
      </c>
      <c r="P6" s="9"/>
    </row>
    <row r="7" spans="1:133">
      <c r="A7" s="12"/>
      <c r="B7" s="42">
        <v>512</v>
      </c>
      <c r="C7" s="19" t="s">
        <v>20</v>
      </c>
      <c r="D7" s="43">
        <v>209424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209424</v>
      </c>
      <c r="O7" s="44">
        <f t="shared" si="2"/>
        <v>65.567939887288659</v>
      </c>
      <c r="P7" s="9"/>
    </row>
    <row r="8" spans="1:133">
      <c r="A8" s="12"/>
      <c r="B8" s="42">
        <v>513</v>
      </c>
      <c r="C8" s="19" t="s">
        <v>21</v>
      </c>
      <c r="D8" s="43">
        <v>498885</v>
      </c>
      <c r="E8" s="43">
        <v>4306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503191</v>
      </c>
      <c r="O8" s="44">
        <f t="shared" si="2"/>
        <v>157.54257983719475</v>
      </c>
      <c r="P8" s="9"/>
    </row>
    <row r="9" spans="1:133">
      <c r="A9" s="12"/>
      <c r="B9" s="42">
        <v>517</v>
      </c>
      <c r="C9" s="19" t="s">
        <v>47</v>
      </c>
      <c r="D9" s="43">
        <v>0</v>
      </c>
      <c r="E9" s="43">
        <v>0</v>
      </c>
      <c r="F9" s="43">
        <v>15890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15890</v>
      </c>
      <c r="O9" s="44">
        <f t="shared" si="2"/>
        <v>4.9749530369442709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1567738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1567738</v>
      </c>
      <c r="O10" s="41">
        <f t="shared" si="2"/>
        <v>490.83844708829054</v>
      </c>
      <c r="P10" s="10"/>
    </row>
    <row r="11" spans="1:133">
      <c r="A11" s="12"/>
      <c r="B11" s="42">
        <v>521</v>
      </c>
      <c r="C11" s="19" t="s">
        <v>24</v>
      </c>
      <c r="D11" s="43">
        <v>1339611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1339611</v>
      </c>
      <c r="O11" s="44">
        <f t="shared" si="2"/>
        <v>419.4148403256105</v>
      </c>
      <c r="P11" s="9"/>
    </row>
    <row r="12" spans="1:133">
      <c r="A12" s="12"/>
      <c r="B12" s="42">
        <v>524</v>
      </c>
      <c r="C12" s="19" t="s">
        <v>25</v>
      </c>
      <c r="D12" s="43">
        <v>131283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131283</v>
      </c>
      <c r="O12" s="44">
        <f t="shared" si="2"/>
        <v>41.103005635566689</v>
      </c>
      <c r="P12" s="9"/>
    </row>
    <row r="13" spans="1:133">
      <c r="A13" s="12"/>
      <c r="B13" s="42">
        <v>529</v>
      </c>
      <c r="C13" s="19" t="s">
        <v>26</v>
      </c>
      <c r="D13" s="43">
        <v>96844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96844</v>
      </c>
      <c r="O13" s="44">
        <f t="shared" si="2"/>
        <v>30.320601127113338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451966</v>
      </c>
      <c r="E14" s="29">
        <f t="shared" si="4"/>
        <v>30141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415879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897986</v>
      </c>
      <c r="O14" s="41">
        <f t="shared" si="2"/>
        <v>281.14777708202882</v>
      </c>
      <c r="P14" s="10"/>
    </row>
    <row r="15" spans="1:133">
      <c r="A15" s="12"/>
      <c r="B15" s="42">
        <v>534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415879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415879</v>
      </c>
      <c r="O15" s="44">
        <f t="shared" si="2"/>
        <v>130.20632435817157</v>
      </c>
      <c r="P15" s="9"/>
    </row>
    <row r="16" spans="1:133">
      <c r="A16" s="12"/>
      <c r="B16" s="42">
        <v>539</v>
      </c>
      <c r="C16" s="19" t="s">
        <v>29</v>
      </c>
      <c r="D16" s="43">
        <v>451966</v>
      </c>
      <c r="E16" s="43">
        <v>30141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482107</v>
      </c>
      <c r="O16" s="44">
        <f t="shared" si="2"/>
        <v>150.94145272385722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150591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150591</v>
      </c>
      <c r="O17" s="41">
        <f t="shared" si="2"/>
        <v>47.148090169067004</v>
      </c>
      <c r="P17" s="10"/>
    </row>
    <row r="18" spans="1:119">
      <c r="A18" s="12"/>
      <c r="B18" s="42">
        <v>541</v>
      </c>
      <c r="C18" s="19" t="s">
        <v>59</v>
      </c>
      <c r="D18" s="43">
        <v>0</v>
      </c>
      <c r="E18" s="43">
        <v>150591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150591</v>
      </c>
      <c r="O18" s="44">
        <f t="shared" si="2"/>
        <v>47.148090169067004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132729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132729</v>
      </c>
      <c r="O19" s="41">
        <f t="shared" si="2"/>
        <v>41.555729492798996</v>
      </c>
      <c r="P19" s="9"/>
    </row>
    <row r="20" spans="1:119">
      <c r="A20" s="12"/>
      <c r="B20" s="42">
        <v>572</v>
      </c>
      <c r="C20" s="19" t="s">
        <v>60</v>
      </c>
      <c r="D20" s="43">
        <v>132729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132729</v>
      </c>
      <c r="O20" s="44">
        <f t="shared" si="2"/>
        <v>41.555729492798996</v>
      </c>
      <c r="P20" s="9"/>
    </row>
    <row r="21" spans="1:119" ht="15.75">
      <c r="A21" s="26" t="s">
        <v>61</v>
      </c>
      <c r="B21" s="27"/>
      <c r="C21" s="28"/>
      <c r="D21" s="29">
        <f t="shared" ref="D21:M21" si="7">SUM(D22:D22)</f>
        <v>15890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85470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101360</v>
      </c>
      <c r="O21" s="41">
        <f t="shared" si="2"/>
        <v>31.734502191609266</v>
      </c>
      <c r="P21" s="9"/>
    </row>
    <row r="22" spans="1:119" ht="15.75" thickBot="1">
      <c r="A22" s="12"/>
      <c r="B22" s="42">
        <v>581</v>
      </c>
      <c r="C22" s="19" t="s">
        <v>62</v>
      </c>
      <c r="D22" s="43">
        <v>15890</v>
      </c>
      <c r="E22" s="43">
        <v>0</v>
      </c>
      <c r="F22" s="43">
        <v>0</v>
      </c>
      <c r="G22" s="43">
        <v>0</v>
      </c>
      <c r="H22" s="43">
        <v>0</v>
      </c>
      <c r="I22" s="43">
        <v>85470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101360</v>
      </c>
      <c r="O22" s="44">
        <f t="shared" si="2"/>
        <v>31.734502191609266</v>
      </c>
      <c r="P22" s="9"/>
    </row>
    <row r="23" spans="1:119" ht="16.5" thickBot="1">
      <c r="A23" s="13" t="s">
        <v>10</v>
      </c>
      <c r="B23" s="21"/>
      <c r="C23" s="20"/>
      <c r="D23" s="14">
        <f>SUM(D5,D10,D14,D17,D19,D21)</f>
        <v>2894421</v>
      </c>
      <c r="E23" s="14">
        <f t="shared" ref="E23:M23" si="8">SUM(E5,E10,E14,E17,E19,E21)</f>
        <v>185038</v>
      </c>
      <c r="F23" s="14">
        <f t="shared" si="8"/>
        <v>15890</v>
      </c>
      <c r="G23" s="14">
        <f t="shared" si="8"/>
        <v>0</v>
      </c>
      <c r="H23" s="14">
        <f t="shared" si="8"/>
        <v>0</v>
      </c>
      <c r="I23" s="14">
        <f t="shared" si="8"/>
        <v>501349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3596698</v>
      </c>
      <c r="O23" s="35">
        <f t="shared" si="2"/>
        <v>1126.0795241077019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77</v>
      </c>
      <c r="M25" s="157"/>
      <c r="N25" s="157"/>
      <c r="O25" s="39">
        <v>3194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794455</v>
      </c>
      <c r="E5" s="24">
        <f t="shared" si="0"/>
        <v>2264</v>
      </c>
      <c r="F5" s="24">
        <f t="shared" si="0"/>
        <v>333647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1130366</v>
      </c>
      <c r="O5" s="30">
        <f t="shared" ref="O5:O24" si="2">(N5/O$26)</f>
        <v>351.26351771286511</v>
      </c>
      <c r="P5" s="6"/>
    </row>
    <row r="6" spans="1:133">
      <c r="A6" s="12"/>
      <c r="B6" s="42">
        <v>511</v>
      </c>
      <c r="C6" s="19" t="s">
        <v>19</v>
      </c>
      <c r="D6" s="43">
        <v>20169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20169</v>
      </c>
      <c r="O6" s="44">
        <f t="shared" si="2"/>
        <v>6.2675574891236794</v>
      </c>
      <c r="P6" s="9"/>
    </row>
    <row r="7" spans="1:133">
      <c r="A7" s="12"/>
      <c r="B7" s="42">
        <v>512</v>
      </c>
      <c r="C7" s="19" t="s">
        <v>20</v>
      </c>
      <c r="D7" s="43">
        <v>202401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202401</v>
      </c>
      <c r="O7" s="44">
        <f t="shared" si="2"/>
        <v>62.896519577377255</v>
      </c>
      <c r="P7" s="9"/>
    </row>
    <row r="8" spans="1:133">
      <c r="A8" s="12"/>
      <c r="B8" s="42">
        <v>513</v>
      </c>
      <c r="C8" s="19" t="s">
        <v>21</v>
      </c>
      <c r="D8" s="43">
        <v>67500</v>
      </c>
      <c r="E8" s="43">
        <v>102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67602</v>
      </c>
      <c r="O8" s="44">
        <f t="shared" si="2"/>
        <v>21.007458048477314</v>
      </c>
      <c r="P8" s="9"/>
    </row>
    <row r="9" spans="1:133">
      <c r="A9" s="12"/>
      <c r="B9" s="42">
        <v>517</v>
      </c>
      <c r="C9" s="19" t="s">
        <v>47</v>
      </c>
      <c r="D9" s="43">
        <v>85614</v>
      </c>
      <c r="E9" s="43">
        <v>0</v>
      </c>
      <c r="F9" s="43">
        <v>333647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419261</v>
      </c>
      <c r="O9" s="44">
        <f t="shared" si="2"/>
        <v>130.28620261031696</v>
      </c>
      <c r="P9" s="9"/>
    </row>
    <row r="10" spans="1:133">
      <c r="A10" s="12"/>
      <c r="B10" s="42">
        <v>519</v>
      </c>
      <c r="C10" s="19" t="s">
        <v>57</v>
      </c>
      <c r="D10" s="43">
        <v>418771</v>
      </c>
      <c r="E10" s="43">
        <v>2162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420933</v>
      </c>
      <c r="O10" s="44">
        <f t="shared" si="2"/>
        <v>130.80577998756991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1522928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1522928</v>
      </c>
      <c r="O11" s="41">
        <f t="shared" si="2"/>
        <v>473.25295214418895</v>
      </c>
      <c r="P11" s="10"/>
    </row>
    <row r="12" spans="1:133">
      <c r="A12" s="12"/>
      <c r="B12" s="42">
        <v>521</v>
      </c>
      <c r="C12" s="19" t="s">
        <v>24</v>
      </c>
      <c r="D12" s="43">
        <v>1234284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1234284</v>
      </c>
      <c r="O12" s="44">
        <f t="shared" si="2"/>
        <v>383.55624611559978</v>
      </c>
      <c r="P12" s="9"/>
    </row>
    <row r="13" spans="1:133">
      <c r="A13" s="12"/>
      <c r="B13" s="42">
        <v>524</v>
      </c>
      <c r="C13" s="19" t="s">
        <v>25</v>
      </c>
      <c r="D13" s="43">
        <v>188739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188739</v>
      </c>
      <c r="O13" s="44">
        <f t="shared" si="2"/>
        <v>58.651025481665634</v>
      </c>
      <c r="P13" s="9"/>
    </row>
    <row r="14" spans="1:133">
      <c r="A14" s="12"/>
      <c r="B14" s="42">
        <v>529</v>
      </c>
      <c r="C14" s="19" t="s">
        <v>26</v>
      </c>
      <c r="D14" s="43">
        <v>99905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99905</v>
      </c>
      <c r="O14" s="44">
        <f t="shared" si="2"/>
        <v>31.045680546923556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1172782</v>
      </c>
      <c r="E15" s="29">
        <f t="shared" si="4"/>
        <v>25370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409353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1607505</v>
      </c>
      <c r="O15" s="41">
        <f t="shared" si="2"/>
        <v>499.53542573026726</v>
      </c>
      <c r="P15" s="10"/>
    </row>
    <row r="16" spans="1:133">
      <c r="A16" s="12"/>
      <c r="B16" s="42">
        <v>534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409353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409353</v>
      </c>
      <c r="O16" s="44">
        <f t="shared" si="2"/>
        <v>127.20727159726538</v>
      </c>
      <c r="P16" s="9"/>
    </row>
    <row r="17" spans="1:119">
      <c r="A17" s="12"/>
      <c r="B17" s="42">
        <v>539</v>
      </c>
      <c r="C17" s="19" t="s">
        <v>29</v>
      </c>
      <c r="D17" s="43">
        <v>1172782</v>
      </c>
      <c r="E17" s="43">
        <v>25370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1198152</v>
      </c>
      <c r="O17" s="44">
        <f t="shared" si="2"/>
        <v>372.32815413300187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0</v>
      </c>
      <c r="E18" s="29">
        <f t="shared" si="5"/>
        <v>133911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133911</v>
      </c>
      <c r="O18" s="41">
        <f t="shared" si="2"/>
        <v>41.613113735239281</v>
      </c>
      <c r="P18" s="10"/>
    </row>
    <row r="19" spans="1:119">
      <c r="A19" s="12"/>
      <c r="B19" s="42">
        <v>541</v>
      </c>
      <c r="C19" s="19" t="s">
        <v>59</v>
      </c>
      <c r="D19" s="43">
        <v>0</v>
      </c>
      <c r="E19" s="43">
        <v>133911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133911</v>
      </c>
      <c r="O19" s="44">
        <f t="shared" si="2"/>
        <v>41.613113735239281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138011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138011</v>
      </c>
      <c r="O20" s="41">
        <f t="shared" si="2"/>
        <v>42.887197016780611</v>
      </c>
      <c r="P20" s="9"/>
    </row>
    <row r="21" spans="1:119">
      <c r="A21" s="12"/>
      <c r="B21" s="42">
        <v>572</v>
      </c>
      <c r="C21" s="19" t="s">
        <v>60</v>
      </c>
      <c r="D21" s="43">
        <v>138011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138011</v>
      </c>
      <c r="O21" s="44">
        <f t="shared" si="2"/>
        <v>42.887197016780611</v>
      </c>
      <c r="P21" s="9"/>
    </row>
    <row r="22" spans="1:119" ht="15.75">
      <c r="A22" s="26" t="s">
        <v>61</v>
      </c>
      <c r="B22" s="27"/>
      <c r="C22" s="28"/>
      <c r="D22" s="29">
        <f t="shared" ref="D22:M22" si="7">SUM(D23:D23)</f>
        <v>22375</v>
      </c>
      <c r="E22" s="29">
        <f t="shared" si="7"/>
        <v>2483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83522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108380</v>
      </c>
      <c r="O22" s="41">
        <f t="shared" si="2"/>
        <v>33.679303915475451</v>
      </c>
      <c r="P22" s="9"/>
    </row>
    <row r="23" spans="1:119" ht="15.75" thickBot="1">
      <c r="A23" s="12"/>
      <c r="B23" s="42">
        <v>581</v>
      </c>
      <c r="C23" s="19" t="s">
        <v>62</v>
      </c>
      <c r="D23" s="43">
        <v>22375</v>
      </c>
      <c r="E23" s="43">
        <v>2483</v>
      </c>
      <c r="F23" s="43">
        <v>0</v>
      </c>
      <c r="G23" s="43">
        <v>0</v>
      </c>
      <c r="H23" s="43">
        <v>0</v>
      </c>
      <c r="I23" s="43">
        <v>83522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108380</v>
      </c>
      <c r="O23" s="44">
        <f t="shared" si="2"/>
        <v>33.679303915475451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3650551</v>
      </c>
      <c r="E24" s="14">
        <f t="shared" ref="E24:M24" si="8">SUM(E5,E11,E15,E18,E20,E22)</f>
        <v>164028</v>
      </c>
      <c r="F24" s="14">
        <f t="shared" si="8"/>
        <v>333647</v>
      </c>
      <c r="G24" s="14">
        <f t="shared" si="8"/>
        <v>0</v>
      </c>
      <c r="H24" s="14">
        <f t="shared" si="8"/>
        <v>0</v>
      </c>
      <c r="I24" s="14">
        <f t="shared" si="8"/>
        <v>492875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4641101</v>
      </c>
      <c r="O24" s="35">
        <f t="shared" si="2"/>
        <v>1442.2315102548166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75</v>
      </c>
      <c r="M26" s="157"/>
      <c r="N26" s="157"/>
      <c r="O26" s="39">
        <v>3218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723236</v>
      </c>
      <c r="E5" s="24">
        <f t="shared" si="0"/>
        <v>0</v>
      </c>
      <c r="F5" s="24">
        <f t="shared" si="0"/>
        <v>32025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755261</v>
      </c>
      <c r="O5" s="30">
        <f t="shared" ref="O5:O25" si="2">(N5/O$27)</f>
        <v>237.80258186397984</v>
      </c>
      <c r="P5" s="6"/>
    </row>
    <row r="6" spans="1:133">
      <c r="A6" s="12"/>
      <c r="B6" s="42">
        <v>511</v>
      </c>
      <c r="C6" s="19" t="s">
        <v>19</v>
      </c>
      <c r="D6" s="43">
        <v>12650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12650</v>
      </c>
      <c r="O6" s="44">
        <f t="shared" si="2"/>
        <v>3.9829974811083124</v>
      </c>
      <c r="P6" s="9"/>
    </row>
    <row r="7" spans="1:133">
      <c r="A7" s="12"/>
      <c r="B7" s="42">
        <v>512</v>
      </c>
      <c r="C7" s="19" t="s">
        <v>20</v>
      </c>
      <c r="D7" s="43">
        <v>233212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233212</v>
      </c>
      <c r="O7" s="44">
        <f t="shared" si="2"/>
        <v>73.429471032745596</v>
      </c>
      <c r="P7" s="9"/>
    </row>
    <row r="8" spans="1:133">
      <c r="A8" s="12"/>
      <c r="B8" s="42">
        <v>513</v>
      </c>
      <c r="C8" s="19" t="s">
        <v>21</v>
      </c>
      <c r="D8" s="43">
        <v>107650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107650</v>
      </c>
      <c r="O8" s="44">
        <f t="shared" si="2"/>
        <v>33.894836272040301</v>
      </c>
      <c r="P8" s="9"/>
    </row>
    <row r="9" spans="1:133">
      <c r="A9" s="12"/>
      <c r="B9" s="42">
        <v>517</v>
      </c>
      <c r="C9" s="19" t="s">
        <v>47</v>
      </c>
      <c r="D9" s="43">
        <v>0</v>
      </c>
      <c r="E9" s="43">
        <v>0</v>
      </c>
      <c r="F9" s="43">
        <v>32025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32025</v>
      </c>
      <c r="O9" s="44">
        <f t="shared" si="2"/>
        <v>10.083438287153653</v>
      </c>
      <c r="P9" s="9"/>
    </row>
    <row r="10" spans="1:133">
      <c r="A10" s="12"/>
      <c r="B10" s="42">
        <v>519</v>
      </c>
      <c r="C10" s="19" t="s">
        <v>57</v>
      </c>
      <c r="D10" s="43">
        <v>369724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369724</v>
      </c>
      <c r="O10" s="44">
        <f t="shared" si="2"/>
        <v>116.41183879093199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1553844</v>
      </c>
      <c r="E11" s="29">
        <f t="shared" si="3"/>
        <v>204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1554048</v>
      </c>
      <c r="O11" s="41">
        <f t="shared" si="2"/>
        <v>489.30982367758185</v>
      </c>
      <c r="P11" s="10"/>
    </row>
    <row r="12" spans="1:133">
      <c r="A12" s="12"/>
      <c r="B12" s="42">
        <v>521</v>
      </c>
      <c r="C12" s="19" t="s">
        <v>24</v>
      </c>
      <c r="D12" s="43">
        <v>1306608</v>
      </c>
      <c r="E12" s="43">
        <v>204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1306812</v>
      </c>
      <c r="O12" s="44">
        <f t="shared" si="2"/>
        <v>411.4647355163728</v>
      </c>
      <c r="P12" s="9"/>
    </row>
    <row r="13" spans="1:133">
      <c r="A13" s="12"/>
      <c r="B13" s="42">
        <v>524</v>
      </c>
      <c r="C13" s="19" t="s">
        <v>25</v>
      </c>
      <c r="D13" s="43">
        <v>184623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184623</v>
      </c>
      <c r="O13" s="44">
        <f t="shared" si="2"/>
        <v>58.130667506297229</v>
      </c>
      <c r="P13" s="9"/>
    </row>
    <row r="14" spans="1:133">
      <c r="A14" s="12"/>
      <c r="B14" s="42">
        <v>529</v>
      </c>
      <c r="C14" s="19" t="s">
        <v>26</v>
      </c>
      <c r="D14" s="43">
        <v>62613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62613</v>
      </c>
      <c r="O14" s="44">
        <f t="shared" si="2"/>
        <v>19.714420654911837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507752</v>
      </c>
      <c r="E15" s="29">
        <f t="shared" si="4"/>
        <v>27550</v>
      </c>
      <c r="F15" s="29">
        <f t="shared" si="4"/>
        <v>0</v>
      </c>
      <c r="G15" s="29">
        <f t="shared" si="4"/>
        <v>8420</v>
      </c>
      <c r="H15" s="29">
        <f t="shared" si="4"/>
        <v>0</v>
      </c>
      <c r="I15" s="29">
        <f t="shared" si="4"/>
        <v>404731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948453</v>
      </c>
      <c r="O15" s="41">
        <f t="shared" si="2"/>
        <v>298.63129722921917</v>
      </c>
      <c r="P15" s="10"/>
    </row>
    <row r="16" spans="1:133">
      <c r="A16" s="12"/>
      <c r="B16" s="42">
        <v>534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404731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404731</v>
      </c>
      <c r="O16" s="44">
        <f t="shared" si="2"/>
        <v>127.43419395465995</v>
      </c>
      <c r="P16" s="9"/>
    </row>
    <row r="17" spans="1:119">
      <c r="A17" s="12"/>
      <c r="B17" s="42">
        <v>538</v>
      </c>
      <c r="C17" s="19" t="s">
        <v>72</v>
      </c>
      <c r="D17" s="43">
        <v>0</v>
      </c>
      <c r="E17" s="43">
        <v>0</v>
      </c>
      <c r="F17" s="43">
        <v>0</v>
      </c>
      <c r="G17" s="43">
        <v>8420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8420</v>
      </c>
      <c r="O17" s="44">
        <f t="shared" si="2"/>
        <v>2.6511335012594457</v>
      </c>
      <c r="P17" s="9"/>
    </row>
    <row r="18" spans="1:119">
      <c r="A18" s="12"/>
      <c r="B18" s="42">
        <v>539</v>
      </c>
      <c r="C18" s="19" t="s">
        <v>29</v>
      </c>
      <c r="D18" s="43">
        <v>507752</v>
      </c>
      <c r="E18" s="43">
        <v>27550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535302</v>
      </c>
      <c r="O18" s="44">
        <f t="shared" si="2"/>
        <v>168.54596977329976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0</v>
      </c>
      <c r="E19" s="29">
        <f t="shared" si="5"/>
        <v>122483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122483</v>
      </c>
      <c r="O19" s="41">
        <f t="shared" si="2"/>
        <v>38.565176322418139</v>
      </c>
      <c r="P19" s="10"/>
    </row>
    <row r="20" spans="1:119">
      <c r="A20" s="12"/>
      <c r="B20" s="42">
        <v>541</v>
      </c>
      <c r="C20" s="19" t="s">
        <v>59</v>
      </c>
      <c r="D20" s="43">
        <v>0</v>
      </c>
      <c r="E20" s="43">
        <v>122483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122483</v>
      </c>
      <c r="O20" s="44">
        <f t="shared" si="2"/>
        <v>38.565176322418139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83459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83459</v>
      </c>
      <c r="O21" s="41">
        <f t="shared" si="2"/>
        <v>26.278022670025187</v>
      </c>
      <c r="P21" s="9"/>
    </row>
    <row r="22" spans="1:119">
      <c r="A22" s="12"/>
      <c r="B22" s="42">
        <v>572</v>
      </c>
      <c r="C22" s="19" t="s">
        <v>60</v>
      </c>
      <c r="D22" s="43">
        <v>83459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83459</v>
      </c>
      <c r="O22" s="44">
        <f t="shared" si="2"/>
        <v>26.278022670025187</v>
      </c>
      <c r="P22" s="9"/>
    </row>
    <row r="23" spans="1:119" ht="15.75">
      <c r="A23" s="26" t="s">
        <v>61</v>
      </c>
      <c r="B23" s="27"/>
      <c r="C23" s="28"/>
      <c r="D23" s="29">
        <f t="shared" ref="D23:M23" si="7">SUM(D24:D24)</f>
        <v>214751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86368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301119</v>
      </c>
      <c r="O23" s="41">
        <f t="shared" si="2"/>
        <v>94.810768261964739</v>
      </c>
      <c r="P23" s="9"/>
    </row>
    <row r="24" spans="1:119" ht="15.75" thickBot="1">
      <c r="A24" s="12"/>
      <c r="B24" s="42">
        <v>581</v>
      </c>
      <c r="C24" s="19" t="s">
        <v>62</v>
      </c>
      <c r="D24" s="43">
        <v>214751</v>
      </c>
      <c r="E24" s="43">
        <v>0</v>
      </c>
      <c r="F24" s="43">
        <v>0</v>
      </c>
      <c r="G24" s="43">
        <v>0</v>
      </c>
      <c r="H24" s="43">
        <v>0</v>
      </c>
      <c r="I24" s="43">
        <v>86368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301119</v>
      </c>
      <c r="O24" s="44">
        <f t="shared" si="2"/>
        <v>94.810768261964739</v>
      </c>
      <c r="P24" s="9"/>
    </row>
    <row r="25" spans="1:119" ht="16.5" thickBot="1">
      <c r="A25" s="13" t="s">
        <v>10</v>
      </c>
      <c r="B25" s="21"/>
      <c r="C25" s="20"/>
      <c r="D25" s="14">
        <f>SUM(D5,D11,D15,D19,D21,D23)</f>
        <v>3083042</v>
      </c>
      <c r="E25" s="14">
        <f t="shared" ref="E25:M25" si="8">SUM(E5,E11,E15,E19,E21,E23)</f>
        <v>150237</v>
      </c>
      <c r="F25" s="14">
        <f t="shared" si="8"/>
        <v>32025</v>
      </c>
      <c r="G25" s="14">
        <f t="shared" si="8"/>
        <v>8420</v>
      </c>
      <c r="H25" s="14">
        <f t="shared" si="8"/>
        <v>0</v>
      </c>
      <c r="I25" s="14">
        <f t="shared" si="8"/>
        <v>491099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3764823</v>
      </c>
      <c r="O25" s="35">
        <f t="shared" si="2"/>
        <v>1185.397670025189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73</v>
      </c>
      <c r="M27" s="157"/>
      <c r="N27" s="157"/>
      <c r="O27" s="39">
        <v>3176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41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746306</v>
      </c>
      <c r="E5" s="24">
        <f t="shared" si="0"/>
        <v>12600</v>
      </c>
      <c r="F5" s="24">
        <f t="shared" si="0"/>
        <v>31986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790892</v>
      </c>
      <c r="O5" s="30">
        <f t="shared" ref="O5:O24" si="2">(N5/O$26)</f>
        <v>246.15375038904452</v>
      </c>
      <c r="P5" s="6"/>
    </row>
    <row r="6" spans="1:133">
      <c r="A6" s="12"/>
      <c r="B6" s="42">
        <v>511</v>
      </c>
      <c r="C6" s="19" t="s">
        <v>19</v>
      </c>
      <c r="D6" s="43">
        <v>21312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21312</v>
      </c>
      <c r="O6" s="44">
        <f t="shared" si="2"/>
        <v>6.6330532212885158</v>
      </c>
      <c r="P6" s="9"/>
    </row>
    <row r="7" spans="1:133">
      <c r="A7" s="12"/>
      <c r="B7" s="42">
        <v>512</v>
      </c>
      <c r="C7" s="19" t="s">
        <v>20</v>
      </c>
      <c r="D7" s="43">
        <v>213558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213558</v>
      </c>
      <c r="O7" s="44">
        <f t="shared" si="2"/>
        <v>66.466853408029877</v>
      </c>
      <c r="P7" s="9"/>
    </row>
    <row r="8" spans="1:133">
      <c r="A8" s="12"/>
      <c r="B8" s="42">
        <v>513</v>
      </c>
      <c r="C8" s="19" t="s">
        <v>21</v>
      </c>
      <c r="D8" s="43">
        <v>97538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97538</v>
      </c>
      <c r="O8" s="44">
        <f t="shared" si="2"/>
        <v>30.357298474945534</v>
      </c>
      <c r="P8" s="9"/>
    </row>
    <row r="9" spans="1:133">
      <c r="A9" s="12"/>
      <c r="B9" s="42">
        <v>517</v>
      </c>
      <c r="C9" s="19" t="s">
        <v>47</v>
      </c>
      <c r="D9" s="43">
        <v>0</v>
      </c>
      <c r="E9" s="43">
        <v>12600</v>
      </c>
      <c r="F9" s="43">
        <v>31986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44586</v>
      </c>
      <c r="O9" s="44">
        <f t="shared" si="2"/>
        <v>13.876750700280112</v>
      </c>
      <c r="P9" s="9"/>
    </row>
    <row r="10" spans="1:133">
      <c r="A10" s="12"/>
      <c r="B10" s="42">
        <v>519</v>
      </c>
      <c r="C10" s="19" t="s">
        <v>57</v>
      </c>
      <c r="D10" s="43">
        <v>413898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413898</v>
      </c>
      <c r="O10" s="44">
        <f t="shared" si="2"/>
        <v>128.81979458450047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1388326</v>
      </c>
      <c r="E11" s="29">
        <f t="shared" si="3"/>
        <v>8000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1396326</v>
      </c>
      <c r="O11" s="41">
        <f t="shared" si="2"/>
        <v>434.58636788048551</v>
      </c>
      <c r="P11" s="10"/>
    </row>
    <row r="12" spans="1:133">
      <c r="A12" s="12"/>
      <c r="B12" s="42">
        <v>521</v>
      </c>
      <c r="C12" s="19" t="s">
        <v>24</v>
      </c>
      <c r="D12" s="43">
        <v>1195537</v>
      </c>
      <c r="E12" s="43">
        <v>8000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1203537</v>
      </c>
      <c r="O12" s="44">
        <f t="shared" si="2"/>
        <v>374.58356676003734</v>
      </c>
      <c r="P12" s="9"/>
    </row>
    <row r="13" spans="1:133">
      <c r="A13" s="12"/>
      <c r="B13" s="42">
        <v>524</v>
      </c>
      <c r="C13" s="19" t="s">
        <v>25</v>
      </c>
      <c r="D13" s="43">
        <v>126296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126296</v>
      </c>
      <c r="O13" s="44">
        <f t="shared" si="2"/>
        <v>39.307812013694367</v>
      </c>
      <c r="P13" s="9"/>
    </row>
    <row r="14" spans="1:133">
      <c r="A14" s="12"/>
      <c r="B14" s="42">
        <v>529</v>
      </c>
      <c r="C14" s="19" t="s">
        <v>26</v>
      </c>
      <c r="D14" s="43">
        <v>66493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66493</v>
      </c>
      <c r="O14" s="44">
        <f t="shared" si="2"/>
        <v>20.694989106753813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234873</v>
      </c>
      <c r="E15" s="29">
        <f t="shared" si="4"/>
        <v>0</v>
      </c>
      <c r="F15" s="29">
        <f t="shared" si="4"/>
        <v>0</v>
      </c>
      <c r="G15" s="29">
        <f t="shared" si="4"/>
        <v>462035</v>
      </c>
      <c r="H15" s="29">
        <f t="shared" si="4"/>
        <v>0</v>
      </c>
      <c r="I15" s="29">
        <f t="shared" si="4"/>
        <v>414086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1110994</v>
      </c>
      <c r="O15" s="41">
        <f t="shared" si="2"/>
        <v>345.78089013383129</v>
      </c>
      <c r="P15" s="10"/>
    </row>
    <row r="16" spans="1:133">
      <c r="A16" s="12"/>
      <c r="B16" s="42">
        <v>534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414086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414086</v>
      </c>
      <c r="O16" s="44">
        <f t="shared" si="2"/>
        <v>128.87830687830689</v>
      </c>
      <c r="P16" s="9"/>
    </row>
    <row r="17" spans="1:119">
      <c r="A17" s="12"/>
      <c r="B17" s="42">
        <v>539</v>
      </c>
      <c r="C17" s="19" t="s">
        <v>29</v>
      </c>
      <c r="D17" s="43">
        <v>234873</v>
      </c>
      <c r="E17" s="43">
        <v>0</v>
      </c>
      <c r="F17" s="43">
        <v>0</v>
      </c>
      <c r="G17" s="43">
        <v>462035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696908</v>
      </c>
      <c r="O17" s="44">
        <f t="shared" si="2"/>
        <v>216.90258325552443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0</v>
      </c>
      <c r="E18" s="29">
        <f t="shared" si="5"/>
        <v>135537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135537</v>
      </c>
      <c r="O18" s="41">
        <f t="shared" si="2"/>
        <v>42.183940242763775</v>
      </c>
      <c r="P18" s="10"/>
    </row>
    <row r="19" spans="1:119">
      <c r="A19" s="12"/>
      <c r="B19" s="42">
        <v>541</v>
      </c>
      <c r="C19" s="19" t="s">
        <v>59</v>
      </c>
      <c r="D19" s="43">
        <v>0</v>
      </c>
      <c r="E19" s="43">
        <v>135537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135537</v>
      </c>
      <c r="O19" s="44">
        <f t="shared" si="2"/>
        <v>42.183940242763775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147731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147731</v>
      </c>
      <c r="O20" s="41">
        <f t="shared" si="2"/>
        <v>45.979147214441333</v>
      </c>
      <c r="P20" s="9"/>
    </row>
    <row r="21" spans="1:119">
      <c r="A21" s="12"/>
      <c r="B21" s="42">
        <v>572</v>
      </c>
      <c r="C21" s="19" t="s">
        <v>60</v>
      </c>
      <c r="D21" s="43">
        <v>147731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147731</v>
      </c>
      <c r="O21" s="44">
        <f t="shared" si="2"/>
        <v>45.979147214441333</v>
      </c>
      <c r="P21" s="9"/>
    </row>
    <row r="22" spans="1:119" ht="15.75">
      <c r="A22" s="26" t="s">
        <v>61</v>
      </c>
      <c r="B22" s="27"/>
      <c r="C22" s="28"/>
      <c r="D22" s="29">
        <f t="shared" ref="D22:M22" si="7">SUM(D23:D23)</f>
        <v>224800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89237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314037</v>
      </c>
      <c r="O22" s="41">
        <f t="shared" si="2"/>
        <v>97.739495798319325</v>
      </c>
      <c r="P22" s="9"/>
    </row>
    <row r="23" spans="1:119" ht="15.75" thickBot="1">
      <c r="A23" s="12"/>
      <c r="B23" s="42">
        <v>581</v>
      </c>
      <c r="C23" s="19" t="s">
        <v>62</v>
      </c>
      <c r="D23" s="43">
        <v>224800</v>
      </c>
      <c r="E23" s="43">
        <v>0</v>
      </c>
      <c r="F23" s="43">
        <v>0</v>
      </c>
      <c r="G23" s="43">
        <v>0</v>
      </c>
      <c r="H23" s="43">
        <v>0</v>
      </c>
      <c r="I23" s="43">
        <v>89237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314037</v>
      </c>
      <c r="O23" s="44">
        <f t="shared" si="2"/>
        <v>97.739495798319325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2742036</v>
      </c>
      <c r="E24" s="14">
        <f t="shared" ref="E24:M24" si="8">SUM(E5,E11,E15,E18,E20,E22)</f>
        <v>156137</v>
      </c>
      <c r="F24" s="14">
        <f t="shared" si="8"/>
        <v>31986</v>
      </c>
      <c r="G24" s="14">
        <f t="shared" si="8"/>
        <v>462035</v>
      </c>
      <c r="H24" s="14">
        <f t="shared" si="8"/>
        <v>0</v>
      </c>
      <c r="I24" s="14">
        <f t="shared" si="8"/>
        <v>503323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3895517</v>
      </c>
      <c r="O24" s="35">
        <f t="shared" si="2"/>
        <v>1212.4235916588857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70</v>
      </c>
      <c r="M26" s="157"/>
      <c r="N26" s="157"/>
      <c r="O26" s="39">
        <v>3213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885518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885518</v>
      </c>
      <c r="O5" s="30">
        <f t="shared" ref="O5:O24" si="2">(N5/O$26)</f>
        <v>281.38481093104542</v>
      </c>
      <c r="P5" s="6"/>
    </row>
    <row r="6" spans="1:133">
      <c r="A6" s="12"/>
      <c r="B6" s="42">
        <v>511</v>
      </c>
      <c r="C6" s="19" t="s">
        <v>19</v>
      </c>
      <c r="D6" s="43">
        <v>21387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21387</v>
      </c>
      <c r="O6" s="44">
        <f t="shared" si="2"/>
        <v>6.7959961868446142</v>
      </c>
      <c r="P6" s="9"/>
    </row>
    <row r="7" spans="1:133">
      <c r="A7" s="12"/>
      <c r="B7" s="42">
        <v>512</v>
      </c>
      <c r="C7" s="19" t="s">
        <v>20</v>
      </c>
      <c r="D7" s="43">
        <v>242006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242006</v>
      </c>
      <c r="O7" s="44">
        <f t="shared" si="2"/>
        <v>76.900540197013029</v>
      </c>
      <c r="P7" s="9"/>
    </row>
    <row r="8" spans="1:133">
      <c r="A8" s="12"/>
      <c r="B8" s="42">
        <v>513</v>
      </c>
      <c r="C8" s="19" t="s">
        <v>21</v>
      </c>
      <c r="D8" s="43">
        <v>155355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155355</v>
      </c>
      <c r="O8" s="44">
        <f t="shared" si="2"/>
        <v>49.366062917063871</v>
      </c>
      <c r="P8" s="9"/>
    </row>
    <row r="9" spans="1:133">
      <c r="A9" s="12"/>
      <c r="B9" s="42">
        <v>515</v>
      </c>
      <c r="C9" s="19" t="s">
        <v>51</v>
      </c>
      <c r="D9" s="43">
        <v>42000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42000</v>
      </c>
      <c r="O9" s="44">
        <f t="shared" si="2"/>
        <v>13.346043851286939</v>
      </c>
      <c r="P9" s="9"/>
    </row>
    <row r="10" spans="1:133">
      <c r="A10" s="12"/>
      <c r="B10" s="42">
        <v>519</v>
      </c>
      <c r="C10" s="19" t="s">
        <v>57</v>
      </c>
      <c r="D10" s="43">
        <v>424770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424770</v>
      </c>
      <c r="O10" s="44">
        <f t="shared" si="2"/>
        <v>134.97616777883698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1236399</v>
      </c>
      <c r="E11" s="29">
        <f t="shared" si="3"/>
        <v>9903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1246302</v>
      </c>
      <c r="O11" s="41">
        <f t="shared" si="2"/>
        <v>396.02859866539563</v>
      </c>
      <c r="P11" s="10"/>
    </row>
    <row r="12" spans="1:133">
      <c r="A12" s="12"/>
      <c r="B12" s="42">
        <v>521</v>
      </c>
      <c r="C12" s="19" t="s">
        <v>24</v>
      </c>
      <c r="D12" s="43">
        <v>1020573</v>
      </c>
      <c r="E12" s="43">
        <v>9903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1030476</v>
      </c>
      <c r="O12" s="44">
        <f t="shared" si="2"/>
        <v>327.44709246901812</v>
      </c>
      <c r="P12" s="9"/>
    </row>
    <row r="13" spans="1:133">
      <c r="A13" s="12"/>
      <c r="B13" s="42">
        <v>524</v>
      </c>
      <c r="C13" s="19" t="s">
        <v>25</v>
      </c>
      <c r="D13" s="43">
        <v>156769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156769</v>
      </c>
      <c r="O13" s="44">
        <f t="shared" si="2"/>
        <v>49.815379726723862</v>
      </c>
      <c r="P13" s="9"/>
    </row>
    <row r="14" spans="1:133">
      <c r="A14" s="12"/>
      <c r="B14" s="42">
        <v>529</v>
      </c>
      <c r="C14" s="19" t="s">
        <v>26</v>
      </c>
      <c r="D14" s="43">
        <v>59057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59057</v>
      </c>
      <c r="O14" s="44">
        <f t="shared" si="2"/>
        <v>18.766126469653639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193929</v>
      </c>
      <c r="E15" s="29">
        <f t="shared" si="4"/>
        <v>0</v>
      </c>
      <c r="F15" s="29">
        <f t="shared" si="4"/>
        <v>0</v>
      </c>
      <c r="G15" s="29">
        <f t="shared" si="4"/>
        <v>1531093</v>
      </c>
      <c r="H15" s="29">
        <f t="shared" si="4"/>
        <v>0</v>
      </c>
      <c r="I15" s="29">
        <f t="shared" si="4"/>
        <v>584757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2309779</v>
      </c>
      <c r="O15" s="41">
        <f t="shared" si="2"/>
        <v>733.96218620908803</v>
      </c>
      <c r="P15" s="10"/>
    </row>
    <row r="16" spans="1:133">
      <c r="A16" s="12"/>
      <c r="B16" s="42">
        <v>534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584757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584757</v>
      </c>
      <c r="O16" s="44">
        <f t="shared" si="2"/>
        <v>185.81410867492849</v>
      </c>
      <c r="P16" s="9"/>
    </row>
    <row r="17" spans="1:119">
      <c r="A17" s="12"/>
      <c r="B17" s="42">
        <v>539</v>
      </c>
      <c r="C17" s="19" t="s">
        <v>29</v>
      </c>
      <c r="D17" s="43">
        <v>193929</v>
      </c>
      <c r="E17" s="43">
        <v>0</v>
      </c>
      <c r="F17" s="43">
        <v>0</v>
      </c>
      <c r="G17" s="43">
        <v>1531093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1725022</v>
      </c>
      <c r="O17" s="44">
        <f t="shared" si="2"/>
        <v>548.14807753415948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0</v>
      </c>
      <c r="E18" s="29">
        <f t="shared" si="5"/>
        <v>170923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170923</v>
      </c>
      <c r="O18" s="41">
        <f t="shared" si="2"/>
        <v>54.312996504607561</v>
      </c>
      <c r="P18" s="10"/>
    </row>
    <row r="19" spans="1:119">
      <c r="A19" s="12"/>
      <c r="B19" s="42">
        <v>541</v>
      </c>
      <c r="C19" s="19" t="s">
        <v>59</v>
      </c>
      <c r="D19" s="43">
        <v>0</v>
      </c>
      <c r="E19" s="43">
        <v>170923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170923</v>
      </c>
      <c r="O19" s="44">
        <f t="shared" si="2"/>
        <v>54.312996504607561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158982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158982</v>
      </c>
      <c r="O20" s="41">
        <f t="shared" si="2"/>
        <v>50.518589132507152</v>
      </c>
      <c r="P20" s="9"/>
    </row>
    <row r="21" spans="1:119">
      <c r="A21" s="12"/>
      <c r="B21" s="42">
        <v>572</v>
      </c>
      <c r="C21" s="19" t="s">
        <v>60</v>
      </c>
      <c r="D21" s="43">
        <v>158982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158982</v>
      </c>
      <c r="O21" s="44">
        <f t="shared" si="2"/>
        <v>50.518589132507152</v>
      </c>
      <c r="P21" s="9"/>
    </row>
    <row r="22" spans="1:119" ht="15.75">
      <c r="A22" s="26" t="s">
        <v>61</v>
      </c>
      <c r="B22" s="27"/>
      <c r="C22" s="28"/>
      <c r="D22" s="29">
        <f t="shared" ref="D22:M22" si="7">SUM(D23:D23)</f>
        <v>88434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95381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183815</v>
      </c>
      <c r="O22" s="41">
        <f t="shared" si="2"/>
        <v>58.409596441054973</v>
      </c>
      <c r="P22" s="9"/>
    </row>
    <row r="23" spans="1:119" ht="15.75" thickBot="1">
      <c r="A23" s="12"/>
      <c r="B23" s="42">
        <v>581</v>
      </c>
      <c r="C23" s="19" t="s">
        <v>62</v>
      </c>
      <c r="D23" s="43">
        <v>88434</v>
      </c>
      <c r="E23" s="43">
        <v>0</v>
      </c>
      <c r="F23" s="43">
        <v>0</v>
      </c>
      <c r="G23" s="43">
        <v>0</v>
      </c>
      <c r="H23" s="43">
        <v>0</v>
      </c>
      <c r="I23" s="43">
        <v>95381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183815</v>
      </c>
      <c r="O23" s="44">
        <f t="shared" si="2"/>
        <v>58.409596441054973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2563262</v>
      </c>
      <c r="E24" s="14">
        <f t="shared" ref="E24:M24" si="8">SUM(E5,E11,E15,E18,E20,E22)</f>
        <v>180826</v>
      </c>
      <c r="F24" s="14">
        <f t="shared" si="8"/>
        <v>0</v>
      </c>
      <c r="G24" s="14">
        <f t="shared" si="8"/>
        <v>1531093</v>
      </c>
      <c r="H24" s="14">
        <f t="shared" si="8"/>
        <v>0</v>
      </c>
      <c r="I24" s="14">
        <f t="shared" si="8"/>
        <v>680138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4955319</v>
      </c>
      <c r="O24" s="35">
        <f t="shared" si="2"/>
        <v>1574.6167778836987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66</v>
      </c>
      <c r="M26" s="157"/>
      <c r="N26" s="157"/>
      <c r="O26" s="39">
        <v>3147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2024-11-13T02:16:09Z</cp:lastPrinted>
  <dcterms:created xsi:type="dcterms:W3CDTF">2000-08-31T21:26:31Z</dcterms:created>
  <dcterms:modified xsi:type="dcterms:W3CDTF">2024-11-14T17:31:01Z</dcterms:modified>
</cp:coreProperties>
</file>