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'2008'!$A$1:$O$53</definedName>
    <definedName name="_xlnm.Print_Area" localSheetId="14">'2009'!$A$1:$O$55</definedName>
    <definedName name="_xlnm.Print_Area" localSheetId="13">'2010'!$A$1:$O$53</definedName>
    <definedName name="_xlnm.Print_Area" localSheetId="12">'2011'!$A$1:$O$53</definedName>
    <definedName name="_xlnm.Print_Area" localSheetId="11">'2012'!$A$1:$O$55</definedName>
    <definedName name="_xlnm.Print_Area" localSheetId="10">'2013'!$A$1:$O$53</definedName>
    <definedName name="_xlnm.Print_Area" localSheetId="9">'2014'!$A$1:$O$55</definedName>
    <definedName name="_xlnm.Print_Area" localSheetId="8">'2015'!$A$1:$O$53</definedName>
    <definedName name="_xlnm.Print_Area" localSheetId="7">'2016'!$A$1:$O$53</definedName>
    <definedName name="_xlnm.Print_Area" localSheetId="6">'2017'!$A$1:$O$54</definedName>
    <definedName name="_xlnm.Print_Area" localSheetId="5">'2018'!$A$1:$O$52</definedName>
    <definedName name="_xlnm.Print_Area" localSheetId="4">'2019'!$A$1:$O$52</definedName>
    <definedName name="_xlnm.Print_Area" localSheetId="3">'2020'!$A$1:$O$54</definedName>
    <definedName name="_xlnm.Print_Area" localSheetId="2">'2021'!$A$1:$P$52</definedName>
    <definedName name="_xlnm.Print_Area" localSheetId="1">'2022'!$A$1:$P$57</definedName>
    <definedName name="_xlnm.Print_Area" localSheetId="0">'2023'!$A$1:$P$60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5" i="48" l="1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3" i="48" l="1"/>
  <c r="P53" i="48" s="1"/>
  <c r="O47" i="48"/>
  <c r="P47" i="48" s="1"/>
  <c r="O42" i="48"/>
  <c r="P42" i="48" s="1"/>
  <c r="O35" i="48"/>
  <c r="P35" i="48" s="1"/>
  <c r="O25" i="48"/>
  <c r="P25" i="48" s="1"/>
  <c r="F56" i="48"/>
  <c r="E56" i="48"/>
  <c r="L56" i="48"/>
  <c r="K56" i="48"/>
  <c r="D56" i="48"/>
  <c r="O15" i="48"/>
  <c r="P15" i="48" s="1"/>
  <c r="G56" i="48"/>
  <c r="N56" i="48"/>
  <c r="H56" i="48"/>
  <c r="I56" i="48"/>
  <c r="J56" i="48"/>
  <c r="M56" i="48"/>
  <c r="O5" i="48"/>
  <c r="P5" i="48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F53" i="47"/>
  <c r="K53" i="47"/>
  <c r="O51" i="47"/>
  <c r="P51" i="47" s="1"/>
  <c r="M53" i="47"/>
  <c r="O42" i="47"/>
  <c r="P42" i="47" s="1"/>
  <c r="J53" i="47"/>
  <c r="O45" i="47"/>
  <c r="P45" i="47" s="1"/>
  <c r="L53" i="47"/>
  <c r="N53" i="47"/>
  <c r="O15" i="47"/>
  <c r="P15" i="47" s="1"/>
  <c r="G53" i="47"/>
  <c r="H53" i="47"/>
  <c r="O35" i="47"/>
  <c r="P35" i="47" s="1"/>
  <c r="O24" i="47"/>
  <c r="P24" i="47" s="1"/>
  <c r="I53" i="47"/>
  <c r="D53" i="47"/>
  <c r="E53" i="47"/>
  <c r="O5" i="47"/>
  <c r="P5" i="47" s="1"/>
  <c r="O47" i="46"/>
  <c r="P47" i="46" s="1"/>
  <c r="N46" i="46"/>
  <c r="M46" i="46"/>
  <c r="O46" i="46" s="1"/>
  <c r="P46" i="46" s="1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 s="1"/>
  <c r="O43" i="46"/>
  <c r="P43" i="46"/>
  <c r="O42" i="46"/>
  <c r="P42" i="46"/>
  <c r="O41" i="46"/>
  <c r="P41" i="46" s="1"/>
  <c r="N40" i="46"/>
  <c r="M40" i="46"/>
  <c r="L40" i="46"/>
  <c r="K40" i="46"/>
  <c r="J40" i="46"/>
  <c r="J48" i="46" s="1"/>
  <c r="I40" i="46"/>
  <c r="H40" i="46"/>
  <c r="G40" i="46"/>
  <c r="F40" i="46"/>
  <c r="E40" i="46"/>
  <c r="D40" i="46"/>
  <c r="O39" i="46"/>
  <c r="P39" i="46"/>
  <c r="N38" i="46"/>
  <c r="M38" i="46"/>
  <c r="L38" i="46"/>
  <c r="K38" i="46"/>
  <c r="O38" i="46" s="1"/>
  <c r="P38" i="46" s="1"/>
  <c r="J38" i="46"/>
  <c r="I38" i="46"/>
  <c r="H38" i="46"/>
  <c r="G38" i="46"/>
  <c r="F38" i="46"/>
  <c r="E38" i="46"/>
  <c r="D38" i="46"/>
  <c r="O37" i="46"/>
  <c r="P37" i="46"/>
  <c r="O36" i="46"/>
  <c r="P36" i="46" s="1"/>
  <c r="O35" i="46"/>
  <c r="P35" i="46" s="1"/>
  <c r="O34" i="46"/>
  <c r="P34" i="46"/>
  <c r="O33" i="46"/>
  <c r="P33" i="46"/>
  <c r="O32" i="46"/>
  <c r="P32" i="46" s="1"/>
  <c r="O31" i="46"/>
  <c r="P31" i="46"/>
  <c r="N30" i="46"/>
  <c r="M30" i="46"/>
  <c r="L30" i="46"/>
  <c r="O30" i="46" s="1"/>
  <c r="P30" i="46" s="1"/>
  <c r="K30" i="46"/>
  <c r="J30" i="46"/>
  <c r="I30" i="46"/>
  <c r="H30" i="46"/>
  <c r="G30" i="46"/>
  <c r="F30" i="46"/>
  <c r="E30" i="46"/>
  <c r="D30" i="46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/>
  <c r="N23" i="46"/>
  <c r="M23" i="46"/>
  <c r="L23" i="46"/>
  <c r="K23" i="46"/>
  <c r="K48" i="46" s="1"/>
  <c r="J23" i="46"/>
  <c r="I23" i="46"/>
  <c r="H23" i="46"/>
  <c r="G23" i="46"/>
  <c r="F23" i="46"/>
  <c r="E23" i="46"/>
  <c r="D23" i="46"/>
  <c r="O22" i="46"/>
  <c r="P22" i="46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/>
  <c r="N15" i="46"/>
  <c r="M15" i="46"/>
  <c r="L15" i="46"/>
  <c r="L48" i="46" s="1"/>
  <c r="K15" i="46"/>
  <c r="J15" i="46"/>
  <c r="I15" i="46"/>
  <c r="H15" i="46"/>
  <c r="G15" i="46"/>
  <c r="F15" i="46"/>
  <c r="E15" i="46"/>
  <c r="D15" i="46"/>
  <c r="O14" i="46"/>
  <c r="P14" i="46" s="1"/>
  <c r="O13" i="46"/>
  <c r="P13" i="46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E48" i="46" s="1"/>
  <c r="D5" i="46"/>
  <c r="N49" i="45"/>
  <c r="O49" i="45"/>
  <c r="M48" i="45"/>
  <c r="L48" i="45"/>
  <c r="K48" i="45"/>
  <c r="J48" i="45"/>
  <c r="I48" i="45"/>
  <c r="H48" i="45"/>
  <c r="G48" i="45"/>
  <c r="F48" i="45"/>
  <c r="E48" i="45"/>
  <c r="N48" i="45" s="1"/>
  <c r="O48" i="45" s="1"/>
  <c r="D48" i="45"/>
  <c r="N47" i="45"/>
  <c r="O47" i="45"/>
  <c r="N46" i="45"/>
  <c r="O46" i="45"/>
  <c r="N45" i="45"/>
  <c r="O45" i="45" s="1"/>
  <c r="N44" i="45"/>
  <c r="O44" i="45"/>
  <c r="N43" i="45"/>
  <c r="O43" i="45" s="1"/>
  <c r="M42" i="45"/>
  <c r="N42" i="45" s="1"/>
  <c r="O42" i="45" s="1"/>
  <c r="L42" i="45"/>
  <c r="K42" i="45"/>
  <c r="J42" i="45"/>
  <c r="I42" i="45"/>
  <c r="H42" i="45"/>
  <c r="G42" i="45"/>
  <c r="F42" i="45"/>
  <c r="E42" i="45"/>
  <c r="D42" i="45"/>
  <c r="N41" i="45"/>
  <c r="O41" i="45" s="1"/>
  <c r="M40" i="45"/>
  <c r="N40" i="45" s="1"/>
  <c r="O40" i="45" s="1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/>
  <c r="N36" i="45"/>
  <c r="O36" i="45"/>
  <c r="N35" i="45"/>
  <c r="O35" i="45" s="1"/>
  <c r="N34" i="45"/>
  <c r="O34" i="45"/>
  <c r="N33" i="45"/>
  <c r="O33" i="45" s="1"/>
  <c r="M32" i="45"/>
  <c r="N32" i="45" s="1"/>
  <c r="O32" i="45" s="1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E50" i="45" s="1"/>
  <c r="D22" i="45"/>
  <c r="N21" i="45"/>
  <c r="O21" i="45"/>
  <c r="N20" i="45"/>
  <c r="O20" i="45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G50" i="45" s="1"/>
  <c r="F5" i="45"/>
  <c r="E5" i="45"/>
  <c r="D5" i="45"/>
  <c r="N47" i="44"/>
  <c r="O47" i="44" s="1"/>
  <c r="M46" i="44"/>
  <c r="L46" i="44"/>
  <c r="K46" i="44"/>
  <c r="J46" i="44"/>
  <c r="I46" i="44"/>
  <c r="H46" i="44"/>
  <c r="G46" i="44"/>
  <c r="N46" i="44" s="1"/>
  <c r="O46" i="44" s="1"/>
  <c r="F46" i="44"/>
  <c r="E46" i="44"/>
  <c r="D46" i="44"/>
  <c r="N45" i="44"/>
  <c r="O45" i="44" s="1"/>
  <c r="N44" i="44"/>
  <c r="O44" i="44" s="1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N5" i="44" s="1"/>
  <c r="O5" i="44" s="1"/>
  <c r="D5" i="44"/>
  <c r="N47" i="43"/>
  <c r="O47" i="43"/>
  <c r="N46" i="43"/>
  <c r="O46" i="43" s="1"/>
  <c r="M45" i="43"/>
  <c r="L45" i="43"/>
  <c r="K45" i="43"/>
  <c r="J45" i="43"/>
  <c r="I45" i="43"/>
  <c r="H45" i="43"/>
  <c r="G45" i="43"/>
  <c r="N45" i="43" s="1"/>
  <c r="O45" i="43" s="1"/>
  <c r="F45" i="43"/>
  <c r="E45" i="43"/>
  <c r="D45" i="43"/>
  <c r="N44" i="43"/>
  <c r="O44" i="43" s="1"/>
  <c r="N43" i="43"/>
  <c r="O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E48" i="43" s="1"/>
  <c r="D28" i="43"/>
  <c r="N27" i="43"/>
  <c r="O27" i="43"/>
  <c r="N26" i="43"/>
  <c r="O26" i="43" s="1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/>
  <c r="N15" i="43"/>
  <c r="O15" i="43" s="1"/>
  <c r="M14" i="43"/>
  <c r="M48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N47" i="42" s="1"/>
  <c r="O47" i="42" s="1"/>
  <c r="D47" i="42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 s="1"/>
  <c r="N34" i="42"/>
  <c r="O34" i="42"/>
  <c r="N33" i="42"/>
  <c r="O33" i="42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N27" i="42"/>
  <c r="O27" i="42" s="1"/>
  <c r="N26" i="42"/>
  <c r="O26" i="42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50" i="42" s="1"/>
  <c r="D5" i="42"/>
  <c r="N48" i="41"/>
  <c r="O48" i="41" s="1"/>
  <c r="N47" i="41"/>
  <c r="O47" i="41" s="1"/>
  <c r="N46" i="41"/>
  <c r="O46" i="41" s="1"/>
  <c r="M45" i="41"/>
  <c r="L45" i="41"/>
  <c r="K45" i="41"/>
  <c r="J45" i="41"/>
  <c r="I45" i="41"/>
  <c r="N45" i="41" s="1"/>
  <c r="O45" i="41" s="1"/>
  <c r="H45" i="41"/>
  <c r="G45" i="41"/>
  <c r="F45" i="41"/>
  <c r="E45" i="41"/>
  <c r="D45" i="41"/>
  <c r="N44" i="41"/>
  <c r="O44" i="41" s="1"/>
  <c r="N43" i="41"/>
  <c r="O43" i="4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N39" i="41" s="1"/>
  <c r="O39" i="41" s="1"/>
  <c r="D39" i="41"/>
  <c r="N38" i="41"/>
  <c r="O38" i="41" s="1"/>
  <c r="M37" i="41"/>
  <c r="L37" i="41"/>
  <c r="K37" i="41"/>
  <c r="J37" i="41"/>
  <c r="I37" i="41"/>
  <c r="H37" i="41"/>
  <c r="G37" i="41"/>
  <c r="F37" i="41"/>
  <c r="E37" i="41"/>
  <c r="N37" i="41" s="1"/>
  <c r="O37" i="41" s="1"/>
  <c r="D37" i="4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N19" i="41" s="1"/>
  <c r="O19" i="41" s="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N5" i="41" s="1"/>
  <c r="O5" i="41" s="1"/>
  <c r="D5" i="41"/>
  <c r="N48" i="40"/>
  <c r="O48" i="40" s="1"/>
  <c r="N47" i="40"/>
  <c r="O47" i="40" s="1"/>
  <c r="M46" i="40"/>
  <c r="L46" i="40"/>
  <c r="K46" i="40"/>
  <c r="J46" i="40"/>
  <c r="I46" i="40"/>
  <c r="H46" i="40"/>
  <c r="G46" i="40"/>
  <c r="N46" i="40" s="1"/>
  <c r="O46" i="40" s="1"/>
  <c r="F46" i="40"/>
  <c r="E46" i="40"/>
  <c r="D46" i="40"/>
  <c r="N45" i="40"/>
  <c r="O45" i="40" s="1"/>
  <c r="N44" i="40"/>
  <c r="O44" i="40" s="1"/>
  <c r="N43" i="40"/>
  <c r="O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N29" i="40" s="1"/>
  <c r="O29" i="40" s="1"/>
  <c r="D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49" i="40" s="1"/>
  <c r="D5" i="40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N42" i="39" s="1"/>
  <c r="O42" i="39" s="1"/>
  <c r="D42" i="39"/>
  <c r="N41" i="39"/>
  <c r="O41" i="39" s="1"/>
  <c r="M40" i="39"/>
  <c r="L40" i="39"/>
  <c r="K40" i="39"/>
  <c r="K51" i="39"/>
  <c r="J40" i="39"/>
  <c r="I40" i="39"/>
  <c r="N40" i="39" s="1"/>
  <c r="O40" i="39" s="1"/>
  <c r="H40" i="39"/>
  <c r="G40" i="39"/>
  <c r="F40" i="39"/>
  <c r="E40" i="39"/>
  <c r="D40" i="39"/>
  <c r="N39" i="39"/>
  <c r="O39" i="39"/>
  <c r="N38" i="39"/>
  <c r="O38" i="39"/>
  <c r="N37" i="39"/>
  <c r="O37" i="39"/>
  <c r="N36" i="39"/>
  <c r="O36" i="39"/>
  <c r="N35" i="39"/>
  <c r="O35" i="39" s="1"/>
  <c r="N34" i="39"/>
  <c r="O34" i="39"/>
  <c r="N33" i="39"/>
  <c r="O33" i="39"/>
  <c r="N32" i="39"/>
  <c r="O32" i="39"/>
  <c r="N31" i="39"/>
  <c r="O31" i="39"/>
  <c r="N30" i="39"/>
  <c r="O30" i="39"/>
  <c r="N29" i="39"/>
  <c r="O29" i="39" s="1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 s="1"/>
  <c r="N26" i="39"/>
  <c r="O26" i="39"/>
  <c r="N25" i="39"/>
  <c r="O25" i="39"/>
  <c r="N24" i="39"/>
  <c r="O24" i="39"/>
  <c r="N23" i="39"/>
  <c r="O23" i="39"/>
  <c r="N22" i="39"/>
  <c r="O22" i="39"/>
  <c r="N21" i="39"/>
  <c r="O21" i="39" s="1"/>
  <c r="M20" i="39"/>
  <c r="L20" i="39"/>
  <c r="K20" i="39"/>
  <c r="J20" i="39"/>
  <c r="I20" i="39"/>
  <c r="H20" i="39"/>
  <c r="N20" i="39" s="1"/>
  <c r="O20" i="39" s="1"/>
  <c r="G20" i="39"/>
  <c r="F20" i="39"/>
  <c r="E20" i="39"/>
  <c r="D20" i="39"/>
  <c r="N19" i="39"/>
  <c r="O19" i="39" s="1"/>
  <c r="N18" i="39"/>
  <c r="O18" i="39"/>
  <c r="N17" i="39"/>
  <c r="O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F51" i="39" s="1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M51" i="39" s="1"/>
  <c r="L5" i="39"/>
  <c r="L51" i="39" s="1"/>
  <c r="K5" i="39"/>
  <c r="J5" i="39"/>
  <c r="J51" i="39"/>
  <c r="I5" i="39"/>
  <c r="I51" i="39"/>
  <c r="H5" i="39"/>
  <c r="H51" i="39" s="1"/>
  <c r="G5" i="39"/>
  <c r="G51" i="39" s="1"/>
  <c r="F5" i="39"/>
  <c r="E5" i="39"/>
  <c r="D5" i="39"/>
  <c r="D51" i="39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7" i="38" s="1"/>
  <c r="O47" i="38" s="1"/>
  <c r="N46" i="38"/>
  <c r="O46" i="38"/>
  <c r="N45" i="38"/>
  <c r="O45" i="38"/>
  <c r="N44" i="38"/>
  <c r="O44" i="38" s="1"/>
  <c r="N43" i="38"/>
  <c r="O43" i="38" s="1"/>
  <c r="N42" i="38"/>
  <c r="O42" i="38" s="1"/>
  <c r="N41" i="38"/>
  <c r="O41" i="38"/>
  <c r="N40" i="38"/>
  <c r="O40" i="38"/>
  <c r="M39" i="38"/>
  <c r="L39" i="38"/>
  <c r="L49" i="38" s="1"/>
  <c r="K39" i="38"/>
  <c r="J39" i="38"/>
  <c r="I39" i="38"/>
  <c r="H39" i="38"/>
  <c r="G39" i="38"/>
  <c r="F39" i="38"/>
  <c r="E39" i="38"/>
  <c r="D39" i="38"/>
  <c r="N39" i="38" s="1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F49" i="38" s="1"/>
  <c r="E28" i="38"/>
  <c r="D28" i="38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N18" i="38" s="1"/>
  <c r="O18" i="38" s="1"/>
  <c r="I18" i="38"/>
  <c r="H18" i="38"/>
  <c r="G18" i="38"/>
  <c r="F18" i="38"/>
  <c r="E18" i="38"/>
  <c r="D18" i="38"/>
  <c r="N17" i="38"/>
  <c r="O17" i="38" s="1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G49" i="38" s="1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49" i="38" s="1"/>
  <c r="L5" i="38"/>
  <c r="K5" i="38"/>
  <c r="K49" i="38"/>
  <c r="J5" i="38"/>
  <c r="J49" i="38" s="1"/>
  <c r="I5" i="38"/>
  <c r="I49" i="38" s="1"/>
  <c r="H5" i="38"/>
  <c r="G5" i="38"/>
  <c r="F5" i="38"/>
  <c r="E5" i="38"/>
  <c r="E49" i="38" s="1"/>
  <c r="D5" i="38"/>
  <c r="N48" i="37"/>
  <c r="O48" i="37" s="1"/>
  <c r="N47" i="37"/>
  <c r="O47" i="37" s="1"/>
  <c r="M46" i="37"/>
  <c r="N46" i="37" s="1"/>
  <c r="O46" i="37" s="1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9" i="37" s="1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/>
  <c r="N34" i="37"/>
  <c r="O34" i="37"/>
  <c r="N33" i="37"/>
  <c r="O33" i="37"/>
  <c r="N32" i="37"/>
  <c r="O32" i="37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 s="1"/>
  <c r="N26" i="37"/>
  <c r="O26" i="37" s="1"/>
  <c r="N25" i="37"/>
  <c r="O25" i="37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N20" i="37" s="1"/>
  <c r="O20" i="37" s="1"/>
  <c r="H20" i="37"/>
  <c r="G20" i="37"/>
  <c r="F20" i="37"/>
  <c r="E20" i="37"/>
  <c r="D20" i="37"/>
  <c r="N19" i="37"/>
  <c r="O19" i="37"/>
  <c r="N18" i="37"/>
  <c r="O18" i="37"/>
  <c r="N17" i="37"/>
  <c r="O17" i="37" s="1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G49" i="37" s="1"/>
  <c r="F13" i="37"/>
  <c r="E13" i="37"/>
  <c r="D13" i="37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M49" i="37" s="1"/>
  <c r="L5" i="37"/>
  <c r="L49" i="37" s="1"/>
  <c r="K5" i="37"/>
  <c r="J5" i="37"/>
  <c r="J49" i="37" s="1"/>
  <c r="I5" i="37"/>
  <c r="I49" i="37" s="1"/>
  <c r="H5" i="37"/>
  <c r="N5" i="37" s="1"/>
  <c r="O5" i="37" s="1"/>
  <c r="G5" i="37"/>
  <c r="F5" i="37"/>
  <c r="F49" i="37" s="1"/>
  <c r="E5" i="37"/>
  <c r="E49" i="37"/>
  <c r="D5" i="37"/>
  <c r="N50" i="36"/>
  <c r="O50" i="36" s="1"/>
  <c r="N49" i="36"/>
  <c r="O49" i="36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/>
  <c r="N46" i="36"/>
  <c r="O46" i="36"/>
  <c r="N45" i="36"/>
  <c r="O45" i="36"/>
  <c r="N44" i="36"/>
  <c r="O44" i="36" s="1"/>
  <c r="N43" i="36"/>
  <c r="O43" i="36" s="1"/>
  <c r="N42" i="36"/>
  <c r="O42" i="36"/>
  <c r="M41" i="36"/>
  <c r="L41" i="36"/>
  <c r="N41" i="36" s="1"/>
  <c r="O41" i="36" s="1"/>
  <c r="K41" i="36"/>
  <c r="J41" i="36"/>
  <c r="I41" i="36"/>
  <c r="H41" i="36"/>
  <c r="G41" i="36"/>
  <c r="F41" i="36"/>
  <c r="E41" i="36"/>
  <c r="D41" i="36"/>
  <c r="N40" i="36"/>
  <c r="O40" i="36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/>
  <c r="N37" i="36"/>
  <c r="O37" i="36" s="1"/>
  <c r="N36" i="36"/>
  <c r="O36" i="36"/>
  <c r="N35" i="36"/>
  <c r="O35" i="36" s="1"/>
  <c r="N34" i="36"/>
  <c r="O34" i="36" s="1"/>
  <c r="N33" i="36"/>
  <c r="O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 s="1"/>
  <c r="N28" i="36"/>
  <c r="O28" i="36" s="1"/>
  <c r="N27" i="36"/>
  <c r="O27" i="36" s="1"/>
  <c r="N26" i="36"/>
  <c r="O26" i="36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N21" i="36" s="1"/>
  <c r="O21" i="36" s="1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I51" i="36" s="1"/>
  <c r="H13" i="36"/>
  <c r="G13" i="36"/>
  <c r="F13" i="36"/>
  <c r="E13" i="36"/>
  <c r="E51" i="36" s="1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 s="1"/>
  <c r="N6" i="36"/>
  <c r="O6" i="36" s="1"/>
  <c r="M5" i="36"/>
  <c r="M51" i="36"/>
  <c r="L5" i="36"/>
  <c r="L51" i="36" s="1"/>
  <c r="K5" i="36"/>
  <c r="K51" i="36" s="1"/>
  <c r="J5" i="36"/>
  <c r="J51" i="36" s="1"/>
  <c r="I5" i="36"/>
  <c r="H5" i="36"/>
  <c r="G5" i="36"/>
  <c r="G51" i="36" s="1"/>
  <c r="F5" i="36"/>
  <c r="F51" i="36"/>
  <c r="E5" i="36"/>
  <c r="D5" i="36"/>
  <c r="D51" i="36" s="1"/>
  <c r="N48" i="35"/>
  <c r="O48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 s="1"/>
  <c r="N42" i="35"/>
  <c r="O42" i="35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N29" i="35"/>
  <c r="O29" i="35" s="1"/>
  <c r="M28" i="35"/>
  <c r="L28" i="35"/>
  <c r="K28" i="35"/>
  <c r="K49" i="35" s="1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/>
  <c r="N15" i="35"/>
  <c r="O15" i="35"/>
  <c r="N14" i="35"/>
  <c r="O14" i="35" s="1"/>
  <c r="N13" i="35"/>
  <c r="O13" i="35" s="1"/>
  <c r="M12" i="35"/>
  <c r="M49" i="35" s="1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L49" i="35" s="1"/>
  <c r="K5" i="35"/>
  <c r="J5" i="35"/>
  <c r="J49" i="35" s="1"/>
  <c r="I5" i="35"/>
  <c r="I49" i="35" s="1"/>
  <c r="H5" i="35"/>
  <c r="H49" i="35"/>
  <c r="G5" i="35"/>
  <c r="G49" i="35" s="1"/>
  <c r="F5" i="35"/>
  <c r="N5" i="35" s="1"/>
  <c r="O5" i="35" s="1"/>
  <c r="E5" i="35"/>
  <c r="E49" i="35" s="1"/>
  <c r="D5" i="35"/>
  <c r="D49" i="35"/>
  <c r="N48" i="34"/>
  <c r="O48" i="34" s="1"/>
  <c r="N47" i="34"/>
  <c r="O47" i="34" s="1"/>
  <c r="M46" i="34"/>
  <c r="L46" i="34"/>
  <c r="K46" i="34"/>
  <c r="J46" i="34"/>
  <c r="N46" i="34" s="1"/>
  <c r="O46" i="34" s="1"/>
  <c r="I46" i="34"/>
  <c r="H46" i="34"/>
  <c r="G46" i="34"/>
  <c r="F46" i="34"/>
  <c r="E46" i="34"/>
  <c r="D46" i="34"/>
  <c r="N45" i="34"/>
  <c r="O45" i="34"/>
  <c r="N44" i="34"/>
  <c r="O44" i="34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 s="1"/>
  <c r="N37" i="34"/>
  <c r="O37" i="34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/>
  <c r="M30" i="34"/>
  <c r="L30" i="34"/>
  <c r="L49" i="34" s="1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/>
  <c r="N13" i="34"/>
  <c r="O13" i="34" s="1"/>
  <c r="M12" i="34"/>
  <c r="L12" i="34"/>
  <c r="K12" i="34"/>
  <c r="N12" i="34" s="1"/>
  <c r="O12" i="34" s="1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49" i="34" s="1"/>
  <c r="L5" i="34"/>
  <c r="K5" i="34"/>
  <c r="K49" i="34" s="1"/>
  <c r="J5" i="34"/>
  <c r="J49" i="34" s="1"/>
  <c r="I5" i="34"/>
  <c r="I49" i="34" s="1"/>
  <c r="H5" i="34"/>
  <c r="H49" i="34" s="1"/>
  <c r="G5" i="34"/>
  <c r="G49" i="34" s="1"/>
  <c r="F5" i="34"/>
  <c r="F49" i="34" s="1"/>
  <c r="E5" i="34"/>
  <c r="N5" i="34" s="1"/>
  <c r="O5" i="34" s="1"/>
  <c r="D5" i="34"/>
  <c r="N50" i="33"/>
  <c r="O50" i="33" s="1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N32" i="33" s="1"/>
  <c r="O32" i="33" s="1"/>
  <c r="M32" i="33"/>
  <c r="D32" i="33"/>
  <c r="E20" i="33"/>
  <c r="F20" i="33"/>
  <c r="G20" i="33"/>
  <c r="H20" i="33"/>
  <c r="I20" i="33"/>
  <c r="J20" i="33"/>
  <c r="K20" i="33"/>
  <c r="N20" i="33" s="1"/>
  <c r="O20" i="33" s="1"/>
  <c r="L20" i="33"/>
  <c r="M20" i="33"/>
  <c r="D20" i="33"/>
  <c r="E12" i="33"/>
  <c r="F12" i="33"/>
  <c r="N12" i="33" s="1"/>
  <c r="O12" i="33" s="1"/>
  <c r="G12" i="33"/>
  <c r="H12" i="33"/>
  <c r="I12" i="33"/>
  <c r="J12" i="33"/>
  <c r="J51" i="33" s="1"/>
  <c r="K12" i="33"/>
  <c r="L12" i="33"/>
  <c r="M12" i="33"/>
  <c r="D12" i="33"/>
  <c r="E5" i="33"/>
  <c r="E51" i="33" s="1"/>
  <c r="F5" i="33"/>
  <c r="F51" i="33" s="1"/>
  <c r="G5" i="33"/>
  <c r="H5" i="33"/>
  <c r="H51" i="33" s="1"/>
  <c r="I5" i="33"/>
  <c r="I51" i="33" s="1"/>
  <c r="J5" i="33"/>
  <c r="K5" i="33"/>
  <c r="L5" i="33"/>
  <c r="M5" i="33"/>
  <c r="M51" i="33" s="1"/>
  <c r="D5" i="33"/>
  <c r="D51" i="33" s="1"/>
  <c r="E48" i="33"/>
  <c r="F48" i="33"/>
  <c r="G48" i="33"/>
  <c r="H48" i="33"/>
  <c r="N48" i="33" s="1"/>
  <c r="O48" i="33" s="1"/>
  <c r="I48" i="33"/>
  <c r="J48" i="33"/>
  <c r="K48" i="33"/>
  <c r="L48" i="33"/>
  <c r="M48" i="33"/>
  <c r="D48" i="33"/>
  <c r="N49" i="33"/>
  <c r="O49" i="33"/>
  <c r="N44" i="33"/>
  <c r="O44" i="33"/>
  <c r="N45" i="33"/>
  <c r="N46" i="33"/>
  <c r="O46" i="33" s="1"/>
  <c r="N47" i="33"/>
  <c r="N43" i="33"/>
  <c r="O43" i="33" s="1"/>
  <c r="E42" i="33"/>
  <c r="F42" i="33"/>
  <c r="G42" i="33"/>
  <c r="H42" i="33"/>
  <c r="I42" i="33"/>
  <c r="J42" i="33"/>
  <c r="K42" i="33"/>
  <c r="L42" i="33"/>
  <c r="M42" i="33"/>
  <c r="D42" i="33"/>
  <c r="N42" i="33" s="1"/>
  <c r="O42" i="33" s="1"/>
  <c r="E40" i="33"/>
  <c r="F40" i="33"/>
  <c r="G40" i="33"/>
  <c r="G51" i="33" s="1"/>
  <c r="H40" i="33"/>
  <c r="N40" i="33" s="1"/>
  <c r="O40" i="33" s="1"/>
  <c r="I40" i="33"/>
  <c r="J40" i="33"/>
  <c r="K40" i="33"/>
  <c r="L40" i="33"/>
  <c r="M40" i="33"/>
  <c r="D40" i="33"/>
  <c r="N41" i="33"/>
  <c r="O41" i="33"/>
  <c r="N17" i="33"/>
  <c r="O17" i="33"/>
  <c r="O45" i="33"/>
  <c r="O47" i="33"/>
  <c r="N14" i="33"/>
  <c r="O14" i="33"/>
  <c r="N15" i="33"/>
  <c r="O15" i="33" s="1"/>
  <c r="N16" i="33"/>
  <c r="O16" i="33" s="1"/>
  <c r="N18" i="33"/>
  <c r="O18" i="33"/>
  <c r="N19" i="33"/>
  <c r="O19" i="33"/>
  <c r="N7" i="33"/>
  <c r="O7" i="33"/>
  <c r="N8" i="33"/>
  <c r="O8" i="33"/>
  <c r="N9" i="33"/>
  <c r="O9" i="33" s="1"/>
  <c r="N10" i="33"/>
  <c r="O10" i="33" s="1"/>
  <c r="N11" i="33"/>
  <c r="O11" i="33"/>
  <c r="N6" i="33"/>
  <c r="O6" i="33"/>
  <c r="N21" i="33"/>
  <c r="O21" i="33"/>
  <c r="N13" i="33"/>
  <c r="O13" i="33"/>
  <c r="H51" i="36"/>
  <c r="H49" i="37"/>
  <c r="N37" i="37"/>
  <c r="O37" i="37"/>
  <c r="H49" i="38"/>
  <c r="N13" i="38"/>
  <c r="O13" i="38" s="1"/>
  <c r="N5" i="39"/>
  <c r="O5" i="39"/>
  <c r="D49" i="34"/>
  <c r="D49" i="37"/>
  <c r="K49" i="37"/>
  <c r="L49" i="40"/>
  <c r="K49" i="40"/>
  <c r="F49" i="40"/>
  <c r="M49" i="40"/>
  <c r="N38" i="40"/>
  <c r="O38" i="40"/>
  <c r="J49" i="40"/>
  <c r="H49" i="40"/>
  <c r="N40" i="40"/>
  <c r="O40" i="40" s="1"/>
  <c r="I49" i="40"/>
  <c r="N14" i="40"/>
  <c r="O14" i="40" s="1"/>
  <c r="D49" i="40"/>
  <c r="M49" i="41"/>
  <c r="L49" i="41"/>
  <c r="J49" i="41"/>
  <c r="K49" i="41"/>
  <c r="F49" i="41"/>
  <c r="H49" i="41"/>
  <c r="D49" i="41"/>
  <c r="L50" i="42"/>
  <c r="M50" i="42"/>
  <c r="J50" i="42"/>
  <c r="K50" i="42"/>
  <c r="N14" i="42"/>
  <c r="O14" i="42" s="1"/>
  <c r="F50" i="42"/>
  <c r="G50" i="42"/>
  <c r="N38" i="42"/>
  <c r="O38" i="42" s="1"/>
  <c r="H50" i="42"/>
  <c r="N40" i="42"/>
  <c r="O40" i="42" s="1"/>
  <c r="I50" i="42"/>
  <c r="D50" i="42"/>
  <c r="J48" i="43"/>
  <c r="F48" i="43"/>
  <c r="N37" i="43"/>
  <c r="O37" i="43" s="1"/>
  <c r="L48" i="43"/>
  <c r="H48" i="43"/>
  <c r="K48" i="43"/>
  <c r="N39" i="43"/>
  <c r="O39" i="43" s="1"/>
  <c r="N28" i="43"/>
  <c r="O28" i="43" s="1"/>
  <c r="N21" i="43"/>
  <c r="O21" i="43" s="1"/>
  <c r="D48" i="43"/>
  <c r="I48" i="43"/>
  <c r="N5" i="43"/>
  <c r="O5" i="43" s="1"/>
  <c r="M48" i="44"/>
  <c r="K48" i="44"/>
  <c r="J48" i="44"/>
  <c r="L48" i="44"/>
  <c r="F48" i="44"/>
  <c r="N38" i="44"/>
  <c r="O38" i="44" s="1"/>
  <c r="H48" i="44"/>
  <c r="N14" i="44"/>
  <c r="O14" i="44"/>
  <c r="N40" i="44"/>
  <c r="O40" i="44"/>
  <c r="I48" i="44"/>
  <c r="N30" i="44"/>
  <c r="O30" i="44" s="1"/>
  <c r="D48" i="44"/>
  <c r="K50" i="45"/>
  <c r="J50" i="45"/>
  <c r="L50" i="45"/>
  <c r="F50" i="45"/>
  <c r="N5" i="45"/>
  <c r="O5" i="45" s="1"/>
  <c r="H50" i="45"/>
  <c r="I50" i="45"/>
  <c r="N15" i="45"/>
  <c r="O15" i="45"/>
  <c r="D50" i="45"/>
  <c r="O23" i="46"/>
  <c r="P23" i="46" s="1"/>
  <c r="F48" i="46"/>
  <c r="I48" i="46"/>
  <c r="N48" i="46"/>
  <c r="G48" i="46"/>
  <c r="H48" i="46"/>
  <c r="D48" i="46"/>
  <c r="O53" i="47" l="1"/>
  <c r="P53" i="47" s="1"/>
  <c r="N49" i="37"/>
  <c r="O49" i="37" s="1"/>
  <c r="N50" i="42"/>
  <c r="O50" i="42" s="1"/>
  <c r="N51" i="36"/>
  <c r="O51" i="36" s="1"/>
  <c r="N48" i="43"/>
  <c r="O48" i="43" s="1"/>
  <c r="N51" i="39"/>
  <c r="O51" i="39" s="1"/>
  <c r="O40" i="46"/>
  <c r="P40" i="46" s="1"/>
  <c r="F49" i="35"/>
  <c r="N49" i="35" s="1"/>
  <c r="O49" i="35" s="1"/>
  <c r="O15" i="46"/>
  <c r="P15" i="46" s="1"/>
  <c r="M50" i="45"/>
  <c r="N50" i="45" s="1"/>
  <c r="O50" i="45" s="1"/>
  <c r="G48" i="44"/>
  <c r="G48" i="43"/>
  <c r="E49" i="41"/>
  <c r="N5" i="33"/>
  <c r="O5" i="33" s="1"/>
  <c r="N13" i="37"/>
  <c r="O13" i="37" s="1"/>
  <c r="D49" i="38"/>
  <c r="N49" i="38" s="1"/>
  <c r="O49" i="38" s="1"/>
  <c r="M48" i="46"/>
  <c r="O48" i="46" s="1"/>
  <c r="P48" i="46" s="1"/>
  <c r="N5" i="42"/>
  <c r="O5" i="42" s="1"/>
  <c r="I49" i="41"/>
  <c r="N5" i="36"/>
  <c r="O5" i="36" s="1"/>
  <c r="G49" i="40"/>
  <c r="N49" i="40" s="1"/>
  <c r="O49" i="40" s="1"/>
  <c r="L51" i="33"/>
  <c r="E51" i="39"/>
  <c r="N14" i="43"/>
  <c r="O14" i="43" s="1"/>
  <c r="N5" i="38"/>
  <c r="O5" i="38" s="1"/>
  <c r="K51" i="33"/>
  <c r="N51" i="33" s="1"/>
  <c r="O51" i="33" s="1"/>
  <c r="E49" i="34"/>
  <c r="N49" i="34" s="1"/>
  <c r="O49" i="34" s="1"/>
  <c r="N22" i="45"/>
  <c r="O22" i="45" s="1"/>
  <c r="E48" i="44"/>
  <c r="N48" i="44" s="1"/>
  <c r="O48" i="44" s="1"/>
  <c r="G49" i="41"/>
  <c r="O5" i="46"/>
  <c r="P5" i="46" s="1"/>
  <c r="N5" i="40"/>
  <c r="O5" i="40" s="1"/>
  <c r="N28" i="38"/>
  <c r="O28" i="38" s="1"/>
  <c r="N28" i="35"/>
  <c r="O28" i="35" s="1"/>
  <c r="N13" i="36"/>
  <c r="O13" i="36" s="1"/>
  <c r="N13" i="39"/>
  <c r="O13" i="39" s="1"/>
  <c r="N49" i="41" l="1"/>
  <c r="O49" i="41" s="1"/>
</calcChain>
</file>

<file path=xl/sharedStrings.xml><?xml version="1.0" encoding="utf-8"?>
<sst xmlns="http://schemas.openxmlformats.org/spreadsheetml/2006/main" count="1060" uniqueCount="153">
  <si>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</si>
  <si>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</si>
  <si>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</si>
  <si>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</si>
  <si>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</si>
  <si>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</si>
  <si>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</si>
  <si>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</si>
  <si>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</si>
  <si>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</si>
  <si>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</si>
  <si>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</si>
  <si>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</si>
  <si>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</si>
  <si>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</si>
  <si>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</si>
  <si>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</si>
  <si>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</si>
  <si>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</si>
  <si>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</si>
  <si>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Commercial - Physical Environment</t>
  </si>
  <si>
    <t>Impact Fees - Residential - Culture / Recreation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</si>
  <si>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</si>
  <si>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</si>
  <si>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</si>
  <si>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</si>
  <si>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</si>
  <si>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</si>
  <si>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</si>
  <si>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</si>
  <si>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</si>
  <si>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</si>
  <si>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</si>
  <si>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</si>
  <si>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</si>
  <si>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</si>
  <si>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</si>
  <si>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</si>
  <si>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</si>
  <si>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</si>
  <si>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</si>
  <si>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</si>
  <si>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</si>
  <si>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</si>
  <si>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</si>
  <si>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Cemetary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</si>
  <si>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</si>
  <si>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</si>
  <si>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</si>
  <si>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</si>
  <si>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Circuit Court Civil</t>
  </si>
  <si>
    <t>Interest and Other Earnings - Interest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</si>
  <si>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</si>
  <si>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</si>
  <si>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</si>
  <si>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</si>
  <si>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</si>
  <si>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</si>
  <si>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</si>
  <si>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</si>
  <si>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</si>
  <si>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</si>
  <si>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</si>
  <si>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</si>
  <si>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</si>
  <si>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Belleview Revenues Reported by Account Code and Fund Type</t>
  </si>
  <si>
    <t>Local Fiscal Year Ended September 30, 2010</t>
  </si>
  <si>
    <t>Federal Grant - Physical Environment - Water Supply System</t>
  </si>
  <si>
    <t>Public Safety - Fire Protection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</si>
  <si>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</si>
  <si>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</si>
  <si>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</si>
  <si>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</si>
  <si>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State Grant - Physical Environment - Water Supply System</t>
  </si>
  <si>
    <t>Public Safety - Other Public Safety Charges and Fees</t>
  </si>
  <si>
    <t>Proceeds - Debt Proceeds</t>
  </si>
  <si>
    <t>2011 Municipal Population:</t>
  </si>
  <si>
    <t>Local Fiscal Year Ended September 30, 2012</t>
  </si>
  <si>
    <t>Utility Service Tax - Gas</t>
  </si>
  <si>
    <t>Physical Environment - Electric Utility</t>
  </si>
  <si>
    <t>Other Charges for Services</t>
  </si>
  <si>
    <t>Rents and Royalties</t>
  </si>
  <si>
    <t>Sale of Surplus Materials and Scrap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</si>
  <si>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</si>
  <si>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</si>
  <si>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</si>
  <si>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</si>
  <si>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</si>
  <si>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</si>
  <si>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</si>
  <si>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</si>
  <si>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Other</t>
  </si>
  <si>
    <t>Sales - Sale of Surplus Materials and Scrap</t>
  </si>
  <si>
    <t>2013 Municipal Population:</t>
  </si>
  <si>
    <t>Local Fiscal Year Ended September 30, 2008</t>
  </si>
  <si>
    <t>Permits and Franchise Fees</t>
  </si>
  <si>
    <t>Physical Environment - Conservation and Resource Management</t>
  </si>
  <si>
    <t>Impact Fees - Physical Environment</t>
  </si>
  <si>
    <t>Impact Fees - Culture / Recreation</t>
  </si>
  <si>
    <t>2008 Municipal Population:</t>
  </si>
  <si>
    <t>Local Fiscal Year Ended September 30, 2014</t>
  </si>
  <si>
    <t>Insurance Premium Tax for Police Officers' Retirement</t>
  </si>
  <si>
    <t>General Government - Internal Service Fund Fees and Charges</t>
  </si>
  <si>
    <t>General Government - Other General Government Charges and Fees</t>
  </si>
  <si>
    <t>2014 Municipal Population:</t>
  </si>
  <si>
    <t>Local Fiscal Year Ended September 30, 2015</t>
  </si>
  <si>
    <t>Second Local Option Fuel Tax (1 to 5 Cents)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</si>
  <si>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</si>
  <si>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</si>
  <si>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</si>
  <si>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</si>
  <si>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</si>
  <si>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Sales - Disposition of Fixed Assets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</si>
  <si>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</si>
  <si>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</si>
  <si>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</si>
  <si>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</si>
  <si>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</si>
  <si>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</si>
  <si>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</si>
  <si>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</si>
  <si>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</si>
  <si>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</si>
  <si>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</si>
  <si>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</si>
  <si>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</si>
  <si>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</si>
  <si>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</si>
  <si>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</si>
  <si>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</si>
  <si>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</si>
  <si>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</si>
  <si>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</si>
  <si>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</si>
  <si>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</si>
  <si>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</si>
  <si>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Other General Taxes</t>
  </si>
  <si>
    <t>Permits - Other</t>
  </si>
  <si>
    <t>Impact Fees - Residential - Public Safety</t>
  </si>
  <si>
    <t>Federal Grant - American Rescue Plan Act Funds</t>
  </si>
  <si>
    <t>Federal Grant - Other Federal Grants</t>
  </si>
  <si>
    <t>State Shared Revenues - General Government - Other General Government</t>
  </si>
  <si>
    <t>Court-Ordered Judgments and Fines - As Decided by Traffic Court</t>
  </si>
  <si>
    <t>Other Judgments, Fines, and Forfeits</t>
  </si>
  <si>
    <t>Contributions from Enterprise Operations</t>
  </si>
  <si>
    <t>2022 Municipal Population:</t>
  </si>
  <si>
    <t>Local Fiscal Year Ended September 30, 2023</t>
  </si>
  <si>
    <t>Impact Fees - Commercial - Public Safety</t>
  </si>
  <si>
    <t>324.XXX</t>
  </si>
  <si>
    <t>Impact Fees - Total</t>
  </si>
  <si>
    <t>Fines - Local Ordinance Violations</t>
  </si>
  <si>
    <t>State Fines and Forfeits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</si>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</sst>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122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123</v>
      </c>
      <c r="N4" s="35" t="s">
        <v>9</v>
      </c>
      <c r="O4" s="35" t="s">
        <v>124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125</v>
      </c>
      <c r="B5" s="26"/>
      <c r="C5" s="26"/>
      <c r="D5" s="27">
        <f t="shared" ref="D5:N5" si="0">SUM(D6:D14)</f>
        <v>3337212</v>
      </c>
      <c r="E5" s="27">
        <f t="shared" si="0"/>
        <v>70717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3407929</v>
      </c>
      <c r="P5" s="33">
        <f t="shared" ref="P5:P36" si="1">(O5/P$58)</f>
        <v>584.24978570204007</v>
      </c>
      <c r="Q5" s="6"/>
    </row>
    <row r="6" spans="1:134">
      <c r="A6" s="12"/>
      <c r="B6" s="25">
        <v>311</v>
      </c>
      <c r="C6" s="20" t="s">
        <v>2</v>
      </c>
      <c r="D6" s="46">
        <v>1494468</v>
      </c>
      <c r="E6" s="46">
        <v>70717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1565185</v>
      </c>
      <c r="P6" s="47">
        <f t="shared" si="1"/>
        <v>268.33276187210697</v>
      </c>
      <c r="Q6" s="9"/>
    </row>
    <row r="7" spans="1:134">
      <c r="A7" s="12"/>
      <c r="B7" s="25">
        <v>312.41000000000003</v>
      </c>
      <c r="C7" s="20" t="s">
        <v>126</v>
      </c>
      <c r="D7" s="46">
        <v>173497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173497</v>
      </c>
      <c r="P7" s="47">
        <f t="shared" si="1"/>
        <v>29.74404251671524</v>
      </c>
      <c r="Q7" s="9"/>
    </row>
    <row r="8" spans="1:134">
      <c r="A8" s="12"/>
      <c r="B8" s="25">
        <v>312.43</v>
      </c>
      <c r="C8" s="20" t="s">
        <v>127</v>
      </c>
      <c r="D8" s="46">
        <v>107889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107889</v>
      </c>
      <c r="P8" s="47">
        <f t="shared" si="1"/>
        <v>18.496314075090005</v>
      </c>
      <c r="Q8" s="9"/>
    </row>
    <row r="9" spans="1:134">
      <c r="A9" s="12"/>
      <c r="B9" s="25">
        <v>312.52</v>
      </c>
      <c r="C9" s="20" t="s">
        <v>101</v>
      </c>
      <c r="D9" s="46">
        <v>60451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60451</v>
      </c>
      <c r="P9" s="47">
        <f t="shared" si="1"/>
        <v>10.363620778330191</v>
      </c>
      <c r="Q9" s="9"/>
    </row>
    <row r="10" spans="1:134">
      <c r="A10" s="12"/>
      <c r="B10" s="25">
        <v>314.10000000000002</v>
      </c>
      <c r="C10" s="20" t="s">
        <v>12</v>
      </c>
      <c r="D10" s="46">
        <v>200794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200794</v>
      </c>
      <c r="P10" s="47">
        <f t="shared" si="1"/>
        <v>34.423795645465454</v>
      </c>
      <c r="Q10" s="9"/>
    </row>
    <row r="11" spans="1:134">
      <c r="A11" s="12"/>
      <c r="B11" s="25">
        <v>314.39999999999998</v>
      </c>
      <c r="C11" s="20" t="s">
        <v>78</v>
      </c>
      <c r="D11" s="46">
        <v>3419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3419</v>
      </c>
      <c r="P11" s="47">
        <f t="shared" si="1"/>
        <v>0.5861477798731356</v>
      </c>
      <c r="Q11" s="9"/>
    </row>
    <row r="12" spans="1:134">
      <c r="A12" s="12"/>
      <c r="B12" s="25">
        <v>315.2</v>
      </c>
      <c r="C12" s="20" t="s">
        <v>129</v>
      </c>
      <c r="D12" s="46">
        <v>214487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214487</v>
      </c>
      <c r="P12" s="47">
        <f t="shared" si="1"/>
        <v>36.771301217212411</v>
      </c>
      <c r="Q12" s="9"/>
    </row>
    <row r="13" spans="1:134">
      <c r="A13" s="12"/>
      <c r="B13" s="25">
        <v>316</v>
      </c>
      <c r="C13" s="20" t="s">
        <v>86</v>
      </c>
      <c r="D13" s="46">
        <v>34658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34658</v>
      </c>
      <c r="P13" s="47">
        <f t="shared" si="1"/>
        <v>5.9417109549117093</v>
      </c>
      <c r="Q13" s="9"/>
    </row>
    <row r="14" spans="1:134">
      <c r="A14" s="12"/>
      <c r="B14" s="25">
        <v>319.89999999999998</v>
      </c>
      <c r="C14" s="20" t="s">
        <v>136</v>
      </c>
      <c r="D14" s="46">
        <v>1047549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1047549</v>
      </c>
      <c r="P14" s="47">
        <f t="shared" si="1"/>
        <v>179.59009086233499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SUM(D16:D24)</f>
        <v>1655642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3360410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5016052</v>
      </c>
      <c r="P15" s="45">
        <f t="shared" si="1"/>
        <v>859.9437682153266</v>
      </c>
      <c r="Q15" s="10"/>
    </row>
    <row r="16" spans="1:134">
      <c r="A16" s="12"/>
      <c r="B16" s="25">
        <v>322</v>
      </c>
      <c r="C16" s="20" t="s">
        <v>130</v>
      </c>
      <c r="D16" s="46">
        <v>656180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656180</v>
      </c>
      <c r="P16" s="47">
        <f t="shared" si="1"/>
        <v>112.49442825304303</v>
      </c>
      <c r="Q16" s="9"/>
    </row>
    <row r="17" spans="1:17">
      <c r="A17" s="12"/>
      <c r="B17" s="25">
        <v>323.10000000000002</v>
      </c>
      <c r="C17" s="20" t="s">
        <v>16</v>
      </c>
      <c r="D17" s="46">
        <v>545302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545302</v>
      </c>
      <c r="P17" s="47">
        <f t="shared" si="1"/>
        <v>93.485684896279793</v>
      </c>
      <c r="Q17" s="9"/>
    </row>
    <row r="18" spans="1:17">
      <c r="A18" s="12"/>
      <c r="B18" s="25">
        <v>323.39999999999998</v>
      </c>
      <c r="C18" s="20" t="s">
        <v>17</v>
      </c>
      <c r="D18" s="46">
        <v>7591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7591</v>
      </c>
      <c r="P18" s="47">
        <f t="shared" si="1"/>
        <v>1.3013886507800445</v>
      </c>
      <c r="Q18" s="9"/>
    </row>
    <row r="19" spans="1:17">
      <c r="A19" s="12"/>
      <c r="B19" s="25">
        <v>323.7</v>
      </c>
      <c r="C19" s="20" t="s">
        <v>18</v>
      </c>
      <c r="D19" s="46">
        <v>102623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102623</v>
      </c>
      <c r="P19" s="47">
        <f t="shared" si="1"/>
        <v>17.593519629693127</v>
      </c>
      <c r="Q19" s="9"/>
    </row>
    <row r="20" spans="1:17">
      <c r="A20" s="12"/>
      <c r="B20" s="25">
        <v>324.11</v>
      </c>
      <c r="C20" s="20" t="s">
        <v>138</v>
      </c>
      <c r="D20" s="46">
        <v>36612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36612</v>
      </c>
      <c r="P20" s="47">
        <f t="shared" si="1"/>
        <v>6.2767015258014744</v>
      </c>
      <c r="Q20" s="9"/>
    </row>
    <row r="21" spans="1:17">
      <c r="A21" s="12"/>
      <c r="B21" s="25">
        <v>324.12</v>
      </c>
      <c r="C21" s="20" t="s">
        <v>147</v>
      </c>
      <c r="D21" s="46">
        <v>30218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30218</v>
      </c>
      <c r="P21" s="47">
        <f t="shared" si="1"/>
        <v>5.1805246014057946</v>
      </c>
      <c r="Q21" s="9"/>
    </row>
    <row r="22" spans="1:17">
      <c r="A22" s="12"/>
      <c r="B22" s="25">
        <v>324.20999999999998</v>
      </c>
      <c r="C22" s="20" t="s">
        <v>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1680205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1680205</v>
      </c>
      <c r="P22" s="47">
        <f t="shared" si="1"/>
        <v>288.05160294873991</v>
      </c>
      <c r="Q22" s="9"/>
    </row>
    <row r="23" spans="1:17">
      <c r="A23" s="12"/>
      <c r="B23" s="25">
        <v>324.61</v>
      </c>
      <c r="C23" s="20" t="s">
        <v>21</v>
      </c>
      <c r="D23" s="46">
        <v>105143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105143</v>
      </c>
      <c r="P23" s="47">
        <f t="shared" si="1"/>
        <v>18.025544316818102</v>
      </c>
      <c r="Q23" s="9"/>
    </row>
    <row r="24" spans="1:17">
      <c r="A24" s="12"/>
      <c r="B24" s="25" t="s">
        <v>148</v>
      </c>
      <c r="C24" s="20" t="s">
        <v>149</v>
      </c>
      <c r="D24" s="46">
        <v>171973</v>
      </c>
      <c r="E24" s="46">
        <v>0</v>
      </c>
      <c r="F24" s="46">
        <v>0</v>
      </c>
      <c r="G24" s="46">
        <v>0</v>
      </c>
      <c r="H24" s="46">
        <v>0</v>
      </c>
      <c r="I24" s="46">
        <v>1680205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1852178</v>
      </c>
      <c r="P24" s="47">
        <f t="shared" si="1"/>
        <v>317.5343733927653</v>
      </c>
      <c r="Q24" s="9"/>
    </row>
    <row r="25" spans="1:17" ht="15.75">
      <c r="A25" s="29" t="s">
        <v>131</v>
      </c>
      <c r="B25" s="30"/>
      <c r="C25" s="31"/>
      <c r="D25" s="32">
        <f t="shared" ref="D25:N25" si="5">SUM(D26:D34)</f>
        <v>1001106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3958258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4959364</v>
      </c>
      <c r="P25" s="45">
        <f t="shared" si="1"/>
        <v>850.22527001542949</v>
      </c>
      <c r="Q25" s="10"/>
    </row>
    <row r="26" spans="1:17">
      <c r="A26" s="12"/>
      <c r="B26" s="25">
        <v>331.1</v>
      </c>
      <c r="C26" s="20" t="s">
        <v>22</v>
      </c>
      <c r="D26" s="46">
        <v>69484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69484</v>
      </c>
      <c r="P26" s="47">
        <f t="shared" si="1"/>
        <v>11.91222355563175</v>
      </c>
      <c r="Q26" s="9"/>
    </row>
    <row r="27" spans="1:17">
      <c r="A27" s="12"/>
      <c r="B27" s="25">
        <v>331.51</v>
      </c>
      <c r="C27" s="20" t="s">
        <v>139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1884165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1884165</v>
      </c>
      <c r="P27" s="47">
        <f t="shared" si="1"/>
        <v>323.01817246699812</v>
      </c>
      <c r="Q27" s="9"/>
    </row>
    <row r="28" spans="1:17">
      <c r="A28" s="12"/>
      <c r="B28" s="25">
        <v>334.31</v>
      </c>
      <c r="C28" s="20" t="s">
        <v>73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1296579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1296579</v>
      </c>
      <c r="P28" s="47">
        <f t="shared" si="1"/>
        <v>222.28338762214983</v>
      </c>
      <c r="Q28" s="9"/>
    </row>
    <row r="29" spans="1:17">
      <c r="A29" s="12"/>
      <c r="B29" s="25">
        <v>334.35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777514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777514</v>
      </c>
      <c r="P29" s="47">
        <f t="shared" si="1"/>
        <v>133.29573118463912</v>
      </c>
      <c r="Q29" s="9"/>
    </row>
    <row r="30" spans="1:17">
      <c r="A30" s="12"/>
      <c r="B30" s="25">
        <v>335.125</v>
      </c>
      <c r="C30" s="20" t="s">
        <v>132</v>
      </c>
      <c r="D30" s="46">
        <v>318095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318095</v>
      </c>
      <c r="P30" s="47">
        <f t="shared" si="1"/>
        <v>54.533687639293674</v>
      </c>
      <c r="Q30" s="9"/>
    </row>
    <row r="31" spans="1:17">
      <c r="A31" s="12"/>
      <c r="B31" s="25">
        <v>335.14</v>
      </c>
      <c r="C31" s="20" t="s">
        <v>88</v>
      </c>
      <c r="D31" s="46">
        <v>10175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10175</v>
      </c>
      <c r="P31" s="47">
        <f t="shared" si="1"/>
        <v>1.7443853934510543</v>
      </c>
      <c r="Q31" s="9"/>
    </row>
    <row r="32" spans="1:17">
      <c r="A32" s="12"/>
      <c r="B32" s="25">
        <v>335.15</v>
      </c>
      <c r="C32" s="20" t="s">
        <v>89</v>
      </c>
      <c r="D32" s="46">
        <v>7861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7861</v>
      </c>
      <c r="P32" s="47">
        <f t="shared" si="1"/>
        <v>1.3476770101148636</v>
      </c>
      <c r="Q32" s="9"/>
    </row>
    <row r="33" spans="1:17">
      <c r="A33" s="12"/>
      <c r="B33" s="25">
        <v>335.18</v>
      </c>
      <c r="C33" s="20" t="s">
        <v>133</v>
      </c>
      <c r="D33" s="46">
        <v>552511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552511</v>
      </c>
      <c r="P33" s="47">
        <f t="shared" si="1"/>
        <v>94.721584090519457</v>
      </c>
      <c r="Q33" s="9"/>
    </row>
    <row r="34" spans="1:17">
      <c r="A34" s="12"/>
      <c r="B34" s="25">
        <v>335.19</v>
      </c>
      <c r="C34" s="20" t="s">
        <v>141</v>
      </c>
      <c r="D34" s="46">
        <v>42980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42980</v>
      </c>
      <c r="P34" s="47">
        <f t="shared" si="1"/>
        <v>7.3684210526315788</v>
      </c>
      <c r="Q34" s="9"/>
    </row>
    <row r="35" spans="1:17" ht="15.75">
      <c r="A35" s="29" t="s">
        <v>38</v>
      </c>
      <c r="B35" s="30"/>
      <c r="C35" s="31"/>
      <c r="D35" s="32">
        <f t="shared" ref="D35:N35" si="7">SUM(D36:D41)</f>
        <v>412772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4560875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4973647</v>
      </c>
      <c r="P35" s="45">
        <f t="shared" si="1"/>
        <v>852.67392422424143</v>
      </c>
      <c r="Q35" s="10"/>
    </row>
    <row r="36" spans="1:17">
      <c r="A36" s="12"/>
      <c r="B36" s="25">
        <v>341.2</v>
      </c>
      <c r="C36" s="20" t="s">
        <v>102</v>
      </c>
      <c r="D36" s="46">
        <v>18809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8">SUM(D36:N36)</f>
        <v>18809</v>
      </c>
      <c r="P36" s="47">
        <f t="shared" si="1"/>
        <v>3.2245842619578262</v>
      </c>
      <c r="Q36" s="9"/>
    </row>
    <row r="37" spans="1:17">
      <c r="A37" s="12"/>
      <c r="B37" s="25">
        <v>341.9</v>
      </c>
      <c r="C37" s="20" t="s">
        <v>103</v>
      </c>
      <c r="D37" s="46">
        <v>6700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6700</v>
      </c>
      <c r="P37" s="47">
        <f t="shared" ref="P37:P68" si="9">(O37/P$58)</f>
        <v>1.1486370649751414</v>
      </c>
      <c r="Q37" s="9"/>
    </row>
    <row r="38" spans="1:17">
      <c r="A38" s="12"/>
      <c r="B38" s="25">
        <v>343.4</v>
      </c>
      <c r="C38" s="20" t="s">
        <v>42</v>
      </c>
      <c r="D38" s="46">
        <v>320583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320583</v>
      </c>
      <c r="P38" s="47">
        <f t="shared" si="9"/>
        <v>54.960226298645637</v>
      </c>
      <c r="Q38" s="9"/>
    </row>
    <row r="39" spans="1:17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4544906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4544906</v>
      </c>
      <c r="P39" s="47">
        <f t="shared" si="9"/>
        <v>779.17126692953877</v>
      </c>
      <c r="Q39" s="9"/>
    </row>
    <row r="40" spans="1:17">
      <c r="A40" s="12"/>
      <c r="B40" s="25">
        <v>343.7</v>
      </c>
      <c r="C40" s="20" t="s">
        <v>96</v>
      </c>
      <c r="D40" s="46">
        <v>66680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66680</v>
      </c>
      <c r="P40" s="47">
        <f t="shared" si="9"/>
        <v>11.431510372021258</v>
      </c>
      <c r="Q40" s="9"/>
    </row>
    <row r="41" spans="1:17">
      <c r="A41" s="12"/>
      <c r="B41" s="25">
        <v>343.9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15969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15969</v>
      </c>
      <c r="P41" s="47">
        <f t="shared" si="9"/>
        <v>2.7376992971026914</v>
      </c>
      <c r="Q41" s="9"/>
    </row>
    <row r="42" spans="1:17" ht="15.75">
      <c r="A42" s="29" t="s">
        <v>39</v>
      </c>
      <c r="B42" s="30"/>
      <c r="C42" s="31"/>
      <c r="D42" s="32">
        <f t="shared" ref="D42:N42" si="10">SUM(D43:D46)</f>
        <v>90792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90792</v>
      </c>
      <c r="P42" s="45">
        <f t="shared" si="9"/>
        <v>15.565232298988514</v>
      </c>
      <c r="Q42" s="10"/>
    </row>
    <row r="43" spans="1:17">
      <c r="A43" s="13"/>
      <c r="B43" s="39">
        <v>351.5</v>
      </c>
      <c r="C43" s="21" t="s">
        <v>142</v>
      </c>
      <c r="D43" s="46">
        <v>51090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6" si="11">SUM(D43:N43)</f>
        <v>51090</v>
      </c>
      <c r="P43" s="47">
        <f t="shared" si="9"/>
        <v>8.7587862163552206</v>
      </c>
      <c r="Q43" s="9"/>
    </row>
    <row r="44" spans="1:17">
      <c r="A44" s="13"/>
      <c r="B44" s="39">
        <v>354</v>
      </c>
      <c r="C44" s="21" t="s">
        <v>150</v>
      </c>
      <c r="D44" s="46">
        <v>1467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1467</v>
      </c>
      <c r="P44" s="47">
        <f t="shared" si="9"/>
        <v>0.25150008571918397</v>
      </c>
      <c r="Q44" s="9"/>
    </row>
    <row r="45" spans="1:17">
      <c r="A45" s="13"/>
      <c r="B45" s="39">
        <v>356</v>
      </c>
      <c r="C45" s="21" t="s">
        <v>151</v>
      </c>
      <c r="D45" s="46">
        <v>30039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30039</v>
      </c>
      <c r="P45" s="47">
        <f t="shared" si="9"/>
        <v>5.1498371335504887</v>
      </c>
      <c r="Q45" s="9"/>
    </row>
    <row r="46" spans="1:17">
      <c r="A46" s="13"/>
      <c r="B46" s="39">
        <v>359</v>
      </c>
      <c r="C46" s="21" t="s">
        <v>143</v>
      </c>
      <c r="D46" s="46">
        <v>8196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8196</v>
      </c>
      <c r="P46" s="47">
        <f t="shared" si="9"/>
        <v>1.4051088633636208</v>
      </c>
      <c r="Q46" s="9"/>
    </row>
    <row r="47" spans="1:17" ht="15.75">
      <c r="A47" s="29" t="s">
        <v>3</v>
      </c>
      <c r="B47" s="30"/>
      <c r="C47" s="31"/>
      <c r="D47" s="32">
        <f t="shared" ref="D47:N47" si="12">SUM(D48:D52)</f>
        <v>443848</v>
      </c>
      <c r="E47" s="32">
        <f t="shared" si="12"/>
        <v>3855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143537</v>
      </c>
      <c r="J47" s="32">
        <f t="shared" si="12"/>
        <v>0</v>
      </c>
      <c r="K47" s="32">
        <f t="shared" si="12"/>
        <v>990304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>SUM(D47:N47)</f>
        <v>1581544</v>
      </c>
      <c r="P47" s="45">
        <f t="shared" si="9"/>
        <v>271.13732213269327</v>
      </c>
      <c r="Q47" s="10"/>
    </row>
    <row r="48" spans="1:17">
      <c r="A48" s="12"/>
      <c r="B48" s="25">
        <v>361.1</v>
      </c>
      <c r="C48" s="20" t="s">
        <v>51</v>
      </c>
      <c r="D48" s="46">
        <v>123589</v>
      </c>
      <c r="E48" s="46">
        <v>3855</v>
      </c>
      <c r="F48" s="46">
        <v>0</v>
      </c>
      <c r="G48" s="46">
        <v>0</v>
      </c>
      <c r="H48" s="46">
        <v>0</v>
      </c>
      <c r="I48" s="46">
        <v>143537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270981</v>
      </c>
      <c r="P48" s="47">
        <f t="shared" si="9"/>
        <v>46.456540373735642</v>
      </c>
      <c r="Q48" s="9"/>
    </row>
    <row r="49" spans="1:120">
      <c r="A49" s="12"/>
      <c r="B49" s="25">
        <v>361.3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576599</v>
      </c>
      <c r="L49" s="46">
        <v>0</v>
      </c>
      <c r="M49" s="46">
        <v>0</v>
      </c>
      <c r="N49" s="46">
        <v>0</v>
      </c>
      <c r="O49" s="46">
        <f t="shared" ref="O49:O55" si="13">SUM(D49:N49)</f>
        <v>576599</v>
      </c>
      <c r="P49" s="47">
        <f t="shared" si="9"/>
        <v>98.851191496656952</v>
      </c>
      <c r="Q49" s="9"/>
    </row>
    <row r="50" spans="1:120">
      <c r="A50" s="12"/>
      <c r="B50" s="25">
        <v>365</v>
      </c>
      <c r="C50" s="20" t="s">
        <v>92</v>
      </c>
      <c r="D50" s="46">
        <v>1900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1900</v>
      </c>
      <c r="P50" s="47">
        <f t="shared" si="9"/>
        <v>0.32573289902280128</v>
      </c>
      <c r="Q50" s="9"/>
    </row>
    <row r="51" spans="1:120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413705</v>
      </c>
      <c r="L51" s="46">
        <v>0</v>
      </c>
      <c r="M51" s="46">
        <v>0</v>
      </c>
      <c r="N51" s="46">
        <v>0</v>
      </c>
      <c r="O51" s="46">
        <f t="shared" si="13"/>
        <v>413705</v>
      </c>
      <c r="P51" s="47">
        <f t="shared" si="9"/>
        <v>70.924909994856847</v>
      </c>
      <c r="Q51" s="9"/>
    </row>
    <row r="52" spans="1:120">
      <c r="A52" s="12"/>
      <c r="B52" s="25">
        <v>369.9</v>
      </c>
      <c r="C52" s="20" t="s">
        <v>55</v>
      </c>
      <c r="D52" s="46">
        <v>318359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318359</v>
      </c>
      <c r="P52" s="47">
        <f t="shared" si="9"/>
        <v>54.578947368421055</v>
      </c>
      <c r="Q52" s="9"/>
    </row>
    <row r="53" spans="1:120" ht="15.75">
      <c r="A53" s="29" t="s">
        <v>40</v>
      </c>
      <c r="B53" s="30"/>
      <c r="C53" s="31"/>
      <c r="D53" s="32">
        <f t="shared" ref="D53:N53" si="14">SUM(D54:D55)</f>
        <v>1825119</v>
      </c>
      <c r="E53" s="32">
        <f t="shared" si="14"/>
        <v>82421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4"/>
        <v>0</v>
      </c>
      <c r="O53" s="32">
        <f t="shared" si="13"/>
        <v>1907540</v>
      </c>
      <c r="P53" s="45">
        <f t="shared" si="9"/>
        <v>327.02554431681813</v>
      </c>
      <c r="Q53" s="9"/>
    </row>
    <row r="54" spans="1:120">
      <c r="A54" s="12"/>
      <c r="B54" s="25">
        <v>381</v>
      </c>
      <c r="C54" s="20" t="s">
        <v>56</v>
      </c>
      <c r="D54" s="46">
        <v>0</v>
      </c>
      <c r="E54" s="46">
        <v>82421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82421</v>
      </c>
      <c r="P54" s="47">
        <f t="shared" si="9"/>
        <v>14.130121721241213</v>
      </c>
      <c r="Q54" s="9"/>
    </row>
    <row r="55" spans="1:120" ht="15.75" thickBot="1">
      <c r="A55" s="12"/>
      <c r="B55" s="25">
        <v>382</v>
      </c>
      <c r="C55" s="20" t="s">
        <v>144</v>
      </c>
      <c r="D55" s="46">
        <v>1825119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1825119</v>
      </c>
      <c r="P55" s="47">
        <f t="shared" si="9"/>
        <v>312.89542259557692</v>
      </c>
      <c r="Q55" s="9"/>
    </row>
    <row r="56" spans="1:120" ht="16.5" thickBot="1">
      <c r="A56" s="14" t="s">
        <v>48</v>
      </c>
      <c r="B56" s="23"/>
      <c r="C56" s="22"/>
      <c r="D56" s="15">
        <f t="shared" ref="D56:N56" si="15">SUM(D5,D15,D25,D35,D42,D47,D53)</f>
        <v>8766491</v>
      </c>
      <c r="E56" s="15">
        <f t="shared" si="15"/>
        <v>156993</v>
      </c>
      <c r="F56" s="15">
        <f t="shared" si="15"/>
        <v>0</v>
      </c>
      <c r="G56" s="15">
        <f t="shared" si="15"/>
        <v>0</v>
      </c>
      <c r="H56" s="15">
        <f t="shared" si="15"/>
        <v>0</v>
      </c>
      <c r="I56" s="15">
        <f t="shared" si="15"/>
        <v>12023080</v>
      </c>
      <c r="J56" s="15">
        <f t="shared" si="15"/>
        <v>0</v>
      </c>
      <c r="K56" s="15">
        <f t="shared" si="15"/>
        <v>990304</v>
      </c>
      <c r="L56" s="15">
        <f t="shared" si="15"/>
        <v>0</v>
      </c>
      <c r="M56" s="15">
        <f t="shared" si="15"/>
        <v>0</v>
      </c>
      <c r="N56" s="15">
        <f t="shared" si="15"/>
        <v>0</v>
      </c>
      <c r="O56" s="15">
        <f>SUM(D56:N56)</f>
        <v>21936868</v>
      </c>
      <c r="P56" s="38">
        <f t="shared" si="9"/>
        <v>3760.8208469055376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152</v>
      </c>
      <c r="N58" s="48"/>
      <c r="O58" s="48"/>
      <c r="P58" s="43">
        <v>5833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1534261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1534261</v>
      </c>
      <c r="O5" s="33">
        <f t="shared" ref="O5:O51" si="1">(N5/O$53)</f>
        <v>331.44545258155108</v>
      </c>
      <c r="P5" s="6"/>
    </row>
    <row r="6" spans="1:133">
      <c r="A6" s="12"/>
      <c r="B6" s="25">
        <v>311</v>
      </c>
      <c r="C6" s="20" t="s">
        <v>2</v>
      </c>
      <c r="D6" s="46">
        <v>707275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707275</v>
      </c>
      <c r="O6" s="47">
        <f t="shared" si="1"/>
        <v>152.79217973644415</v>
      </c>
      <c r="P6" s="9"/>
    </row>
    <row r="7" spans="1:133">
      <c r="A7" s="12"/>
      <c r="B7" s="25">
        <v>312.10000000000002</v>
      </c>
      <c r="C7" s="20" t="s">
        <v>72</v>
      </c>
      <c r="D7" s="46">
        <v>405861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405861</v>
      </c>
      <c r="O7" s="47">
        <f t="shared" si="1"/>
        <v>87.677900194426442</v>
      </c>
      <c r="P7" s="9"/>
    </row>
    <row r="8" spans="1:133">
      <c r="A8" s="12"/>
      <c r="B8" s="25">
        <v>312.52</v>
      </c>
      <c r="C8" s="20" t="s">
        <v>101</v>
      </c>
      <c r="D8" s="46">
        <v>40668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40668</v>
      </c>
      <c r="O8" s="47">
        <f t="shared" si="1"/>
        <v>8.7854828256642907</v>
      </c>
      <c r="P8" s="9"/>
    </row>
    <row r="9" spans="1:133">
      <c r="A9" s="12"/>
      <c r="B9" s="25">
        <v>314.10000000000002</v>
      </c>
      <c r="C9" s="20" t="s">
        <v>12</v>
      </c>
      <c r="D9" s="46">
        <v>151667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151667</v>
      </c>
      <c r="O9" s="47">
        <f t="shared" si="1"/>
        <v>32.764527975804711</v>
      </c>
      <c r="P9" s="9"/>
    </row>
    <row r="10" spans="1:133">
      <c r="A10" s="12"/>
      <c r="B10" s="25">
        <v>314.39999999999998</v>
      </c>
      <c r="C10" s="20" t="s">
        <v>78</v>
      </c>
      <c r="D10" s="46">
        <v>2073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2073</v>
      </c>
      <c r="O10" s="47">
        <f t="shared" si="1"/>
        <v>0.44782890473104342</v>
      </c>
      <c r="P10" s="9"/>
    </row>
    <row r="11" spans="1:133">
      <c r="A11" s="12"/>
      <c r="B11" s="25">
        <v>315</v>
      </c>
      <c r="C11" s="20" t="s">
        <v>85</v>
      </c>
      <c r="D11" s="46">
        <v>185627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185627</v>
      </c>
      <c r="O11" s="47">
        <f t="shared" si="1"/>
        <v>40.100885720457981</v>
      </c>
      <c r="P11" s="9"/>
    </row>
    <row r="12" spans="1:133">
      <c r="A12" s="12"/>
      <c r="B12" s="25">
        <v>316</v>
      </c>
      <c r="C12" s="20" t="s">
        <v>86</v>
      </c>
      <c r="D12" s="46">
        <v>41090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41090</v>
      </c>
      <c r="O12" s="47">
        <f t="shared" si="1"/>
        <v>8.8766472240224665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606261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159837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766098</v>
      </c>
      <c r="O13" s="45">
        <f t="shared" si="1"/>
        <v>165.49967595593</v>
      </c>
      <c r="P13" s="10"/>
    </row>
    <row r="14" spans="1:133">
      <c r="A14" s="12"/>
      <c r="B14" s="25">
        <v>322</v>
      </c>
      <c r="C14" s="20" t="s">
        <v>0</v>
      </c>
      <c r="D14" s="46">
        <v>123904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123904</v>
      </c>
      <c r="O14" s="47">
        <f t="shared" si="1"/>
        <v>26.766904298984663</v>
      </c>
      <c r="P14" s="9"/>
    </row>
    <row r="15" spans="1:133">
      <c r="A15" s="12"/>
      <c r="B15" s="25">
        <v>323.10000000000002</v>
      </c>
      <c r="C15" s="20" t="s">
        <v>16</v>
      </c>
      <c r="D15" s="46">
        <v>390348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390348</v>
      </c>
      <c r="O15" s="47">
        <f t="shared" si="1"/>
        <v>84.326636422553463</v>
      </c>
      <c r="P15" s="9"/>
    </row>
    <row r="16" spans="1:133">
      <c r="A16" s="12"/>
      <c r="B16" s="25">
        <v>323.39999999999998</v>
      </c>
      <c r="C16" s="20" t="s">
        <v>17</v>
      </c>
      <c r="D16" s="46">
        <v>6521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6521</v>
      </c>
      <c r="O16" s="47">
        <f t="shared" si="1"/>
        <v>1.4087275869518254</v>
      </c>
      <c r="P16" s="9"/>
    </row>
    <row r="17" spans="1:16">
      <c r="A17" s="12"/>
      <c r="B17" s="25">
        <v>323.7</v>
      </c>
      <c r="C17" s="20" t="s">
        <v>18</v>
      </c>
      <c r="D17" s="46">
        <v>59447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59447</v>
      </c>
      <c r="O17" s="47">
        <f t="shared" si="1"/>
        <v>12.842298552603154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159837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159837</v>
      </c>
      <c r="O18" s="47">
        <f t="shared" si="1"/>
        <v>34.529488010369413</v>
      </c>
      <c r="P18" s="9"/>
    </row>
    <row r="19" spans="1:16">
      <c r="A19" s="12"/>
      <c r="B19" s="25">
        <v>324.61</v>
      </c>
      <c r="C19" s="20" t="s">
        <v>21</v>
      </c>
      <c r="D19" s="46">
        <v>26041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26041</v>
      </c>
      <c r="O19" s="47">
        <f t="shared" si="1"/>
        <v>5.6256210844674879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488068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75000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563068</v>
      </c>
      <c r="O20" s="45">
        <f t="shared" si="1"/>
        <v>121.63923093540721</v>
      </c>
      <c r="P20" s="10"/>
    </row>
    <row r="21" spans="1:16">
      <c r="A21" s="12"/>
      <c r="B21" s="25">
        <v>331.2</v>
      </c>
      <c r="C21" s="20" t="s">
        <v>23</v>
      </c>
      <c r="D21" s="46">
        <v>1305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1305</v>
      </c>
      <c r="O21" s="47">
        <f t="shared" si="1"/>
        <v>0.28191834089436163</v>
      </c>
      <c r="P21" s="9"/>
    </row>
    <row r="22" spans="1:16">
      <c r="A22" s="12"/>
      <c r="B22" s="25">
        <v>335.12</v>
      </c>
      <c r="C22" s="20" t="s">
        <v>87</v>
      </c>
      <c r="D22" s="46">
        <v>141710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141710</v>
      </c>
      <c r="O22" s="47">
        <f t="shared" si="1"/>
        <v>30.61352343918773</v>
      </c>
      <c r="P22" s="9"/>
    </row>
    <row r="23" spans="1:16">
      <c r="A23" s="12"/>
      <c r="B23" s="25">
        <v>335.14</v>
      </c>
      <c r="C23" s="20" t="s">
        <v>88</v>
      </c>
      <c r="D23" s="46">
        <v>8727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8727</v>
      </c>
      <c r="O23" s="47">
        <f t="shared" si="1"/>
        <v>1.8852883992222942</v>
      </c>
      <c r="P23" s="9"/>
    </row>
    <row r="24" spans="1:16">
      <c r="A24" s="12"/>
      <c r="B24" s="25">
        <v>335.15</v>
      </c>
      <c r="C24" s="20" t="s">
        <v>89</v>
      </c>
      <c r="D24" s="46">
        <v>17172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17172</v>
      </c>
      <c r="O24" s="47">
        <f t="shared" si="1"/>
        <v>3.709656513285807</v>
      </c>
      <c r="P24" s="9"/>
    </row>
    <row r="25" spans="1:16">
      <c r="A25" s="12"/>
      <c r="B25" s="25">
        <v>335.18</v>
      </c>
      <c r="C25" s="20" t="s">
        <v>90</v>
      </c>
      <c r="D25" s="46">
        <v>273319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273319</v>
      </c>
      <c r="O25" s="47">
        <f t="shared" si="1"/>
        <v>59.044934111039105</v>
      </c>
      <c r="P25" s="9"/>
    </row>
    <row r="26" spans="1:16">
      <c r="A26" s="12"/>
      <c r="B26" s="25">
        <v>335.9</v>
      </c>
      <c r="C26" s="20" t="s">
        <v>33</v>
      </c>
      <c r="D26" s="46">
        <v>45835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45835</v>
      </c>
      <c r="O26" s="47">
        <f t="shared" si="1"/>
        <v>9.9017066321019662</v>
      </c>
      <c r="P26" s="9"/>
    </row>
    <row r="27" spans="1:16">
      <c r="A27" s="12"/>
      <c r="B27" s="25">
        <v>337.9</v>
      </c>
      <c r="C27" s="20" t="s">
        <v>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75000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75000</v>
      </c>
      <c r="O27" s="47">
        <f t="shared" si="1"/>
        <v>16.202203499675957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SUM(D29:D39)</f>
        <v>355624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2126429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2482053</v>
      </c>
      <c r="O28" s="45">
        <f t="shared" si="1"/>
        <v>536.19637070641602</v>
      </c>
      <c r="P28" s="10"/>
    </row>
    <row r="29" spans="1:16">
      <c r="A29" s="12"/>
      <c r="B29" s="25">
        <v>341.2</v>
      </c>
      <c r="C29" s="20" t="s">
        <v>102</v>
      </c>
      <c r="D29" s="46">
        <v>10050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9" si="7">SUM(D29:M29)</f>
        <v>10050</v>
      </c>
      <c r="O29" s="47">
        <f t="shared" si="1"/>
        <v>2.1710952689565781</v>
      </c>
      <c r="P29" s="9"/>
    </row>
    <row r="30" spans="1:16">
      <c r="A30" s="12"/>
      <c r="B30" s="25">
        <v>341.9</v>
      </c>
      <c r="C30" s="20" t="s">
        <v>103</v>
      </c>
      <c r="D30" s="46">
        <v>12233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12233</v>
      </c>
      <c r="O30" s="47">
        <f t="shared" si="1"/>
        <v>2.6426874054871461</v>
      </c>
      <c r="P30" s="9"/>
    </row>
    <row r="31" spans="1:16">
      <c r="A31" s="12"/>
      <c r="B31" s="25">
        <v>342.9</v>
      </c>
      <c r="C31" s="20" t="s">
        <v>74</v>
      </c>
      <c r="D31" s="46">
        <v>2475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2475</v>
      </c>
      <c r="O31" s="47">
        <f t="shared" si="1"/>
        <v>0.5346727154893065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957583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957583</v>
      </c>
      <c r="O32" s="47">
        <f t="shared" si="1"/>
        <v>206.86606178440269</v>
      </c>
      <c r="P32" s="9"/>
    </row>
    <row r="33" spans="1:16">
      <c r="A33" s="12"/>
      <c r="B33" s="25">
        <v>343.4</v>
      </c>
      <c r="C33" s="20" t="s">
        <v>42</v>
      </c>
      <c r="D33" s="46">
        <v>265880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265880</v>
      </c>
      <c r="O33" s="47">
        <f t="shared" si="1"/>
        <v>57.437891553251241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1054008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1054008</v>
      </c>
      <c r="O34" s="47">
        <f t="shared" si="1"/>
        <v>227.69669475048607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114838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114838</v>
      </c>
      <c r="O35" s="47">
        <f t="shared" si="1"/>
        <v>24.808381939943832</v>
      </c>
      <c r="P35" s="9"/>
    </row>
    <row r="36" spans="1:16">
      <c r="A36" s="12"/>
      <c r="B36" s="25">
        <v>343.7</v>
      </c>
      <c r="C36" s="20" t="s">
        <v>96</v>
      </c>
      <c r="D36" s="46">
        <v>42783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42783</v>
      </c>
      <c r="O36" s="47">
        <f t="shared" si="1"/>
        <v>9.2423849643551517</v>
      </c>
      <c r="P36" s="9"/>
    </row>
    <row r="37" spans="1:16">
      <c r="A37" s="12"/>
      <c r="B37" s="25">
        <v>343.8</v>
      </c>
      <c r="C37" s="20" t="s">
        <v>45</v>
      </c>
      <c r="D37" s="46">
        <v>18000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18000</v>
      </c>
      <c r="O37" s="47">
        <f t="shared" si="1"/>
        <v>3.8885288399222295</v>
      </c>
      <c r="P37" s="9"/>
    </row>
    <row r="38" spans="1:16">
      <c r="A38" s="12"/>
      <c r="B38" s="25">
        <v>343.9</v>
      </c>
      <c r="C38" s="20" t="s">
        <v>46</v>
      </c>
      <c r="D38" s="46">
        <v>2151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2151</v>
      </c>
      <c r="O38" s="47">
        <f t="shared" si="1"/>
        <v>0.46467919637070643</v>
      </c>
      <c r="P38" s="9"/>
    </row>
    <row r="39" spans="1:16">
      <c r="A39" s="12"/>
      <c r="B39" s="25">
        <v>347.2</v>
      </c>
      <c r="C39" s="20" t="s">
        <v>47</v>
      </c>
      <c r="D39" s="46">
        <v>2052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2052</v>
      </c>
      <c r="O39" s="47">
        <f t="shared" si="1"/>
        <v>0.44329228775113416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SUM(D41:D41)</f>
        <v>52492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1" si="9">SUM(D40:M40)</f>
        <v>52492</v>
      </c>
      <c r="O40" s="45">
        <f t="shared" si="1"/>
        <v>11.339814214733204</v>
      </c>
      <c r="P40" s="10"/>
    </row>
    <row r="41" spans="1:16">
      <c r="A41" s="13"/>
      <c r="B41" s="39">
        <v>351.4</v>
      </c>
      <c r="C41" s="21" t="s">
        <v>50</v>
      </c>
      <c r="D41" s="46">
        <v>52492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52492</v>
      </c>
      <c r="O41" s="47">
        <f t="shared" si="1"/>
        <v>11.339814214733204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SUM(D43:D46)</f>
        <v>85635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49019</v>
      </c>
      <c r="J42" s="32">
        <f t="shared" si="10"/>
        <v>0</v>
      </c>
      <c r="K42" s="32">
        <f t="shared" si="10"/>
        <v>628761</v>
      </c>
      <c r="L42" s="32">
        <f t="shared" si="10"/>
        <v>0</v>
      </c>
      <c r="M42" s="32">
        <f t="shared" si="10"/>
        <v>0</v>
      </c>
      <c r="N42" s="32">
        <f t="shared" si="9"/>
        <v>763415</v>
      </c>
      <c r="O42" s="45">
        <f t="shared" si="1"/>
        <v>164.92006912940161</v>
      </c>
      <c r="P42" s="10"/>
    </row>
    <row r="43" spans="1:16">
      <c r="A43" s="12"/>
      <c r="B43" s="25">
        <v>361.1</v>
      </c>
      <c r="C43" s="20" t="s">
        <v>51</v>
      </c>
      <c r="D43" s="46">
        <v>9110</v>
      </c>
      <c r="E43" s="46">
        <v>0</v>
      </c>
      <c r="F43" s="46">
        <v>0</v>
      </c>
      <c r="G43" s="46">
        <v>0</v>
      </c>
      <c r="H43" s="46">
        <v>0</v>
      </c>
      <c r="I43" s="46">
        <v>20222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29332</v>
      </c>
      <c r="O43" s="47">
        <f t="shared" si="1"/>
        <v>6.3365737740332682</v>
      </c>
      <c r="P43" s="9"/>
    </row>
    <row r="44" spans="1:16">
      <c r="A44" s="12"/>
      <c r="B44" s="25">
        <v>361.3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306956</v>
      </c>
      <c r="L44" s="46">
        <v>0</v>
      </c>
      <c r="M44" s="46">
        <v>0</v>
      </c>
      <c r="N44" s="46">
        <f t="shared" si="9"/>
        <v>306956</v>
      </c>
      <c r="O44" s="47">
        <f t="shared" si="1"/>
        <v>66.311514365953769</v>
      </c>
      <c r="P44" s="9"/>
    </row>
    <row r="45" spans="1:16">
      <c r="A45" s="12"/>
      <c r="B45" s="25">
        <v>368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321805</v>
      </c>
      <c r="L45" s="46">
        <v>0</v>
      </c>
      <c r="M45" s="46">
        <v>0</v>
      </c>
      <c r="N45" s="46">
        <f t="shared" si="9"/>
        <v>321805</v>
      </c>
      <c r="O45" s="47">
        <f t="shared" si="1"/>
        <v>69.519334629509615</v>
      </c>
      <c r="P45" s="9"/>
    </row>
    <row r="46" spans="1:16">
      <c r="A46" s="12"/>
      <c r="B46" s="25">
        <v>369.9</v>
      </c>
      <c r="C46" s="20" t="s">
        <v>55</v>
      </c>
      <c r="D46" s="46">
        <v>76525</v>
      </c>
      <c r="E46" s="46">
        <v>0</v>
      </c>
      <c r="F46" s="46">
        <v>0</v>
      </c>
      <c r="G46" s="46">
        <v>0</v>
      </c>
      <c r="H46" s="46">
        <v>0</v>
      </c>
      <c r="I46" s="46">
        <v>28797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105322</v>
      </c>
      <c r="O46" s="47">
        <f t="shared" si="1"/>
        <v>22.752646359904947</v>
      </c>
      <c r="P46" s="9"/>
    </row>
    <row r="47" spans="1:16" ht="15.75">
      <c r="A47" s="29" t="s">
        <v>40</v>
      </c>
      <c r="B47" s="30"/>
      <c r="C47" s="31"/>
      <c r="D47" s="32">
        <f t="shared" ref="D47:M47" si="11">SUM(D48:D50)</f>
        <v>1132874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1132874</v>
      </c>
      <c r="O47" s="45">
        <f t="shared" si="1"/>
        <v>244.73406783322531</v>
      </c>
      <c r="P47" s="9"/>
    </row>
    <row r="48" spans="1:16">
      <c r="A48" s="12"/>
      <c r="B48" s="25">
        <v>381</v>
      </c>
      <c r="C48" s="20" t="s">
        <v>56</v>
      </c>
      <c r="D48" s="46">
        <v>352497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352497</v>
      </c>
      <c r="O48" s="47">
        <f t="shared" si="1"/>
        <v>76.149708360337002</v>
      </c>
      <c r="P48" s="9"/>
    </row>
    <row r="49" spans="1:119">
      <c r="A49" s="12"/>
      <c r="B49" s="25">
        <v>383</v>
      </c>
      <c r="C49" s="20" t="s">
        <v>57</v>
      </c>
      <c r="D49" s="46">
        <v>24980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24980</v>
      </c>
      <c r="O49" s="47">
        <f t="shared" si="1"/>
        <v>5.396413912292072</v>
      </c>
      <c r="P49" s="9"/>
    </row>
    <row r="50" spans="1:119" ht="15.75" thickBot="1">
      <c r="A50" s="12"/>
      <c r="B50" s="25">
        <v>384</v>
      </c>
      <c r="C50" s="20" t="s">
        <v>75</v>
      </c>
      <c r="D50" s="46">
        <v>755397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755397</v>
      </c>
      <c r="O50" s="47">
        <f t="shared" si="1"/>
        <v>163.18794556059623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2">SUM(D5,D13,D20,D28,D40,D42,D47)</f>
        <v>4255215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2410285</v>
      </c>
      <c r="J51" s="15">
        <f t="shared" si="12"/>
        <v>0</v>
      </c>
      <c r="K51" s="15">
        <f t="shared" si="12"/>
        <v>628761</v>
      </c>
      <c r="L51" s="15">
        <f t="shared" si="12"/>
        <v>0</v>
      </c>
      <c r="M51" s="15">
        <f t="shared" si="12"/>
        <v>0</v>
      </c>
      <c r="N51" s="15">
        <f t="shared" si="9"/>
        <v>7294261</v>
      </c>
      <c r="O51" s="38">
        <f t="shared" si="1"/>
        <v>1575.7746813566646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104</v>
      </c>
      <c r="M53" s="48"/>
      <c r="N53" s="48"/>
      <c r="O53" s="43">
        <v>4629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1616222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1616222</v>
      </c>
      <c r="O5" s="33">
        <f t="shared" ref="O5:O49" si="1">(N5/O$51)</f>
        <v>354.27926348092944</v>
      </c>
      <c r="P5" s="6"/>
    </row>
    <row r="6" spans="1:133">
      <c r="A6" s="12"/>
      <c r="B6" s="25">
        <v>311</v>
      </c>
      <c r="C6" s="20" t="s">
        <v>2</v>
      </c>
      <c r="D6" s="46">
        <v>710692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710692</v>
      </c>
      <c r="O6" s="47">
        <f t="shared" si="1"/>
        <v>155.78518193774661</v>
      </c>
      <c r="P6" s="9"/>
    </row>
    <row r="7" spans="1:133">
      <c r="A7" s="12"/>
      <c r="B7" s="25">
        <v>312.10000000000002</v>
      </c>
      <c r="C7" s="20" t="s">
        <v>72</v>
      </c>
      <c r="D7" s="46">
        <v>451263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451263</v>
      </c>
      <c r="O7" s="47">
        <f t="shared" si="1"/>
        <v>98.917799210872431</v>
      </c>
      <c r="P7" s="9"/>
    </row>
    <row r="8" spans="1:133">
      <c r="A8" s="12"/>
      <c r="B8" s="25">
        <v>312.3</v>
      </c>
      <c r="C8" s="20" t="s">
        <v>10</v>
      </c>
      <c r="D8" s="46">
        <v>49406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49406</v>
      </c>
      <c r="O8" s="47">
        <f t="shared" si="1"/>
        <v>10.829899167032004</v>
      </c>
      <c r="P8" s="9"/>
    </row>
    <row r="9" spans="1:133">
      <c r="A9" s="12"/>
      <c r="B9" s="25">
        <v>314.10000000000002</v>
      </c>
      <c r="C9" s="20" t="s">
        <v>12</v>
      </c>
      <c r="D9" s="46">
        <v>147030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147030</v>
      </c>
      <c r="O9" s="47">
        <f t="shared" si="1"/>
        <v>32.229285401139848</v>
      </c>
      <c r="P9" s="9"/>
    </row>
    <row r="10" spans="1:133">
      <c r="A10" s="12"/>
      <c r="B10" s="25">
        <v>314.39999999999998</v>
      </c>
      <c r="C10" s="20" t="s">
        <v>78</v>
      </c>
      <c r="D10" s="46">
        <v>2136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2136</v>
      </c>
      <c r="O10" s="47">
        <f t="shared" si="1"/>
        <v>0.46821569487067077</v>
      </c>
      <c r="P10" s="9"/>
    </row>
    <row r="11" spans="1:133">
      <c r="A11" s="12"/>
      <c r="B11" s="25">
        <v>315</v>
      </c>
      <c r="C11" s="20" t="s">
        <v>85</v>
      </c>
      <c r="D11" s="46">
        <v>213260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213260</v>
      </c>
      <c r="O11" s="47">
        <f t="shared" si="1"/>
        <v>46.747040771591408</v>
      </c>
      <c r="P11" s="9"/>
    </row>
    <row r="12" spans="1:133">
      <c r="A12" s="12"/>
      <c r="B12" s="25">
        <v>316</v>
      </c>
      <c r="C12" s="20" t="s">
        <v>86</v>
      </c>
      <c r="D12" s="46">
        <v>42435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42435</v>
      </c>
      <c r="O12" s="47">
        <f t="shared" si="1"/>
        <v>9.3018412976764573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602373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177070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779443</v>
      </c>
      <c r="O13" s="45">
        <f t="shared" si="1"/>
        <v>170.85554581323981</v>
      </c>
      <c r="P13" s="10"/>
    </row>
    <row r="14" spans="1:133">
      <c r="A14" s="12"/>
      <c r="B14" s="25">
        <v>322</v>
      </c>
      <c r="C14" s="20" t="s">
        <v>0</v>
      </c>
      <c r="D14" s="46">
        <v>116980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116980</v>
      </c>
      <c r="O14" s="47">
        <f t="shared" si="1"/>
        <v>25.64226216571679</v>
      </c>
      <c r="P14" s="9"/>
    </row>
    <row r="15" spans="1:133">
      <c r="A15" s="12"/>
      <c r="B15" s="25">
        <v>323.10000000000002</v>
      </c>
      <c r="C15" s="20" t="s">
        <v>16</v>
      </c>
      <c r="D15" s="46">
        <v>367674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367674</v>
      </c>
      <c r="O15" s="47">
        <f t="shared" si="1"/>
        <v>80.594914511179311</v>
      </c>
      <c r="P15" s="9"/>
    </row>
    <row r="16" spans="1:133">
      <c r="A16" s="12"/>
      <c r="B16" s="25">
        <v>323.39999999999998</v>
      </c>
      <c r="C16" s="20" t="s">
        <v>17</v>
      </c>
      <c r="D16" s="46">
        <v>6715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6715</v>
      </c>
      <c r="O16" s="47">
        <f t="shared" si="1"/>
        <v>1.4719421306444542</v>
      </c>
      <c r="P16" s="9"/>
    </row>
    <row r="17" spans="1:16">
      <c r="A17" s="12"/>
      <c r="B17" s="25">
        <v>323.7</v>
      </c>
      <c r="C17" s="20" t="s">
        <v>18</v>
      </c>
      <c r="D17" s="46">
        <v>61252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61252</v>
      </c>
      <c r="O17" s="47">
        <f t="shared" si="1"/>
        <v>13.426567295046032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177070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177070</v>
      </c>
      <c r="O18" s="47">
        <f t="shared" si="1"/>
        <v>38.814116615519509</v>
      </c>
      <c r="P18" s="9"/>
    </row>
    <row r="19" spans="1:16">
      <c r="A19" s="12"/>
      <c r="B19" s="25">
        <v>324.61</v>
      </c>
      <c r="C19" s="20" t="s">
        <v>21</v>
      </c>
      <c r="D19" s="46">
        <v>49752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49752</v>
      </c>
      <c r="O19" s="47">
        <f t="shared" si="1"/>
        <v>10.905743095133714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449596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50000</v>
      </c>
      <c r="N20" s="44">
        <f t="shared" si="4"/>
        <v>499596</v>
      </c>
      <c r="O20" s="45">
        <f t="shared" si="1"/>
        <v>109.5124945199474</v>
      </c>
      <c r="P20" s="10"/>
    </row>
    <row r="21" spans="1:16">
      <c r="A21" s="12"/>
      <c r="B21" s="25">
        <v>331.2</v>
      </c>
      <c r="C21" s="20" t="s">
        <v>23</v>
      </c>
      <c r="D21" s="46">
        <v>1490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1490</v>
      </c>
      <c r="O21" s="47">
        <f t="shared" si="1"/>
        <v>0.32661113546690046</v>
      </c>
      <c r="P21" s="9"/>
    </row>
    <row r="22" spans="1:16">
      <c r="A22" s="12"/>
      <c r="B22" s="25">
        <v>335.12</v>
      </c>
      <c r="C22" s="20" t="s">
        <v>87</v>
      </c>
      <c r="D22" s="46">
        <v>137026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137026</v>
      </c>
      <c r="O22" s="47">
        <f t="shared" si="1"/>
        <v>30.036387549320473</v>
      </c>
      <c r="P22" s="9"/>
    </row>
    <row r="23" spans="1:16">
      <c r="A23" s="12"/>
      <c r="B23" s="25">
        <v>335.14</v>
      </c>
      <c r="C23" s="20" t="s">
        <v>88</v>
      </c>
      <c r="D23" s="46">
        <v>7751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7751</v>
      </c>
      <c r="O23" s="47">
        <f t="shared" si="1"/>
        <v>1.6990355107409032</v>
      </c>
      <c r="P23" s="9"/>
    </row>
    <row r="24" spans="1:16">
      <c r="A24" s="12"/>
      <c r="B24" s="25">
        <v>335.15</v>
      </c>
      <c r="C24" s="20" t="s">
        <v>89</v>
      </c>
      <c r="D24" s="46">
        <v>6207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6207</v>
      </c>
      <c r="O24" s="47">
        <f t="shared" si="1"/>
        <v>1.3605874616396318</v>
      </c>
      <c r="P24" s="9"/>
    </row>
    <row r="25" spans="1:16">
      <c r="A25" s="12"/>
      <c r="B25" s="25">
        <v>335.18</v>
      </c>
      <c r="C25" s="20" t="s">
        <v>90</v>
      </c>
      <c r="D25" s="46">
        <v>257387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257387</v>
      </c>
      <c r="O25" s="47">
        <f t="shared" si="1"/>
        <v>56.419772029811483</v>
      </c>
      <c r="P25" s="9"/>
    </row>
    <row r="26" spans="1:16">
      <c r="A26" s="12"/>
      <c r="B26" s="25">
        <v>335.9</v>
      </c>
      <c r="C26" s="20" t="s">
        <v>33</v>
      </c>
      <c r="D26" s="46">
        <v>39735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39735</v>
      </c>
      <c r="O26" s="47">
        <f t="shared" si="1"/>
        <v>8.7099956159579133</v>
      </c>
      <c r="P26" s="9"/>
    </row>
    <row r="27" spans="1:16">
      <c r="A27" s="12"/>
      <c r="B27" s="25">
        <v>337.9</v>
      </c>
      <c r="C27" s="20" t="s">
        <v>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50000</v>
      </c>
      <c r="N27" s="46">
        <f t="shared" si="4"/>
        <v>50000</v>
      </c>
      <c r="O27" s="47">
        <f t="shared" si="1"/>
        <v>10.960105217010083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SUM(D29:D36)</f>
        <v>317828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2066388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2384216</v>
      </c>
      <c r="O28" s="45">
        <f t="shared" si="1"/>
        <v>522.62516440157822</v>
      </c>
      <c r="P28" s="10"/>
    </row>
    <row r="29" spans="1:16">
      <c r="A29" s="12"/>
      <c r="B29" s="25">
        <v>342.9</v>
      </c>
      <c r="C29" s="20" t="s">
        <v>74</v>
      </c>
      <c r="D29" s="46">
        <v>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700</v>
      </c>
      <c r="O29" s="47">
        <f t="shared" si="1"/>
        <v>0.15344147303814118</v>
      </c>
      <c r="P29" s="9"/>
    </row>
    <row r="30" spans="1:16">
      <c r="A30" s="12"/>
      <c r="B30" s="25">
        <v>343.3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930614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930614</v>
      </c>
      <c r="O30" s="47">
        <f t="shared" si="1"/>
        <v>203.99254712845243</v>
      </c>
      <c r="P30" s="9"/>
    </row>
    <row r="31" spans="1:16">
      <c r="A31" s="12"/>
      <c r="B31" s="25">
        <v>343.4</v>
      </c>
      <c r="C31" s="20" t="s">
        <v>42</v>
      </c>
      <c r="D31" s="46">
        <v>272987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272987</v>
      </c>
      <c r="O31" s="47">
        <f t="shared" si="1"/>
        <v>59.839324857518633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1001260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1001260</v>
      </c>
      <c r="O32" s="47">
        <f t="shared" si="1"/>
        <v>219.47829899167033</v>
      </c>
      <c r="P32" s="9"/>
    </row>
    <row r="33" spans="1:16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134514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134514</v>
      </c>
      <c r="O33" s="47">
        <f t="shared" si="1"/>
        <v>29.485751863217885</v>
      </c>
      <c r="P33" s="9"/>
    </row>
    <row r="34" spans="1:16">
      <c r="A34" s="12"/>
      <c r="B34" s="25">
        <v>343.8</v>
      </c>
      <c r="C34" s="20" t="s">
        <v>45</v>
      </c>
      <c r="D34" s="46">
        <v>11250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11250</v>
      </c>
      <c r="O34" s="47">
        <f t="shared" si="1"/>
        <v>2.4660236738272689</v>
      </c>
      <c r="P34" s="9"/>
    </row>
    <row r="35" spans="1:16">
      <c r="A35" s="12"/>
      <c r="B35" s="25">
        <v>347.2</v>
      </c>
      <c r="C35" s="20" t="s">
        <v>47</v>
      </c>
      <c r="D35" s="46">
        <v>4733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4733</v>
      </c>
      <c r="O35" s="47">
        <f t="shared" si="1"/>
        <v>1.0374835598421746</v>
      </c>
      <c r="P35" s="9"/>
    </row>
    <row r="36" spans="1:16">
      <c r="A36" s="12"/>
      <c r="B36" s="25">
        <v>349</v>
      </c>
      <c r="C36" s="20" t="s">
        <v>80</v>
      </c>
      <c r="D36" s="46">
        <v>28158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28158</v>
      </c>
      <c r="O36" s="47">
        <f t="shared" si="1"/>
        <v>6.1722928540113982</v>
      </c>
      <c r="P36" s="9"/>
    </row>
    <row r="37" spans="1:16" ht="15.75">
      <c r="A37" s="29" t="s">
        <v>39</v>
      </c>
      <c r="B37" s="30"/>
      <c r="C37" s="31"/>
      <c r="D37" s="32">
        <f t="shared" ref="D37:M37" si="8">SUM(D38:D38)</f>
        <v>61908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61908</v>
      </c>
      <c r="O37" s="45">
        <f t="shared" si="1"/>
        <v>13.570363875493205</v>
      </c>
      <c r="P37" s="10"/>
    </row>
    <row r="38" spans="1:16">
      <c r="A38" s="13"/>
      <c r="B38" s="39">
        <v>351.4</v>
      </c>
      <c r="C38" s="21" t="s">
        <v>50</v>
      </c>
      <c r="D38" s="46">
        <v>61908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61908</v>
      </c>
      <c r="O38" s="47">
        <f t="shared" si="1"/>
        <v>13.570363875493205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SUM(D40:D45)</f>
        <v>109688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67374</v>
      </c>
      <c r="J39" s="32">
        <f t="shared" si="10"/>
        <v>0</v>
      </c>
      <c r="K39" s="32">
        <f t="shared" si="10"/>
        <v>628288</v>
      </c>
      <c r="L39" s="32">
        <f t="shared" si="10"/>
        <v>0</v>
      </c>
      <c r="M39" s="32">
        <f t="shared" si="10"/>
        <v>0</v>
      </c>
      <c r="N39" s="32">
        <f t="shared" si="9"/>
        <v>805350</v>
      </c>
      <c r="O39" s="45">
        <f t="shared" si="1"/>
        <v>176.5344147303814</v>
      </c>
      <c r="P39" s="10"/>
    </row>
    <row r="40" spans="1:16">
      <c r="A40" s="12"/>
      <c r="B40" s="25">
        <v>361.1</v>
      </c>
      <c r="C40" s="20" t="s">
        <v>51</v>
      </c>
      <c r="D40" s="46">
        <v>12621</v>
      </c>
      <c r="E40" s="46">
        <v>0</v>
      </c>
      <c r="F40" s="46">
        <v>0</v>
      </c>
      <c r="G40" s="46">
        <v>0</v>
      </c>
      <c r="H40" s="46">
        <v>0</v>
      </c>
      <c r="I40" s="46">
        <v>24520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37141</v>
      </c>
      <c r="O40" s="47">
        <f t="shared" si="1"/>
        <v>8.1413853572994306</v>
      </c>
      <c r="P40" s="9"/>
    </row>
    <row r="41" spans="1:16">
      <c r="A41" s="12"/>
      <c r="B41" s="25">
        <v>361.3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365954</v>
      </c>
      <c r="L41" s="46">
        <v>0</v>
      </c>
      <c r="M41" s="46">
        <v>0</v>
      </c>
      <c r="N41" s="46">
        <f t="shared" si="9"/>
        <v>365954</v>
      </c>
      <c r="O41" s="47">
        <f t="shared" si="1"/>
        <v>80.217886891714159</v>
      </c>
      <c r="P41" s="9"/>
    </row>
    <row r="42" spans="1:16">
      <c r="A42" s="12"/>
      <c r="B42" s="25">
        <v>362</v>
      </c>
      <c r="C42" s="20" t="s">
        <v>81</v>
      </c>
      <c r="D42" s="46">
        <v>23612</v>
      </c>
      <c r="E42" s="46">
        <v>0</v>
      </c>
      <c r="F42" s="46">
        <v>0</v>
      </c>
      <c r="G42" s="46">
        <v>0</v>
      </c>
      <c r="H42" s="46">
        <v>0</v>
      </c>
      <c r="I42" s="46">
        <v>19712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43324</v>
      </c>
      <c r="O42" s="47">
        <f t="shared" si="1"/>
        <v>9.4967119684348962</v>
      </c>
      <c r="P42" s="9"/>
    </row>
    <row r="43" spans="1:16">
      <c r="A43" s="12"/>
      <c r="B43" s="25">
        <v>365</v>
      </c>
      <c r="C43" s="20" t="s">
        <v>92</v>
      </c>
      <c r="D43" s="46">
        <v>18709</v>
      </c>
      <c r="E43" s="46">
        <v>0</v>
      </c>
      <c r="F43" s="46">
        <v>0</v>
      </c>
      <c r="G43" s="46">
        <v>0</v>
      </c>
      <c r="H43" s="46">
        <v>0</v>
      </c>
      <c r="I43" s="46">
        <v>3704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22413</v>
      </c>
      <c r="O43" s="47">
        <f t="shared" si="1"/>
        <v>4.91297676457694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262334</v>
      </c>
      <c r="L44" s="46">
        <v>0</v>
      </c>
      <c r="M44" s="46">
        <v>0</v>
      </c>
      <c r="N44" s="46">
        <f t="shared" si="9"/>
        <v>262334</v>
      </c>
      <c r="O44" s="47">
        <f t="shared" si="1"/>
        <v>57.504164839982465</v>
      </c>
      <c r="P44" s="9"/>
    </row>
    <row r="45" spans="1:16">
      <c r="A45" s="12"/>
      <c r="B45" s="25">
        <v>369.9</v>
      </c>
      <c r="C45" s="20" t="s">
        <v>55</v>
      </c>
      <c r="D45" s="46">
        <v>54746</v>
      </c>
      <c r="E45" s="46">
        <v>0</v>
      </c>
      <c r="F45" s="46">
        <v>0</v>
      </c>
      <c r="G45" s="46">
        <v>0</v>
      </c>
      <c r="H45" s="46">
        <v>0</v>
      </c>
      <c r="I45" s="46">
        <v>19438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74184</v>
      </c>
      <c r="O45" s="47">
        <f t="shared" si="1"/>
        <v>16.261288908373519</v>
      </c>
      <c r="P45" s="9"/>
    </row>
    <row r="46" spans="1:16" ht="15.75">
      <c r="A46" s="29" t="s">
        <v>40</v>
      </c>
      <c r="B46" s="30"/>
      <c r="C46" s="31"/>
      <c r="D46" s="32">
        <f t="shared" ref="D46:M46" si="11">SUM(D47:D48)</f>
        <v>334043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334043</v>
      </c>
      <c r="O46" s="45">
        <f t="shared" si="1"/>
        <v>73.222928540113983</v>
      </c>
      <c r="P46" s="9"/>
    </row>
    <row r="47" spans="1:16">
      <c r="A47" s="12"/>
      <c r="B47" s="25">
        <v>381</v>
      </c>
      <c r="C47" s="20" t="s">
        <v>56</v>
      </c>
      <c r="D47" s="46">
        <v>286748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286748</v>
      </c>
      <c r="O47" s="47">
        <f t="shared" si="1"/>
        <v>62.855765015344147</v>
      </c>
      <c r="P47" s="9"/>
    </row>
    <row r="48" spans="1:16" ht="15.75" thickBot="1">
      <c r="A48" s="12"/>
      <c r="B48" s="25">
        <v>383</v>
      </c>
      <c r="C48" s="20" t="s">
        <v>57</v>
      </c>
      <c r="D48" s="46">
        <v>47295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47295</v>
      </c>
      <c r="O48" s="47">
        <f t="shared" si="1"/>
        <v>10.367163524769838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2">SUM(D5,D13,D20,D28,D37,D39,D46)</f>
        <v>3491658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2310832</v>
      </c>
      <c r="J49" s="15">
        <f t="shared" si="12"/>
        <v>0</v>
      </c>
      <c r="K49" s="15">
        <f t="shared" si="12"/>
        <v>628288</v>
      </c>
      <c r="L49" s="15">
        <f t="shared" si="12"/>
        <v>0</v>
      </c>
      <c r="M49" s="15">
        <f t="shared" si="12"/>
        <v>50000</v>
      </c>
      <c r="N49" s="15">
        <f t="shared" si="9"/>
        <v>6480778</v>
      </c>
      <c r="O49" s="38">
        <f t="shared" si="1"/>
        <v>1420.6001753616836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93</v>
      </c>
      <c r="M51" s="48"/>
      <c r="N51" s="48"/>
      <c r="O51" s="43">
        <v>4562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1675637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1675637</v>
      </c>
      <c r="O5" s="33">
        <f t="shared" ref="O5:O51" si="1">(N5/O$53)</f>
        <v>368.19094704460559</v>
      </c>
      <c r="P5" s="6"/>
    </row>
    <row r="6" spans="1:133">
      <c r="A6" s="12"/>
      <c r="B6" s="25">
        <v>311</v>
      </c>
      <c r="C6" s="20" t="s">
        <v>2</v>
      </c>
      <c r="D6" s="46">
        <v>750858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750858</v>
      </c>
      <c r="O6" s="47">
        <f t="shared" si="1"/>
        <v>164.98747528015821</v>
      </c>
      <c r="P6" s="9"/>
    </row>
    <row r="7" spans="1:133">
      <c r="A7" s="12"/>
      <c r="B7" s="25">
        <v>312.10000000000002</v>
      </c>
      <c r="C7" s="20" t="s">
        <v>72</v>
      </c>
      <c r="D7" s="46">
        <v>472759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472759</v>
      </c>
      <c r="O7" s="47">
        <f t="shared" si="1"/>
        <v>103.8802460997583</v>
      </c>
      <c r="P7" s="9"/>
    </row>
    <row r="8" spans="1:133">
      <c r="A8" s="12"/>
      <c r="B8" s="25">
        <v>312.3</v>
      </c>
      <c r="C8" s="20" t="s">
        <v>10</v>
      </c>
      <c r="D8" s="46">
        <v>51608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51608</v>
      </c>
      <c r="O8" s="47">
        <f t="shared" si="1"/>
        <v>11.339925291144803</v>
      </c>
      <c r="P8" s="9"/>
    </row>
    <row r="9" spans="1:133">
      <c r="A9" s="12"/>
      <c r="B9" s="25">
        <v>314.10000000000002</v>
      </c>
      <c r="C9" s="20" t="s">
        <v>12</v>
      </c>
      <c r="D9" s="46">
        <v>142327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142327</v>
      </c>
      <c r="O9" s="47">
        <f t="shared" si="1"/>
        <v>31.273785981103053</v>
      </c>
      <c r="P9" s="9"/>
    </row>
    <row r="10" spans="1:133">
      <c r="A10" s="12"/>
      <c r="B10" s="25">
        <v>314.39999999999998</v>
      </c>
      <c r="C10" s="20" t="s">
        <v>78</v>
      </c>
      <c r="D10" s="46">
        <v>2347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2347</v>
      </c>
      <c r="O10" s="47">
        <f t="shared" si="1"/>
        <v>0.51571083278400354</v>
      </c>
      <c r="P10" s="9"/>
    </row>
    <row r="11" spans="1:133">
      <c r="A11" s="12"/>
      <c r="B11" s="25">
        <v>315</v>
      </c>
      <c r="C11" s="20" t="s">
        <v>13</v>
      </c>
      <c r="D11" s="46">
        <v>211077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211077</v>
      </c>
      <c r="O11" s="47">
        <f t="shared" si="1"/>
        <v>46.380355965721819</v>
      </c>
      <c r="P11" s="9"/>
    </row>
    <row r="12" spans="1:133">
      <c r="A12" s="12"/>
      <c r="B12" s="25">
        <v>316</v>
      </c>
      <c r="C12" s="20" t="s">
        <v>14</v>
      </c>
      <c r="D12" s="46">
        <v>44661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44661</v>
      </c>
      <c r="O12" s="47">
        <f t="shared" si="1"/>
        <v>9.8134475939353987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551167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42734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593901</v>
      </c>
      <c r="O13" s="45">
        <f t="shared" si="1"/>
        <v>130.49901120632828</v>
      </c>
      <c r="P13" s="10"/>
    </row>
    <row r="14" spans="1:133">
      <c r="A14" s="12"/>
      <c r="B14" s="25">
        <v>322</v>
      </c>
      <c r="C14" s="20" t="s">
        <v>0</v>
      </c>
      <c r="D14" s="46">
        <v>89943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89943</v>
      </c>
      <c r="O14" s="47">
        <f t="shared" si="1"/>
        <v>19.763348714568227</v>
      </c>
      <c r="P14" s="9"/>
    </row>
    <row r="15" spans="1:133">
      <c r="A15" s="12"/>
      <c r="B15" s="25">
        <v>323.10000000000002</v>
      </c>
      <c r="C15" s="20" t="s">
        <v>16</v>
      </c>
      <c r="D15" s="46">
        <v>378532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378532</v>
      </c>
      <c r="O15" s="47">
        <f t="shared" si="1"/>
        <v>83.175565809712154</v>
      </c>
      <c r="P15" s="9"/>
    </row>
    <row r="16" spans="1:133">
      <c r="A16" s="12"/>
      <c r="B16" s="25">
        <v>323.39999999999998</v>
      </c>
      <c r="C16" s="20" t="s">
        <v>17</v>
      </c>
      <c r="D16" s="46">
        <v>9267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9267</v>
      </c>
      <c r="O16" s="47">
        <f t="shared" si="1"/>
        <v>2.0362557679630848</v>
      </c>
      <c r="P16" s="9"/>
    </row>
    <row r="17" spans="1:16">
      <c r="A17" s="12"/>
      <c r="B17" s="25">
        <v>323.7</v>
      </c>
      <c r="C17" s="20" t="s">
        <v>18</v>
      </c>
      <c r="D17" s="46">
        <v>66415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66415</v>
      </c>
      <c r="O17" s="47">
        <f t="shared" si="1"/>
        <v>14.59349593495935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24395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24395</v>
      </c>
      <c r="O18" s="47">
        <f t="shared" si="1"/>
        <v>5.3603603603603602</v>
      </c>
      <c r="P18" s="9"/>
    </row>
    <row r="19" spans="1:16">
      <c r="A19" s="12"/>
      <c r="B19" s="25">
        <v>324.22000000000003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18339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18339</v>
      </c>
      <c r="O19" s="47">
        <f t="shared" si="1"/>
        <v>4.0296638101516153</v>
      </c>
      <c r="P19" s="9"/>
    </row>
    <row r="20" spans="1:16">
      <c r="A20" s="12"/>
      <c r="B20" s="25">
        <v>324.61</v>
      </c>
      <c r="C20" s="20" t="s">
        <v>21</v>
      </c>
      <c r="D20" s="46">
        <v>7010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7010</v>
      </c>
      <c r="O20" s="47">
        <f t="shared" si="1"/>
        <v>1.5403208086134916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428087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145705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30" si="6">SUM(D21:M21)</f>
        <v>573792</v>
      </c>
      <c r="O21" s="45">
        <f t="shared" si="1"/>
        <v>126.08042188529993</v>
      </c>
      <c r="P21" s="10"/>
    </row>
    <row r="22" spans="1:16">
      <c r="A22" s="12"/>
      <c r="B22" s="25">
        <v>331.2</v>
      </c>
      <c r="C22" s="20" t="s">
        <v>23</v>
      </c>
      <c r="D22" s="46">
        <v>2005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2005</v>
      </c>
      <c r="O22" s="47">
        <f t="shared" si="1"/>
        <v>0.44056251373324545</v>
      </c>
      <c r="P22" s="9"/>
    </row>
    <row r="23" spans="1:16">
      <c r="A23" s="12"/>
      <c r="B23" s="25">
        <v>334.31</v>
      </c>
      <c r="C23" s="20" t="s">
        <v>73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139705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139705</v>
      </c>
      <c r="O23" s="47">
        <f t="shared" si="1"/>
        <v>30.697648868380575</v>
      </c>
      <c r="P23" s="9"/>
    </row>
    <row r="24" spans="1:16">
      <c r="A24" s="12"/>
      <c r="B24" s="25">
        <v>334.35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6000</v>
      </c>
      <c r="O24" s="47">
        <f t="shared" si="1"/>
        <v>1.3183915622940012</v>
      </c>
      <c r="P24" s="9"/>
    </row>
    <row r="25" spans="1:16">
      <c r="A25" s="12"/>
      <c r="B25" s="25">
        <v>335.12</v>
      </c>
      <c r="C25" s="20" t="s">
        <v>29</v>
      </c>
      <c r="D25" s="46">
        <v>134966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134966</v>
      </c>
      <c r="O25" s="47">
        <f t="shared" si="1"/>
        <v>29.656339266095365</v>
      </c>
      <c r="P25" s="9"/>
    </row>
    <row r="26" spans="1:16">
      <c r="A26" s="12"/>
      <c r="B26" s="25">
        <v>335.14</v>
      </c>
      <c r="C26" s="20" t="s">
        <v>30</v>
      </c>
      <c r="D26" s="46">
        <v>7701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7701</v>
      </c>
      <c r="O26" s="47">
        <f t="shared" si="1"/>
        <v>1.6921555702043507</v>
      </c>
      <c r="P26" s="9"/>
    </row>
    <row r="27" spans="1:16">
      <c r="A27" s="12"/>
      <c r="B27" s="25">
        <v>335.15</v>
      </c>
      <c r="C27" s="20" t="s">
        <v>31</v>
      </c>
      <c r="D27" s="46">
        <v>6193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6193</v>
      </c>
      <c r="O27" s="47">
        <f t="shared" si="1"/>
        <v>1.3607998242144583</v>
      </c>
      <c r="P27" s="9"/>
    </row>
    <row r="28" spans="1:16">
      <c r="A28" s="12"/>
      <c r="B28" s="25">
        <v>335.18</v>
      </c>
      <c r="C28" s="20" t="s">
        <v>32</v>
      </c>
      <c r="D28" s="46">
        <v>238643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238643</v>
      </c>
      <c r="O28" s="47">
        <f t="shared" si="1"/>
        <v>52.437486266754561</v>
      </c>
      <c r="P28" s="9"/>
    </row>
    <row r="29" spans="1:16">
      <c r="A29" s="12"/>
      <c r="B29" s="25">
        <v>335.9</v>
      </c>
      <c r="C29" s="20" t="s">
        <v>33</v>
      </c>
      <c r="D29" s="46">
        <v>38579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38579</v>
      </c>
      <c r="O29" s="47">
        <f t="shared" si="1"/>
        <v>8.4770380136233801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SUM(D31:D38)</f>
        <v>380884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2043139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2424023</v>
      </c>
      <c r="O30" s="45">
        <f t="shared" si="1"/>
        <v>532.63524500109861</v>
      </c>
      <c r="P30" s="10"/>
    </row>
    <row r="31" spans="1:16">
      <c r="A31" s="12"/>
      <c r="B31" s="25">
        <v>342.9</v>
      </c>
      <c r="C31" s="20" t="s">
        <v>74</v>
      </c>
      <c r="D31" s="46">
        <v>1600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1600</v>
      </c>
      <c r="O31" s="47">
        <f t="shared" si="1"/>
        <v>0.35157108327840036</v>
      </c>
      <c r="P31" s="9"/>
    </row>
    <row r="32" spans="1:16">
      <c r="A32" s="12"/>
      <c r="B32" s="25">
        <v>343.1</v>
      </c>
      <c r="C32" s="20" t="s">
        <v>79</v>
      </c>
      <c r="D32" s="46">
        <v>284392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284392</v>
      </c>
      <c r="O32" s="47">
        <f t="shared" si="1"/>
        <v>62.490002197319271</v>
      </c>
      <c r="P32" s="9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944699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944699</v>
      </c>
      <c r="O33" s="47">
        <f t="shared" si="1"/>
        <v>207.58053175126346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953868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953868</v>
      </c>
      <c r="O34" s="47">
        <f t="shared" si="1"/>
        <v>209.59525379037575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144572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144572</v>
      </c>
      <c r="O35" s="47">
        <f t="shared" si="1"/>
        <v>31.76708415732806</v>
      </c>
      <c r="P35" s="9"/>
    </row>
    <row r="36" spans="1:16">
      <c r="A36" s="12"/>
      <c r="B36" s="25">
        <v>343.8</v>
      </c>
      <c r="C36" s="20" t="s">
        <v>45</v>
      </c>
      <c r="D36" s="46">
        <v>8250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8250</v>
      </c>
      <c r="O36" s="47">
        <f t="shared" si="1"/>
        <v>1.8127883981542519</v>
      </c>
      <c r="P36" s="9"/>
    </row>
    <row r="37" spans="1:16">
      <c r="A37" s="12"/>
      <c r="B37" s="25">
        <v>347.2</v>
      </c>
      <c r="C37" s="20" t="s">
        <v>47</v>
      </c>
      <c r="D37" s="46">
        <v>63401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63401</v>
      </c>
      <c r="O37" s="47">
        <f t="shared" si="1"/>
        <v>13.931223906833663</v>
      </c>
      <c r="P37" s="9"/>
    </row>
    <row r="38" spans="1:16">
      <c r="A38" s="12"/>
      <c r="B38" s="25">
        <v>349</v>
      </c>
      <c r="C38" s="20" t="s">
        <v>80</v>
      </c>
      <c r="D38" s="46">
        <v>23241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23241</v>
      </c>
      <c r="O38" s="47">
        <f t="shared" si="1"/>
        <v>5.1067897165458138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SUM(D40:D40)</f>
        <v>52620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1" si="10">SUM(D39:M39)</f>
        <v>52620</v>
      </c>
      <c r="O39" s="45">
        <f t="shared" si="1"/>
        <v>11.562294001318392</v>
      </c>
      <c r="P39" s="10"/>
    </row>
    <row r="40" spans="1:16">
      <c r="A40" s="13"/>
      <c r="B40" s="39">
        <v>351.4</v>
      </c>
      <c r="C40" s="21" t="s">
        <v>50</v>
      </c>
      <c r="D40" s="46">
        <v>52620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52620</v>
      </c>
      <c r="O40" s="47">
        <f t="shared" si="1"/>
        <v>11.562294001318392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SUM(D42:D47)</f>
        <v>77231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58634</v>
      </c>
      <c r="J41" s="32">
        <f t="shared" si="11"/>
        <v>0</v>
      </c>
      <c r="K41" s="32">
        <f t="shared" si="11"/>
        <v>641226</v>
      </c>
      <c r="L41" s="32">
        <f t="shared" si="11"/>
        <v>0</v>
      </c>
      <c r="M41" s="32">
        <f t="shared" si="11"/>
        <v>0</v>
      </c>
      <c r="N41" s="32">
        <f t="shared" si="10"/>
        <v>777091</v>
      </c>
      <c r="O41" s="45">
        <f t="shared" si="1"/>
        <v>170.75170292243462</v>
      </c>
      <c r="P41" s="10"/>
    </row>
    <row r="42" spans="1:16">
      <c r="A42" s="12"/>
      <c r="B42" s="25">
        <v>361.1</v>
      </c>
      <c r="C42" s="20" t="s">
        <v>51</v>
      </c>
      <c r="D42" s="46">
        <v>13233</v>
      </c>
      <c r="E42" s="46">
        <v>0</v>
      </c>
      <c r="F42" s="46">
        <v>0</v>
      </c>
      <c r="G42" s="46">
        <v>0</v>
      </c>
      <c r="H42" s="46">
        <v>0</v>
      </c>
      <c r="I42" s="46">
        <v>26741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39974</v>
      </c>
      <c r="O42" s="47">
        <f t="shared" si="1"/>
        <v>8.7835640518567342</v>
      </c>
      <c r="P42" s="9"/>
    </row>
    <row r="43" spans="1:16">
      <c r="A43" s="12"/>
      <c r="B43" s="25">
        <v>361.3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431008</v>
      </c>
      <c r="L43" s="46">
        <v>0</v>
      </c>
      <c r="M43" s="46">
        <v>0</v>
      </c>
      <c r="N43" s="46">
        <f t="shared" si="10"/>
        <v>431008</v>
      </c>
      <c r="O43" s="47">
        <f t="shared" si="1"/>
        <v>94.706218413535481</v>
      </c>
      <c r="P43" s="9"/>
    </row>
    <row r="44" spans="1:16">
      <c r="A44" s="12"/>
      <c r="B44" s="25">
        <v>362</v>
      </c>
      <c r="C44" s="20" t="s">
        <v>81</v>
      </c>
      <c r="D44" s="46">
        <v>29186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29186</v>
      </c>
      <c r="O44" s="47">
        <f t="shared" si="1"/>
        <v>6.4130960228521205</v>
      </c>
      <c r="P44" s="9"/>
    </row>
    <row r="45" spans="1:16">
      <c r="A45" s="12"/>
      <c r="B45" s="25">
        <v>365</v>
      </c>
      <c r="C45" s="20" t="s">
        <v>82</v>
      </c>
      <c r="D45" s="46">
        <v>2483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2483</v>
      </c>
      <c r="O45" s="47">
        <f t="shared" si="1"/>
        <v>0.5455943748626676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210218</v>
      </c>
      <c r="L46" s="46">
        <v>0</v>
      </c>
      <c r="M46" s="46">
        <v>0</v>
      </c>
      <c r="N46" s="46">
        <f t="shared" si="10"/>
        <v>210218</v>
      </c>
      <c r="O46" s="47">
        <f t="shared" si="1"/>
        <v>46.191606240386726</v>
      </c>
      <c r="P46" s="9"/>
    </row>
    <row r="47" spans="1:16">
      <c r="A47" s="12"/>
      <c r="B47" s="25">
        <v>369.9</v>
      </c>
      <c r="C47" s="20" t="s">
        <v>55</v>
      </c>
      <c r="D47" s="46">
        <v>32329</v>
      </c>
      <c r="E47" s="46">
        <v>0</v>
      </c>
      <c r="F47" s="46">
        <v>0</v>
      </c>
      <c r="G47" s="46">
        <v>0</v>
      </c>
      <c r="H47" s="46">
        <v>0</v>
      </c>
      <c r="I47" s="46">
        <v>31893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64222</v>
      </c>
      <c r="O47" s="47">
        <f t="shared" si="1"/>
        <v>14.111623818940892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SUM(D49:D50)</f>
        <v>252056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252056</v>
      </c>
      <c r="O48" s="45">
        <f t="shared" si="1"/>
        <v>55.384750604262798</v>
      </c>
      <c r="P48" s="9"/>
    </row>
    <row r="49" spans="1:119">
      <c r="A49" s="12"/>
      <c r="B49" s="25">
        <v>381</v>
      </c>
      <c r="C49" s="20" t="s">
        <v>56</v>
      </c>
      <c r="D49" s="46">
        <v>229725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229725</v>
      </c>
      <c r="O49" s="47">
        <f t="shared" si="1"/>
        <v>50.477916941331578</v>
      </c>
      <c r="P49" s="9"/>
    </row>
    <row r="50" spans="1:119" ht="15.75" thickBot="1">
      <c r="A50" s="12"/>
      <c r="B50" s="25">
        <v>383</v>
      </c>
      <c r="C50" s="20" t="s">
        <v>57</v>
      </c>
      <c r="D50" s="46">
        <v>22331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22331</v>
      </c>
      <c r="O50" s="47">
        <f t="shared" si="1"/>
        <v>4.9068336629312235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3">SUM(D5,D13,D21,D30,D39,D41,D48)</f>
        <v>3417682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2290212</v>
      </c>
      <c r="J51" s="15">
        <f t="shared" si="13"/>
        <v>0</v>
      </c>
      <c r="K51" s="15">
        <f t="shared" si="13"/>
        <v>641226</v>
      </c>
      <c r="L51" s="15">
        <f t="shared" si="13"/>
        <v>0</v>
      </c>
      <c r="M51" s="15">
        <f t="shared" si="13"/>
        <v>0</v>
      </c>
      <c r="N51" s="15">
        <f t="shared" si="10"/>
        <v>6349120</v>
      </c>
      <c r="O51" s="38">
        <f t="shared" si="1"/>
        <v>1395.1043726653484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83</v>
      </c>
      <c r="M53" s="48"/>
      <c r="N53" s="48"/>
      <c r="O53" s="43">
        <v>4551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1587123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1587123</v>
      </c>
      <c r="O5" s="33">
        <f t="shared" ref="O5:O49" si="2">(N5/O$51)</f>
        <v>347.97697873273404</v>
      </c>
      <c r="P5" s="6"/>
    </row>
    <row r="6" spans="1:133">
      <c r="A6" s="12"/>
      <c r="B6" s="25">
        <v>311</v>
      </c>
      <c r="C6" s="20" t="s">
        <v>2</v>
      </c>
      <c r="D6" s="46">
        <v>662585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662585</v>
      </c>
      <c r="O6" s="47">
        <f t="shared" si="2"/>
        <v>145.27187020390267</v>
      </c>
      <c r="P6" s="9"/>
    </row>
    <row r="7" spans="1:133">
      <c r="A7" s="12"/>
      <c r="B7" s="25">
        <v>312.10000000000002</v>
      </c>
      <c r="C7" s="20" t="s">
        <v>72</v>
      </c>
      <c r="D7" s="46">
        <v>480306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480306</v>
      </c>
      <c r="O7" s="47">
        <f t="shared" si="2"/>
        <v>105.30716948037711</v>
      </c>
      <c r="P7" s="9"/>
    </row>
    <row r="8" spans="1:133">
      <c r="A8" s="12"/>
      <c r="B8" s="25">
        <v>312.3</v>
      </c>
      <c r="C8" s="20" t="s">
        <v>10</v>
      </c>
      <c r="D8" s="46">
        <v>52069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52069</v>
      </c>
      <c r="O8" s="47">
        <f t="shared" si="2"/>
        <v>11.416136812102609</v>
      </c>
      <c r="P8" s="9"/>
    </row>
    <row r="9" spans="1:133">
      <c r="A9" s="12"/>
      <c r="B9" s="25">
        <v>314.10000000000002</v>
      </c>
      <c r="C9" s="20" t="s">
        <v>12</v>
      </c>
      <c r="D9" s="46">
        <v>146170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146170</v>
      </c>
      <c r="O9" s="47">
        <f t="shared" si="2"/>
        <v>32.047796535847404</v>
      </c>
      <c r="P9" s="9"/>
    </row>
    <row r="10" spans="1:133">
      <c r="A10" s="12"/>
      <c r="B10" s="25">
        <v>315</v>
      </c>
      <c r="C10" s="20" t="s">
        <v>13</v>
      </c>
      <c r="D10" s="46">
        <v>205349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205349</v>
      </c>
      <c r="O10" s="47">
        <f t="shared" si="2"/>
        <v>45.022802017101512</v>
      </c>
      <c r="P10" s="9"/>
    </row>
    <row r="11" spans="1:133">
      <c r="A11" s="12"/>
      <c r="B11" s="25">
        <v>316</v>
      </c>
      <c r="C11" s="20" t="s">
        <v>14</v>
      </c>
      <c r="D11" s="46">
        <v>40644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40644</v>
      </c>
      <c r="O11" s="47">
        <f t="shared" si="2"/>
        <v>8.9112036834027624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515132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65136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580268</v>
      </c>
      <c r="O12" s="45">
        <f t="shared" si="2"/>
        <v>127.22385441789082</v>
      </c>
      <c r="P12" s="10"/>
    </row>
    <row r="13" spans="1:133">
      <c r="A13" s="12"/>
      <c r="B13" s="25">
        <v>322</v>
      </c>
      <c r="C13" s="20" t="s">
        <v>0</v>
      </c>
      <c r="D13" s="46">
        <v>39343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39343</v>
      </c>
      <c r="O13" s="47">
        <f t="shared" si="2"/>
        <v>8.625959219469415</v>
      </c>
      <c r="P13" s="9"/>
    </row>
    <row r="14" spans="1:133">
      <c r="A14" s="12"/>
      <c r="B14" s="25">
        <v>323.10000000000002</v>
      </c>
      <c r="C14" s="20" t="s">
        <v>16</v>
      </c>
      <c r="D14" s="46">
        <v>475789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475789</v>
      </c>
      <c r="O14" s="47">
        <f t="shared" si="2"/>
        <v>104.31681648761237</v>
      </c>
      <c r="P14" s="9"/>
    </row>
    <row r="15" spans="1:133">
      <c r="A15" s="12"/>
      <c r="B15" s="25">
        <v>324.20999999999998</v>
      </c>
      <c r="C15" s="20" t="s">
        <v>19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245</v>
      </c>
      <c r="O15" s="47">
        <f t="shared" si="2"/>
        <v>5.3716290287217715E-2</v>
      </c>
      <c r="P15" s="9"/>
    </row>
    <row r="16" spans="1:133">
      <c r="A16" s="12"/>
      <c r="B16" s="25">
        <v>324.22000000000003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64891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64891</v>
      </c>
      <c r="O16" s="47">
        <f t="shared" si="2"/>
        <v>14.227362420521816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SUM(D18:D27)</f>
        <v>474556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127940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602496</v>
      </c>
      <c r="O17" s="45">
        <f t="shared" si="2"/>
        <v>132.0973470730103</v>
      </c>
      <c r="P17" s="10"/>
    </row>
    <row r="18" spans="1:16">
      <c r="A18" s="12"/>
      <c r="B18" s="25">
        <v>331.1</v>
      </c>
      <c r="C18" s="20" t="s">
        <v>22</v>
      </c>
      <c r="D18" s="46">
        <v>34035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34035</v>
      </c>
      <c r="O18" s="47">
        <f t="shared" si="2"/>
        <v>7.4621793466345103</v>
      </c>
      <c r="P18" s="9"/>
    </row>
    <row r="19" spans="1:16">
      <c r="A19" s="12"/>
      <c r="B19" s="25">
        <v>331.2</v>
      </c>
      <c r="C19" s="20" t="s">
        <v>23</v>
      </c>
      <c r="D19" s="46">
        <v>2476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2476</v>
      </c>
      <c r="O19" s="47">
        <f t="shared" si="2"/>
        <v>0.54286340714755532</v>
      </c>
      <c r="P19" s="9"/>
    </row>
    <row r="20" spans="1:16">
      <c r="A20" s="12"/>
      <c r="B20" s="25">
        <v>331.31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19658</v>
      </c>
      <c r="O20" s="47">
        <f t="shared" si="2"/>
        <v>4.3100197325147995</v>
      </c>
      <c r="P20" s="9"/>
    </row>
    <row r="21" spans="1:16">
      <c r="A21" s="12"/>
      <c r="B21" s="25">
        <v>334.31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108282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108282</v>
      </c>
      <c r="O21" s="47">
        <f t="shared" si="2"/>
        <v>23.740846305634729</v>
      </c>
      <c r="P21" s="9"/>
    </row>
    <row r="22" spans="1:16">
      <c r="A22" s="12"/>
      <c r="B22" s="25">
        <v>334.7</v>
      </c>
      <c r="C22" s="20" t="s">
        <v>28</v>
      </c>
      <c r="D22" s="46">
        <v>44681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44681</v>
      </c>
      <c r="O22" s="47">
        <f t="shared" si="2"/>
        <v>9.796316597237448</v>
      </c>
      <c r="P22" s="9"/>
    </row>
    <row r="23" spans="1:16">
      <c r="A23" s="12"/>
      <c r="B23" s="25">
        <v>335.12</v>
      </c>
      <c r="C23" s="20" t="s">
        <v>29</v>
      </c>
      <c r="D23" s="46">
        <v>134322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134322</v>
      </c>
      <c r="O23" s="47">
        <f t="shared" si="2"/>
        <v>29.45012058759044</v>
      </c>
      <c r="P23" s="9"/>
    </row>
    <row r="24" spans="1:16">
      <c r="A24" s="12"/>
      <c r="B24" s="25">
        <v>335.14</v>
      </c>
      <c r="C24" s="20" t="s">
        <v>30</v>
      </c>
      <c r="D24" s="46">
        <v>5681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5681</v>
      </c>
      <c r="O24" s="47">
        <f t="shared" si="2"/>
        <v>1.245560184170138</v>
      </c>
      <c r="P24" s="9"/>
    </row>
    <row r="25" spans="1:16">
      <c r="A25" s="12"/>
      <c r="B25" s="25">
        <v>335.15</v>
      </c>
      <c r="C25" s="20" t="s">
        <v>31</v>
      </c>
      <c r="D25" s="46">
        <v>6256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6256</v>
      </c>
      <c r="O25" s="47">
        <f t="shared" si="2"/>
        <v>1.3716290287217716</v>
      </c>
      <c r="P25" s="9"/>
    </row>
    <row r="26" spans="1:16">
      <c r="A26" s="12"/>
      <c r="B26" s="25">
        <v>335.18</v>
      </c>
      <c r="C26" s="20" t="s">
        <v>32</v>
      </c>
      <c r="D26" s="46">
        <v>209653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209653</v>
      </c>
      <c r="O26" s="47">
        <f t="shared" si="2"/>
        <v>45.966454724841043</v>
      </c>
      <c r="P26" s="9"/>
    </row>
    <row r="27" spans="1:16">
      <c r="A27" s="12"/>
      <c r="B27" s="25">
        <v>335.9</v>
      </c>
      <c r="C27" s="20" t="s">
        <v>33</v>
      </c>
      <c r="D27" s="46">
        <v>37452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37452</v>
      </c>
      <c r="O27" s="47">
        <f t="shared" si="2"/>
        <v>8.2113571585178686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SUM(D29:D36)</f>
        <v>421413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2080580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2501993</v>
      </c>
      <c r="O28" s="45">
        <f t="shared" si="2"/>
        <v>548.56237667178254</v>
      </c>
      <c r="P28" s="10"/>
    </row>
    <row r="29" spans="1:16">
      <c r="A29" s="12"/>
      <c r="B29" s="25">
        <v>342.9</v>
      </c>
      <c r="C29" s="20" t="s">
        <v>74</v>
      </c>
      <c r="D29" s="46">
        <v>2550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2550</v>
      </c>
      <c r="O29" s="47">
        <f t="shared" si="2"/>
        <v>0.55908791931593949</v>
      </c>
      <c r="P29" s="9"/>
    </row>
    <row r="30" spans="1:16">
      <c r="A30" s="12"/>
      <c r="B30" s="25">
        <v>343.3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977190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977190</v>
      </c>
      <c r="O30" s="47">
        <f t="shared" si="2"/>
        <v>214.24906818680114</v>
      </c>
      <c r="P30" s="9"/>
    </row>
    <row r="31" spans="1:16">
      <c r="A31" s="12"/>
      <c r="B31" s="25">
        <v>343.4</v>
      </c>
      <c r="C31" s="20" t="s">
        <v>42</v>
      </c>
      <c r="D31" s="46">
        <v>329935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329935</v>
      </c>
      <c r="O31" s="47">
        <f t="shared" si="2"/>
        <v>72.338303003727248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942206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942206</v>
      </c>
      <c r="O32" s="47">
        <f t="shared" si="2"/>
        <v>206.57882043411533</v>
      </c>
      <c r="P32" s="9"/>
    </row>
    <row r="33" spans="1:16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161184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161184</v>
      </c>
      <c r="O33" s="47">
        <f t="shared" si="2"/>
        <v>35.339618504713876</v>
      </c>
      <c r="P33" s="9"/>
    </row>
    <row r="34" spans="1:16">
      <c r="A34" s="12"/>
      <c r="B34" s="25">
        <v>343.8</v>
      </c>
      <c r="C34" s="20" t="s">
        <v>45</v>
      </c>
      <c r="D34" s="46">
        <v>13500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13500</v>
      </c>
      <c r="O34" s="47">
        <f t="shared" si="2"/>
        <v>2.9598772199079151</v>
      </c>
      <c r="P34" s="9"/>
    </row>
    <row r="35" spans="1:16">
      <c r="A35" s="12"/>
      <c r="B35" s="25">
        <v>343.9</v>
      </c>
      <c r="C35" s="20" t="s">
        <v>46</v>
      </c>
      <c r="D35" s="46">
        <v>15385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15385</v>
      </c>
      <c r="O35" s="47">
        <f t="shared" si="2"/>
        <v>3.3731637798728351</v>
      </c>
      <c r="P35" s="9"/>
    </row>
    <row r="36" spans="1:16">
      <c r="A36" s="12"/>
      <c r="B36" s="25">
        <v>347.2</v>
      </c>
      <c r="C36" s="20" t="s">
        <v>47</v>
      </c>
      <c r="D36" s="46">
        <v>60043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60043</v>
      </c>
      <c r="O36" s="47">
        <f t="shared" si="2"/>
        <v>13.164437623328217</v>
      </c>
      <c r="P36" s="9"/>
    </row>
    <row r="37" spans="1:16" ht="15.75">
      <c r="A37" s="29" t="s">
        <v>39</v>
      </c>
      <c r="B37" s="30"/>
      <c r="C37" s="31"/>
      <c r="D37" s="32">
        <f t="shared" ref="D37:M37" si="8">SUM(D38:D38)</f>
        <v>52681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52681</v>
      </c>
      <c r="O37" s="45">
        <f t="shared" si="2"/>
        <v>11.550317912738434</v>
      </c>
      <c r="P37" s="10"/>
    </row>
    <row r="38" spans="1:16">
      <c r="A38" s="13"/>
      <c r="B38" s="39">
        <v>351.4</v>
      </c>
      <c r="C38" s="21" t="s">
        <v>50</v>
      </c>
      <c r="D38" s="46">
        <v>52681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52681</v>
      </c>
      <c r="O38" s="47">
        <f t="shared" si="2"/>
        <v>11.550317912738434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SUM(D40:D44)</f>
        <v>92573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48631</v>
      </c>
      <c r="J39" s="32">
        <f t="shared" si="10"/>
        <v>0</v>
      </c>
      <c r="K39" s="32">
        <f t="shared" si="10"/>
        <v>241528</v>
      </c>
      <c r="L39" s="32">
        <f t="shared" si="10"/>
        <v>0</v>
      </c>
      <c r="M39" s="32">
        <f t="shared" si="10"/>
        <v>0</v>
      </c>
      <c r="N39" s="32">
        <f t="shared" si="9"/>
        <v>382732</v>
      </c>
      <c r="O39" s="45">
        <f t="shared" si="2"/>
        <v>83.914053935540451</v>
      </c>
      <c r="P39" s="10"/>
    </row>
    <row r="40" spans="1:16">
      <c r="A40" s="12"/>
      <c r="B40" s="25">
        <v>361.1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46204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46204</v>
      </c>
      <c r="O40" s="47">
        <f t="shared" si="2"/>
        <v>10.130234597675948</v>
      </c>
      <c r="P40" s="9"/>
    </row>
    <row r="41" spans="1:16">
      <c r="A41" s="12"/>
      <c r="B41" s="25">
        <v>361.3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21831</v>
      </c>
      <c r="L41" s="46">
        <v>0</v>
      </c>
      <c r="M41" s="46">
        <v>0</v>
      </c>
      <c r="N41" s="46">
        <f t="shared" si="9"/>
        <v>21831</v>
      </c>
      <c r="O41" s="47">
        <f t="shared" si="2"/>
        <v>4.7864503398377547</v>
      </c>
      <c r="P41" s="9"/>
    </row>
    <row r="42" spans="1:16">
      <c r="A42" s="12"/>
      <c r="B42" s="25">
        <v>364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-26110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-26110</v>
      </c>
      <c r="O42" s="47">
        <f t="shared" si="2"/>
        <v>-5.724621793466345</v>
      </c>
      <c r="P42" s="9"/>
    </row>
    <row r="43" spans="1:16">
      <c r="A43" s="12"/>
      <c r="B43" s="25">
        <v>368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219697</v>
      </c>
      <c r="L43" s="46">
        <v>0</v>
      </c>
      <c r="M43" s="46">
        <v>0</v>
      </c>
      <c r="N43" s="46">
        <f t="shared" si="9"/>
        <v>219697</v>
      </c>
      <c r="O43" s="47">
        <f t="shared" si="2"/>
        <v>48.168603376452531</v>
      </c>
      <c r="P43" s="9"/>
    </row>
    <row r="44" spans="1:16">
      <c r="A44" s="12"/>
      <c r="B44" s="25">
        <v>369.9</v>
      </c>
      <c r="C44" s="20" t="s">
        <v>55</v>
      </c>
      <c r="D44" s="46">
        <v>92573</v>
      </c>
      <c r="E44" s="46">
        <v>0</v>
      </c>
      <c r="F44" s="46">
        <v>0</v>
      </c>
      <c r="G44" s="46">
        <v>0</v>
      </c>
      <c r="H44" s="46">
        <v>0</v>
      </c>
      <c r="I44" s="46">
        <v>28537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121110</v>
      </c>
      <c r="O44" s="47">
        <f t="shared" si="2"/>
        <v>26.553387415040561</v>
      </c>
      <c r="P44" s="9"/>
    </row>
    <row r="45" spans="1:16" ht="15.75">
      <c r="A45" s="29" t="s">
        <v>40</v>
      </c>
      <c r="B45" s="30"/>
      <c r="C45" s="31"/>
      <c r="D45" s="32">
        <f t="shared" ref="D45:M45" si="11">SUM(D46:D48)</f>
        <v>1116850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1116850</v>
      </c>
      <c r="O45" s="45">
        <f t="shared" si="2"/>
        <v>244.86954615215961</v>
      </c>
      <c r="P45" s="9"/>
    </row>
    <row r="46" spans="1:16">
      <c r="A46" s="12"/>
      <c r="B46" s="25">
        <v>381</v>
      </c>
      <c r="C46" s="20" t="s">
        <v>56</v>
      </c>
      <c r="D46" s="46">
        <v>194400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194400</v>
      </c>
      <c r="O46" s="47">
        <f t="shared" si="2"/>
        <v>42.622231966673972</v>
      </c>
      <c r="P46" s="9"/>
    </row>
    <row r="47" spans="1:16">
      <c r="A47" s="12"/>
      <c r="B47" s="25">
        <v>383</v>
      </c>
      <c r="C47" s="20" t="s">
        <v>57</v>
      </c>
      <c r="D47" s="46">
        <v>22450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22450</v>
      </c>
      <c r="O47" s="47">
        <f t="shared" si="2"/>
        <v>4.922166191624644</v>
      </c>
      <c r="P47" s="9"/>
    </row>
    <row r="48" spans="1:16" ht="15.75" thickBot="1">
      <c r="A48" s="12"/>
      <c r="B48" s="25">
        <v>384</v>
      </c>
      <c r="C48" s="20" t="s">
        <v>75</v>
      </c>
      <c r="D48" s="46">
        <v>900000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900000</v>
      </c>
      <c r="O48" s="47">
        <f t="shared" si="2"/>
        <v>197.32514799386101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2">SUM(D5,D12,D17,D28,D37,D39,D45)</f>
        <v>4260328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2322287</v>
      </c>
      <c r="J49" s="15">
        <f t="shared" si="12"/>
        <v>0</v>
      </c>
      <c r="K49" s="15">
        <f t="shared" si="12"/>
        <v>241528</v>
      </c>
      <c r="L49" s="15">
        <f t="shared" si="12"/>
        <v>0</v>
      </c>
      <c r="M49" s="15">
        <f t="shared" si="12"/>
        <v>0</v>
      </c>
      <c r="N49" s="15">
        <f t="shared" si="9"/>
        <v>6824143</v>
      </c>
      <c r="O49" s="38">
        <f t="shared" si="2"/>
        <v>1496.1944748958563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76</v>
      </c>
      <c r="M51" s="48"/>
      <c r="N51" s="48"/>
      <c r="O51" s="43">
        <v>4561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1580287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1580287</v>
      </c>
      <c r="O5" s="33">
        <f t="shared" ref="O5:O49" si="2">(N5/O$51)</f>
        <v>351.80031166518256</v>
      </c>
      <c r="P5" s="6"/>
    </row>
    <row r="6" spans="1:133">
      <c r="A6" s="12"/>
      <c r="B6" s="25">
        <v>311</v>
      </c>
      <c r="C6" s="20" t="s">
        <v>2</v>
      </c>
      <c r="D6" s="46">
        <v>671321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671321</v>
      </c>
      <c r="O6" s="47">
        <f t="shared" si="2"/>
        <v>149.44813000890471</v>
      </c>
      <c r="P6" s="9"/>
    </row>
    <row r="7" spans="1:133">
      <c r="A7" s="12"/>
      <c r="B7" s="25">
        <v>312.3</v>
      </c>
      <c r="C7" s="20" t="s">
        <v>10</v>
      </c>
      <c r="D7" s="46">
        <v>56116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56116</v>
      </c>
      <c r="O7" s="47">
        <f t="shared" si="2"/>
        <v>12.492430988423864</v>
      </c>
      <c r="P7" s="9"/>
    </row>
    <row r="8" spans="1:133">
      <c r="A8" s="12"/>
      <c r="B8" s="25">
        <v>312.41000000000003</v>
      </c>
      <c r="C8" s="20" t="s">
        <v>11</v>
      </c>
      <c r="D8" s="46">
        <v>447497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447497</v>
      </c>
      <c r="O8" s="47">
        <f t="shared" si="2"/>
        <v>99.620881567230626</v>
      </c>
      <c r="P8" s="9"/>
    </row>
    <row r="9" spans="1:133">
      <c r="A9" s="12"/>
      <c r="B9" s="25">
        <v>314.10000000000002</v>
      </c>
      <c r="C9" s="20" t="s">
        <v>12</v>
      </c>
      <c r="D9" s="46">
        <v>148962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148962</v>
      </c>
      <c r="O9" s="47">
        <f t="shared" si="2"/>
        <v>33.161620658949246</v>
      </c>
      <c r="P9" s="9"/>
    </row>
    <row r="10" spans="1:133">
      <c r="A10" s="12"/>
      <c r="B10" s="25">
        <v>315</v>
      </c>
      <c r="C10" s="20" t="s">
        <v>13</v>
      </c>
      <c r="D10" s="46">
        <v>210613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210613</v>
      </c>
      <c r="O10" s="47">
        <f t="shared" si="2"/>
        <v>46.886242208370433</v>
      </c>
      <c r="P10" s="9"/>
    </row>
    <row r="11" spans="1:133">
      <c r="A11" s="12"/>
      <c r="B11" s="25">
        <v>316</v>
      </c>
      <c r="C11" s="20" t="s">
        <v>14</v>
      </c>
      <c r="D11" s="46">
        <v>45778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45778</v>
      </c>
      <c r="O11" s="47">
        <f t="shared" si="2"/>
        <v>10.191006233303652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SUM(D13:D19)</f>
        <v>566281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103302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669583</v>
      </c>
      <c r="O12" s="45">
        <f t="shared" si="2"/>
        <v>149.0612199465717</v>
      </c>
      <c r="P12" s="10"/>
    </row>
    <row r="13" spans="1:133">
      <c r="A13" s="12"/>
      <c r="B13" s="25">
        <v>322</v>
      </c>
      <c r="C13" s="20" t="s">
        <v>0</v>
      </c>
      <c r="D13" s="46">
        <v>57888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57888</v>
      </c>
      <c r="O13" s="47">
        <f t="shared" si="2"/>
        <v>12.886910062333037</v>
      </c>
      <c r="P13" s="9"/>
    </row>
    <row r="14" spans="1:133">
      <c r="A14" s="12"/>
      <c r="B14" s="25">
        <v>323.10000000000002</v>
      </c>
      <c r="C14" s="20" t="s">
        <v>16</v>
      </c>
      <c r="D14" s="46">
        <v>427006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427006</v>
      </c>
      <c r="O14" s="47">
        <f t="shared" si="2"/>
        <v>95.059216384683879</v>
      </c>
      <c r="P14" s="9"/>
    </row>
    <row r="15" spans="1:133">
      <c r="A15" s="12"/>
      <c r="B15" s="25">
        <v>323.39999999999998</v>
      </c>
      <c r="C15" s="20" t="s">
        <v>17</v>
      </c>
      <c r="D15" s="46">
        <v>7801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7801</v>
      </c>
      <c r="O15" s="47">
        <f t="shared" si="2"/>
        <v>1.7366429207479965</v>
      </c>
      <c r="P15" s="9"/>
    </row>
    <row r="16" spans="1:133">
      <c r="A16" s="12"/>
      <c r="B16" s="25">
        <v>323.7</v>
      </c>
      <c r="C16" s="20" t="s">
        <v>18</v>
      </c>
      <c r="D16" s="46">
        <v>69380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69380</v>
      </c>
      <c r="O16" s="47">
        <f t="shared" si="2"/>
        <v>15.445235975066785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43794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43794</v>
      </c>
      <c r="O17" s="47">
        <f t="shared" si="2"/>
        <v>9.7493321460373998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59508</v>
      </c>
      <c r="O18" s="47">
        <f t="shared" si="2"/>
        <v>13.247551202137133</v>
      </c>
      <c r="P18" s="9"/>
    </row>
    <row r="19" spans="1:16">
      <c r="A19" s="12"/>
      <c r="B19" s="25">
        <v>324.61</v>
      </c>
      <c r="C19" s="20" t="s">
        <v>21</v>
      </c>
      <c r="D19" s="46">
        <v>4206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4206</v>
      </c>
      <c r="O19" s="47">
        <f t="shared" si="2"/>
        <v>0.93633125556544972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666682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767243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1433925</v>
      </c>
      <c r="O20" s="45">
        <f t="shared" si="2"/>
        <v>319.21749777382013</v>
      </c>
      <c r="P20" s="10"/>
    </row>
    <row r="21" spans="1:16">
      <c r="A21" s="12"/>
      <c r="B21" s="25">
        <v>331.1</v>
      </c>
      <c r="C21" s="20" t="s">
        <v>22</v>
      </c>
      <c r="D21" s="46">
        <v>152202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152202</v>
      </c>
      <c r="O21" s="47">
        <f t="shared" si="2"/>
        <v>33.882902938557436</v>
      </c>
      <c r="P21" s="9"/>
    </row>
    <row r="22" spans="1:16">
      <c r="A22" s="12"/>
      <c r="B22" s="25">
        <v>331.31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767243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767243</v>
      </c>
      <c r="O22" s="47">
        <f t="shared" si="2"/>
        <v>170.80209260908282</v>
      </c>
      <c r="P22" s="9"/>
    </row>
    <row r="23" spans="1:16">
      <c r="A23" s="12"/>
      <c r="B23" s="25">
        <v>334.2</v>
      </c>
      <c r="C23" s="20" t="s">
        <v>26</v>
      </c>
      <c r="D23" s="46">
        <v>40179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40179</v>
      </c>
      <c r="O23" s="47">
        <f t="shared" si="2"/>
        <v>8.9445681211041848</v>
      </c>
      <c r="P23" s="9"/>
    </row>
    <row r="24" spans="1:16">
      <c r="A24" s="12"/>
      <c r="B24" s="25">
        <v>334.7</v>
      </c>
      <c r="C24" s="20" t="s">
        <v>28</v>
      </c>
      <c r="D24" s="46">
        <v>82465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82465</v>
      </c>
      <c r="O24" s="47">
        <f t="shared" si="2"/>
        <v>18.35819234194123</v>
      </c>
      <c r="P24" s="9"/>
    </row>
    <row r="25" spans="1:16">
      <c r="A25" s="12"/>
      <c r="B25" s="25">
        <v>335.12</v>
      </c>
      <c r="C25" s="20" t="s">
        <v>29</v>
      </c>
      <c r="D25" s="46">
        <v>134209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134209</v>
      </c>
      <c r="O25" s="47">
        <f t="shared" si="2"/>
        <v>29.877337488869102</v>
      </c>
      <c r="P25" s="9"/>
    </row>
    <row r="26" spans="1:16">
      <c r="A26" s="12"/>
      <c r="B26" s="25">
        <v>335.14</v>
      </c>
      <c r="C26" s="20" t="s">
        <v>30</v>
      </c>
      <c r="D26" s="46">
        <v>8559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8559</v>
      </c>
      <c r="O26" s="47">
        <f t="shared" si="2"/>
        <v>1.905387355298308</v>
      </c>
      <c r="P26" s="9"/>
    </row>
    <row r="27" spans="1:16">
      <c r="A27" s="12"/>
      <c r="B27" s="25">
        <v>335.15</v>
      </c>
      <c r="C27" s="20" t="s">
        <v>31</v>
      </c>
      <c r="D27" s="46">
        <v>5678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5678</v>
      </c>
      <c r="O27" s="47">
        <f t="shared" si="2"/>
        <v>1.2640249332146036</v>
      </c>
      <c r="P27" s="9"/>
    </row>
    <row r="28" spans="1:16">
      <c r="A28" s="12"/>
      <c r="B28" s="25">
        <v>335.18</v>
      </c>
      <c r="C28" s="20" t="s">
        <v>32</v>
      </c>
      <c r="D28" s="46">
        <v>207026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207026</v>
      </c>
      <c r="O28" s="47">
        <f t="shared" si="2"/>
        <v>46.087711487088157</v>
      </c>
      <c r="P28" s="9"/>
    </row>
    <row r="29" spans="1:16">
      <c r="A29" s="12"/>
      <c r="B29" s="25">
        <v>335.9</v>
      </c>
      <c r="C29" s="20" t="s">
        <v>33</v>
      </c>
      <c r="D29" s="46">
        <v>36364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36364</v>
      </c>
      <c r="O29" s="47">
        <f t="shared" si="2"/>
        <v>8.0952804986642928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SUM(D31:D38)</f>
        <v>385700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2014497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2400197</v>
      </c>
      <c r="O30" s="45">
        <f t="shared" si="2"/>
        <v>534.32702582368654</v>
      </c>
      <c r="P30" s="10"/>
    </row>
    <row r="31" spans="1:16">
      <c r="A31" s="12"/>
      <c r="B31" s="25">
        <v>342.2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5500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5500</v>
      </c>
      <c r="O31" s="47">
        <f t="shared" si="2"/>
        <v>1.2243989314336599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953896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953896</v>
      </c>
      <c r="O32" s="47">
        <f t="shared" si="2"/>
        <v>212.35440783615317</v>
      </c>
      <c r="P32" s="9"/>
    </row>
    <row r="33" spans="1:16">
      <c r="A33" s="12"/>
      <c r="B33" s="25">
        <v>343.4</v>
      </c>
      <c r="C33" s="20" t="s">
        <v>42</v>
      </c>
      <c r="D33" s="46">
        <v>332549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332549</v>
      </c>
      <c r="O33" s="47">
        <f t="shared" si="2"/>
        <v>74.031389136242211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933089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933089</v>
      </c>
      <c r="O34" s="47">
        <f t="shared" si="2"/>
        <v>207.72239536954586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122012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122012</v>
      </c>
      <c r="O35" s="47">
        <f t="shared" si="2"/>
        <v>27.162065894924311</v>
      </c>
      <c r="P35" s="9"/>
    </row>
    <row r="36" spans="1:16">
      <c r="A36" s="12"/>
      <c r="B36" s="25">
        <v>343.8</v>
      </c>
      <c r="C36" s="20" t="s">
        <v>45</v>
      </c>
      <c r="D36" s="46">
        <v>9000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9000</v>
      </c>
      <c r="O36" s="47">
        <f t="shared" si="2"/>
        <v>2.0035618878005343</v>
      </c>
      <c r="P36" s="9"/>
    </row>
    <row r="37" spans="1:16">
      <c r="A37" s="12"/>
      <c r="B37" s="25">
        <v>343.9</v>
      </c>
      <c r="C37" s="20" t="s">
        <v>46</v>
      </c>
      <c r="D37" s="46">
        <v>10080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10080</v>
      </c>
      <c r="O37" s="47">
        <f t="shared" si="2"/>
        <v>2.2439893143365985</v>
      </c>
      <c r="P37" s="9"/>
    </row>
    <row r="38" spans="1:16">
      <c r="A38" s="12"/>
      <c r="B38" s="25">
        <v>347.2</v>
      </c>
      <c r="C38" s="20" t="s">
        <v>47</v>
      </c>
      <c r="D38" s="46">
        <v>34071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34071</v>
      </c>
      <c r="O38" s="47">
        <f t="shared" si="2"/>
        <v>7.5848174532502224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SUM(D40:D40)</f>
        <v>86144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86144</v>
      </c>
      <c r="O39" s="45">
        <f t="shared" si="2"/>
        <v>19.177203918076582</v>
      </c>
      <c r="P39" s="10"/>
    </row>
    <row r="40" spans="1:16">
      <c r="A40" s="13"/>
      <c r="B40" s="39">
        <v>351.4</v>
      </c>
      <c r="C40" s="21" t="s">
        <v>50</v>
      </c>
      <c r="D40" s="46">
        <v>86144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86144</v>
      </c>
      <c r="O40" s="47">
        <f t="shared" si="2"/>
        <v>19.177203918076582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SUM(D42:D45)</f>
        <v>121847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89264</v>
      </c>
      <c r="J41" s="32">
        <f t="shared" si="11"/>
        <v>0</v>
      </c>
      <c r="K41" s="32">
        <f t="shared" si="11"/>
        <v>465793</v>
      </c>
      <c r="L41" s="32">
        <f t="shared" si="11"/>
        <v>0</v>
      </c>
      <c r="M41" s="32">
        <f t="shared" si="11"/>
        <v>0</v>
      </c>
      <c r="N41" s="32">
        <f t="shared" si="10"/>
        <v>676904</v>
      </c>
      <c r="O41" s="45">
        <f t="shared" si="2"/>
        <v>150.69100623330365</v>
      </c>
      <c r="P41" s="10"/>
    </row>
    <row r="42" spans="1:16">
      <c r="A42" s="12"/>
      <c r="B42" s="25">
        <v>361.1</v>
      </c>
      <c r="C42" s="20" t="s">
        <v>51</v>
      </c>
      <c r="D42" s="46">
        <v>15850</v>
      </c>
      <c r="E42" s="46">
        <v>0</v>
      </c>
      <c r="F42" s="46">
        <v>0</v>
      </c>
      <c r="G42" s="46">
        <v>0</v>
      </c>
      <c r="H42" s="46">
        <v>0</v>
      </c>
      <c r="I42" s="46">
        <v>51311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67161</v>
      </c>
      <c r="O42" s="47">
        <f t="shared" si="2"/>
        <v>14.951246660730186</v>
      </c>
      <c r="P42" s="9"/>
    </row>
    <row r="43" spans="1:16">
      <c r="A43" s="12"/>
      <c r="B43" s="25">
        <v>361.3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209702</v>
      </c>
      <c r="L43" s="46">
        <v>0</v>
      </c>
      <c r="M43" s="46">
        <v>0</v>
      </c>
      <c r="N43" s="46">
        <f t="shared" si="10"/>
        <v>209702</v>
      </c>
      <c r="O43" s="47">
        <f t="shared" si="2"/>
        <v>46.683437221727516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256091</v>
      </c>
      <c r="L44" s="46">
        <v>0</v>
      </c>
      <c r="M44" s="46">
        <v>0</v>
      </c>
      <c r="N44" s="46">
        <f t="shared" si="10"/>
        <v>256091</v>
      </c>
      <c r="O44" s="47">
        <f t="shared" si="2"/>
        <v>57.01046304541407</v>
      </c>
      <c r="P44" s="9"/>
    </row>
    <row r="45" spans="1:16">
      <c r="A45" s="12"/>
      <c r="B45" s="25">
        <v>369.9</v>
      </c>
      <c r="C45" s="20" t="s">
        <v>55</v>
      </c>
      <c r="D45" s="46">
        <v>105997</v>
      </c>
      <c r="E45" s="46">
        <v>0</v>
      </c>
      <c r="F45" s="46">
        <v>0</v>
      </c>
      <c r="G45" s="46">
        <v>0</v>
      </c>
      <c r="H45" s="46">
        <v>0</v>
      </c>
      <c r="I45" s="46">
        <v>37953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143950</v>
      </c>
      <c r="O45" s="47">
        <f t="shared" si="2"/>
        <v>32.045859305431875</v>
      </c>
      <c r="P45" s="9"/>
    </row>
    <row r="46" spans="1:16" ht="15.75">
      <c r="A46" s="29" t="s">
        <v>40</v>
      </c>
      <c r="B46" s="30"/>
      <c r="C46" s="31"/>
      <c r="D46" s="32">
        <f t="shared" ref="D46:M46" si="12">SUM(D47:D48)</f>
        <v>443392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443392</v>
      </c>
      <c r="O46" s="45">
        <f t="shared" si="2"/>
        <v>98.707034728406057</v>
      </c>
      <c r="P46" s="9"/>
    </row>
    <row r="47" spans="1:16">
      <c r="A47" s="12"/>
      <c r="B47" s="25">
        <v>381</v>
      </c>
      <c r="C47" s="20" t="s">
        <v>56</v>
      </c>
      <c r="D47" s="46">
        <v>430827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430827</v>
      </c>
      <c r="O47" s="47">
        <f t="shared" si="2"/>
        <v>95.909839715048975</v>
      </c>
      <c r="P47" s="9"/>
    </row>
    <row r="48" spans="1:16" ht="15.75" thickBot="1">
      <c r="A48" s="12"/>
      <c r="B48" s="25">
        <v>383</v>
      </c>
      <c r="C48" s="20" t="s">
        <v>57</v>
      </c>
      <c r="D48" s="46">
        <v>12565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12565</v>
      </c>
      <c r="O48" s="47">
        <f t="shared" si="2"/>
        <v>2.7971950133570793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3">SUM(D5,D12,D20,D30,D39,D41,D46)</f>
        <v>3850333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2974306</v>
      </c>
      <c r="J49" s="15">
        <f t="shared" si="13"/>
        <v>0</v>
      </c>
      <c r="K49" s="15">
        <f t="shared" si="13"/>
        <v>465793</v>
      </c>
      <c r="L49" s="15">
        <f t="shared" si="13"/>
        <v>0</v>
      </c>
      <c r="M49" s="15">
        <f t="shared" si="13"/>
        <v>0</v>
      </c>
      <c r="N49" s="15">
        <f t="shared" si="10"/>
        <v>7290432</v>
      </c>
      <c r="O49" s="38">
        <f t="shared" si="2"/>
        <v>1622.9813000890472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69</v>
      </c>
      <c r="M51" s="48"/>
      <c r="N51" s="48"/>
      <c r="O51" s="43">
        <v>4492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1489235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1489235</v>
      </c>
      <c r="O5" s="33">
        <f t="shared" ref="O5:O51" si="2">(N5/O$53)</f>
        <v>369.53722084367246</v>
      </c>
      <c r="P5" s="6"/>
    </row>
    <row r="6" spans="1:133">
      <c r="A6" s="12"/>
      <c r="B6" s="25">
        <v>311</v>
      </c>
      <c r="C6" s="20" t="s">
        <v>2</v>
      </c>
      <c r="D6" s="46">
        <v>724547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724547</v>
      </c>
      <c r="O6" s="47">
        <f t="shared" si="2"/>
        <v>179.78833746898263</v>
      </c>
      <c r="P6" s="9"/>
    </row>
    <row r="7" spans="1:133">
      <c r="A7" s="12"/>
      <c r="B7" s="25">
        <v>312.3</v>
      </c>
      <c r="C7" s="20" t="s">
        <v>10</v>
      </c>
      <c r="D7" s="46">
        <v>55301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55301</v>
      </c>
      <c r="O7" s="47">
        <f t="shared" si="2"/>
        <v>13.722332506203474</v>
      </c>
      <c r="P7" s="9"/>
    </row>
    <row r="8" spans="1:133">
      <c r="A8" s="12"/>
      <c r="B8" s="25">
        <v>312.41000000000003</v>
      </c>
      <c r="C8" s="20" t="s">
        <v>11</v>
      </c>
      <c r="D8" s="46">
        <v>306936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306936</v>
      </c>
      <c r="O8" s="47">
        <f t="shared" si="2"/>
        <v>76.162779156327545</v>
      </c>
      <c r="P8" s="9"/>
    </row>
    <row r="9" spans="1:133">
      <c r="A9" s="12"/>
      <c r="B9" s="25">
        <v>314.10000000000002</v>
      </c>
      <c r="C9" s="20" t="s">
        <v>12</v>
      </c>
      <c r="D9" s="46">
        <v>140075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140075</v>
      </c>
      <c r="O9" s="47">
        <f t="shared" si="2"/>
        <v>34.758064516129032</v>
      </c>
      <c r="P9" s="9"/>
    </row>
    <row r="10" spans="1:133">
      <c r="A10" s="12"/>
      <c r="B10" s="25">
        <v>315</v>
      </c>
      <c r="C10" s="20" t="s">
        <v>13</v>
      </c>
      <c r="D10" s="46">
        <v>227727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227727</v>
      </c>
      <c r="O10" s="47">
        <f t="shared" si="2"/>
        <v>56.507940446650124</v>
      </c>
      <c r="P10" s="9"/>
    </row>
    <row r="11" spans="1:133">
      <c r="A11" s="12"/>
      <c r="B11" s="25">
        <v>316</v>
      </c>
      <c r="C11" s="20" t="s">
        <v>14</v>
      </c>
      <c r="D11" s="46">
        <v>34649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34649</v>
      </c>
      <c r="O11" s="47">
        <f t="shared" si="2"/>
        <v>8.5977667493796535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SUM(D13:D19)</f>
        <v>525828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54276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580104</v>
      </c>
      <c r="O12" s="45">
        <f t="shared" si="2"/>
        <v>143.94640198511166</v>
      </c>
      <c r="P12" s="10"/>
    </row>
    <row r="13" spans="1:133">
      <c r="A13" s="12"/>
      <c r="B13" s="25">
        <v>322</v>
      </c>
      <c r="C13" s="20" t="s">
        <v>0</v>
      </c>
      <c r="D13" s="46">
        <v>57292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57292</v>
      </c>
      <c r="O13" s="47">
        <f t="shared" si="2"/>
        <v>14.21637717121588</v>
      </c>
      <c r="P13" s="9"/>
    </row>
    <row r="14" spans="1:133">
      <c r="A14" s="12"/>
      <c r="B14" s="25">
        <v>323.10000000000002</v>
      </c>
      <c r="C14" s="20" t="s">
        <v>16</v>
      </c>
      <c r="D14" s="46">
        <v>398092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398092</v>
      </c>
      <c r="O14" s="47">
        <f t="shared" si="2"/>
        <v>98.782133995037228</v>
      </c>
      <c r="P14" s="9"/>
    </row>
    <row r="15" spans="1:133">
      <c r="A15" s="12"/>
      <c r="B15" s="25">
        <v>323.39999999999998</v>
      </c>
      <c r="C15" s="20" t="s">
        <v>17</v>
      </c>
      <c r="D15" s="46">
        <v>7843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7843</v>
      </c>
      <c r="O15" s="47">
        <f t="shared" si="2"/>
        <v>1.9461538461538461</v>
      </c>
      <c r="P15" s="9"/>
    </row>
    <row r="16" spans="1:133">
      <c r="A16" s="12"/>
      <c r="B16" s="25">
        <v>323.7</v>
      </c>
      <c r="C16" s="20" t="s">
        <v>18</v>
      </c>
      <c r="D16" s="46">
        <v>59797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59797</v>
      </c>
      <c r="O16" s="47">
        <f t="shared" si="2"/>
        <v>14.837965260545905</v>
      </c>
      <c r="P16" s="9"/>
    </row>
    <row r="17" spans="1:16">
      <c r="A17" s="12"/>
      <c r="B17" s="25">
        <v>324.07</v>
      </c>
      <c r="C17" s="20" t="s">
        <v>21</v>
      </c>
      <c r="D17" s="46">
        <v>2804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2804</v>
      </c>
      <c r="O17" s="47">
        <f t="shared" si="2"/>
        <v>0.69578163771712154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19747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19747</v>
      </c>
      <c r="O18" s="47">
        <f t="shared" si="2"/>
        <v>4.9000000000000004</v>
      </c>
      <c r="P18" s="9"/>
    </row>
    <row r="19" spans="1:16">
      <c r="A19" s="12"/>
      <c r="B19" s="25">
        <v>324.22000000000003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34529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34529</v>
      </c>
      <c r="O19" s="47">
        <f t="shared" si="2"/>
        <v>8.5679900744416866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490053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294470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784523</v>
      </c>
      <c r="O20" s="45">
        <f t="shared" si="2"/>
        <v>194.67071960297767</v>
      </c>
      <c r="P20" s="10"/>
    </row>
    <row r="21" spans="1:16">
      <c r="A21" s="12"/>
      <c r="B21" s="25">
        <v>331.1</v>
      </c>
      <c r="C21" s="20" t="s">
        <v>22</v>
      </c>
      <c r="D21" s="46">
        <v>87471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87471</v>
      </c>
      <c r="O21" s="47">
        <f t="shared" si="2"/>
        <v>21.704962779156329</v>
      </c>
      <c r="P21" s="9"/>
    </row>
    <row r="22" spans="1:16">
      <c r="A22" s="12"/>
      <c r="B22" s="25">
        <v>331.2</v>
      </c>
      <c r="C22" s="20" t="s">
        <v>23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1000</v>
      </c>
      <c r="O22" s="47">
        <f t="shared" si="2"/>
        <v>0.24813895781637718</v>
      </c>
      <c r="P22" s="9"/>
    </row>
    <row r="23" spans="1:16">
      <c r="A23" s="12"/>
      <c r="B23" s="25">
        <v>331.5</v>
      </c>
      <c r="C23" s="20" t="s">
        <v>25</v>
      </c>
      <c r="D23" s="46">
        <v>3557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3557</v>
      </c>
      <c r="O23" s="47">
        <f t="shared" si="2"/>
        <v>0.88263027295285357</v>
      </c>
      <c r="P23" s="9"/>
    </row>
    <row r="24" spans="1:16">
      <c r="A24" s="12"/>
      <c r="B24" s="25">
        <v>334.2</v>
      </c>
      <c r="C24" s="20" t="s">
        <v>26</v>
      </c>
      <c r="D24" s="46">
        <v>450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450</v>
      </c>
      <c r="O24" s="47">
        <f t="shared" si="2"/>
        <v>0.11166253101736973</v>
      </c>
      <c r="P24" s="9"/>
    </row>
    <row r="25" spans="1:16">
      <c r="A25" s="12"/>
      <c r="B25" s="25">
        <v>334.35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294470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294470</v>
      </c>
      <c r="O25" s="47">
        <f t="shared" si="2"/>
        <v>73.069478908188586</v>
      </c>
      <c r="P25" s="9"/>
    </row>
    <row r="26" spans="1:16">
      <c r="A26" s="12"/>
      <c r="B26" s="25">
        <v>334.7</v>
      </c>
      <c r="C26" s="20" t="s">
        <v>28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1000</v>
      </c>
      <c r="O26" s="47">
        <f t="shared" si="2"/>
        <v>0.24813895781637718</v>
      </c>
      <c r="P26" s="9"/>
    </row>
    <row r="27" spans="1:16">
      <c r="A27" s="12"/>
      <c r="B27" s="25">
        <v>335.12</v>
      </c>
      <c r="C27" s="20" t="s">
        <v>29</v>
      </c>
      <c r="D27" s="46">
        <v>134431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134431</v>
      </c>
      <c r="O27" s="47">
        <f t="shared" si="2"/>
        <v>33.357568238213396</v>
      </c>
      <c r="P27" s="9"/>
    </row>
    <row r="28" spans="1:16">
      <c r="A28" s="12"/>
      <c r="B28" s="25">
        <v>335.14</v>
      </c>
      <c r="C28" s="20" t="s">
        <v>30</v>
      </c>
      <c r="D28" s="46">
        <v>8829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8829</v>
      </c>
      <c r="O28" s="47">
        <f t="shared" si="2"/>
        <v>2.1908188585607942</v>
      </c>
      <c r="P28" s="9"/>
    </row>
    <row r="29" spans="1:16">
      <c r="A29" s="12"/>
      <c r="B29" s="25">
        <v>335.15</v>
      </c>
      <c r="C29" s="20" t="s">
        <v>31</v>
      </c>
      <c r="D29" s="46">
        <v>5460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5460</v>
      </c>
      <c r="O29" s="47">
        <f t="shared" si="2"/>
        <v>1.3548387096774193</v>
      </c>
      <c r="P29" s="9"/>
    </row>
    <row r="30" spans="1:16">
      <c r="A30" s="12"/>
      <c r="B30" s="25">
        <v>335.18</v>
      </c>
      <c r="C30" s="20" t="s">
        <v>32</v>
      </c>
      <c r="D30" s="46">
        <v>212227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212227</v>
      </c>
      <c r="O30" s="47">
        <f t="shared" si="2"/>
        <v>52.661786600496278</v>
      </c>
      <c r="P30" s="9"/>
    </row>
    <row r="31" spans="1:16">
      <c r="A31" s="12"/>
      <c r="B31" s="25">
        <v>335.9</v>
      </c>
      <c r="C31" s="20" t="s">
        <v>33</v>
      </c>
      <c r="D31" s="46">
        <v>35628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35628</v>
      </c>
      <c r="O31" s="47">
        <f t="shared" si="2"/>
        <v>8.8406947890818852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SUM(D33:D39)</f>
        <v>385480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2025279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2410759</v>
      </c>
      <c r="O32" s="45">
        <f t="shared" si="2"/>
        <v>598.20322580645166</v>
      </c>
      <c r="P32" s="10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989590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989590</v>
      </c>
      <c r="O33" s="47">
        <f t="shared" si="2"/>
        <v>245.55583126550869</v>
      </c>
      <c r="P33" s="9"/>
    </row>
    <row r="34" spans="1:16">
      <c r="A34" s="12"/>
      <c r="B34" s="25">
        <v>343.4</v>
      </c>
      <c r="C34" s="20" t="s">
        <v>42</v>
      </c>
      <c r="D34" s="46">
        <v>327883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327883</v>
      </c>
      <c r="O34" s="47">
        <f t="shared" si="2"/>
        <v>81.360545905707198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932722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932722</v>
      </c>
      <c r="O35" s="47">
        <f t="shared" si="2"/>
        <v>231.44466501240694</v>
      </c>
      <c r="P35" s="9"/>
    </row>
    <row r="36" spans="1:16">
      <c r="A36" s="12"/>
      <c r="B36" s="25">
        <v>343.6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102967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102967</v>
      </c>
      <c r="O36" s="47">
        <f t="shared" si="2"/>
        <v>25.550124069478908</v>
      </c>
      <c r="P36" s="9"/>
    </row>
    <row r="37" spans="1:16">
      <c r="A37" s="12"/>
      <c r="B37" s="25">
        <v>343.8</v>
      </c>
      <c r="C37" s="20" t="s">
        <v>45</v>
      </c>
      <c r="D37" s="46">
        <v>12750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12750</v>
      </c>
      <c r="O37" s="47">
        <f t="shared" si="2"/>
        <v>3.1637717121588089</v>
      </c>
      <c r="P37" s="9"/>
    </row>
    <row r="38" spans="1:16">
      <c r="A38" s="12"/>
      <c r="B38" s="25">
        <v>343.9</v>
      </c>
      <c r="C38" s="20" t="s">
        <v>46</v>
      </c>
      <c r="D38" s="46">
        <v>16782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16782</v>
      </c>
      <c r="O38" s="47">
        <f t="shared" si="2"/>
        <v>4.1642679900744417</v>
      </c>
      <c r="P38" s="9"/>
    </row>
    <row r="39" spans="1:16">
      <c r="A39" s="12"/>
      <c r="B39" s="25">
        <v>347.2</v>
      </c>
      <c r="C39" s="20" t="s">
        <v>47</v>
      </c>
      <c r="D39" s="46">
        <v>28065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28065</v>
      </c>
      <c r="O39" s="47">
        <f t="shared" si="2"/>
        <v>6.9640198511166256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SUM(D41:D41)</f>
        <v>103046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103046</v>
      </c>
      <c r="O40" s="45">
        <f t="shared" si="2"/>
        <v>25.569727047146401</v>
      </c>
      <c r="P40" s="10"/>
    </row>
    <row r="41" spans="1:16">
      <c r="A41" s="13"/>
      <c r="B41" s="39">
        <v>351.4</v>
      </c>
      <c r="C41" s="21" t="s">
        <v>50</v>
      </c>
      <c r="D41" s="46">
        <v>103046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103046</v>
      </c>
      <c r="O41" s="47">
        <f t="shared" si="2"/>
        <v>25.569727047146401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SUM(D43:D47)</f>
        <v>212297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71293</v>
      </c>
      <c r="J42" s="32">
        <f t="shared" si="11"/>
        <v>0</v>
      </c>
      <c r="K42" s="32">
        <f t="shared" si="11"/>
        <v>305316</v>
      </c>
      <c r="L42" s="32">
        <f t="shared" si="11"/>
        <v>0</v>
      </c>
      <c r="M42" s="32">
        <f t="shared" si="11"/>
        <v>0</v>
      </c>
      <c r="N42" s="32">
        <f t="shared" si="10"/>
        <v>588906</v>
      </c>
      <c r="O42" s="45">
        <f t="shared" si="2"/>
        <v>146.1305210918114</v>
      </c>
      <c r="P42" s="10"/>
    </row>
    <row r="43" spans="1:16">
      <c r="A43" s="12"/>
      <c r="B43" s="25">
        <v>361.1</v>
      </c>
      <c r="C43" s="20" t="s">
        <v>51</v>
      </c>
      <c r="D43" s="46">
        <v>11639</v>
      </c>
      <c r="E43" s="46">
        <v>0</v>
      </c>
      <c r="F43" s="46">
        <v>0</v>
      </c>
      <c r="G43" s="46">
        <v>0</v>
      </c>
      <c r="H43" s="46">
        <v>0</v>
      </c>
      <c r="I43" s="46">
        <v>34376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46015</v>
      </c>
      <c r="O43" s="47">
        <f t="shared" si="2"/>
        <v>11.418114143920596</v>
      </c>
      <c r="P43" s="9"/>
    </row>
    <row r="44" spans="1:16">
      <c r="A44" s="12"/>
      <c r="B44" s="25">
        <v>361.3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58400</v>
      </c>
      <c r="L44" s="46">
        <v>0</v>
      </c>
      <c r="M44" s="46">
        <v>0</v>
      </c>
      <c r="N44" s="46">
        <f t="shared" si="10"/>
        <v>58400</v>
      </c>
      <c r="O44" s="47">
        <f t="shared" si="2"/>
        <v>14.491315136476427</v>
      </c>
      <c r="P44" s="9"/>
    </row>
    <row r="45" spans="1:16">
      <c r="A45" s="12"/>
      <c r="B45" s="25">
        <v>364</v>
      </c>
      <c r="C45" s="20" t="s">
        <v>53</v>
      </c>
      <c r="D45" s="46">
        <v>110596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110596</v>
      </c>
      <c r="O45" s="47">
        <f t="shared" si="2"/>
        <v>27.44317617866005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246916</v>
      </c>
      <c r="L46" s="46">
        <v>0</v>
      </c>
      <c r="M46" s="46">
        <v>0</v>
      </c>
      <c r="N46" s="46">
        <f t="shared" si="10"/>
        <v>246916</v>
      </c>
      <c r="O46" s="47">
        <f t="shared" si="2"/>
        <v>61.269478908188589</v>
      </c>
      <c r="P46" s="9"/>
    </row>
    <row r="47" spans="1:16">
      <c r="A47" s="12"/>
      <c r="B47" s="25">
        <v>369.9</v>
      </c>
      <c r="C47" s="20" t="s">
        <v>55</v>
      </c>
      <c r="D47" s="46">
        <v>90062</v>
      </c>
      <c r="E47" s="46">
        <v>0</v>
      </c>
      <c r="F47" s="46">
        <v>0</v>
      </c>
      <c r="G47" s="46">
        <v>0</v>
      </c>
      <c r="H47" s="46">
        <v>0</v>
      </c>
      <c r="I47" s="46">
        <v>36917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126979</v>
      </c>
      <c r="O47" s="47">
        <f t="shared" si="2"/>
        <v>31.508436724565758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SUM(D49:D50)</f>
        <v>179649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179649</v>
      </c>
      <c r="O48" s="45">
        <f t="shared" si="2"/>
        <v>44.57791563275434</v>
      </c>
      <c r="P48" s="9"/>
    </row>
    <row r="49" spans="1:119">
      <c r="A49" s="12"/>
      <c r="B49" s="25">
        <v>381</v>
      </c>
      <c r="C49" s="20" t="s">
        <v>56</v>
      </c>
      <c r="D49" s="46">
        <v>164553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164553</v>
      </c>
      <c r="O49" s="47">
        <f t="shared" si="2"/>
        <v>40.83200992555831</v>
      </c>
      <c r="P49" s="9"/>
    </row>
    <row r="50" spans="1:119" ht="15.75" thickBot="1">
      <c r="A50" s="12"/>
      <c r="B50" s="25">
        <v>383</v>
      </c>
      <c r="C50" s="20" t="s">
        <v>57</v>
      </c>
      <c r="D50" s="46">
        <v>15096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15096</v>
      </c>
      <c r="O50" s="47">
        <f t="shared" si="2"/>
        <v>3.7459057071960298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3">SUM(D5,D12,D20,D32,D40,D42,D48)</f>
        <v>3385588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2445318</v>
      </c>
      <c r="J51" s="15">
        <f t="shared" si="13"/>
        <v>0</v>
      </c>
      <c r="K51" s="15">
        <f t="shared" si="13"/>
        <v>305316</v>
      </c>
      <c r="L51" s="15">
        <f t="shared" si="13"/>
        <v>0</v>
      </c>
      <c r="M51" s="15">
        <f t="shared" si="13"/>
        <v>0</v>
      </c>
      <c r="N51" s="15">
        <f t="shared" si="10"/>
        <v>6136222</v>
      </c>
      <c r="O51" s="38">
        <f t="shared" si="2"/>
        <v>1522.6357320099255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64</v>
      </c>
      <c r="M53" s="48"/>
      <c r="N53" s="48"/>
      <c r="O53" s="43">
        <v>4030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thickBot="1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A55:O55"/>
    <mergeCell ref="A54:O54"/>
    <mergeCell ref="L53:N5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1578327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1578327</v>
      </c>
      <c r="O5" s="33">
        <f t="shared" ref="O5:O49" si="1">(N5/O$51)</f>
        <v>390.67500000000001</v>
      </c>
      <c r="P5" s="6"/>
    </row>
    <row r="6" spans="1:133">
      <c r="A6" s="12"/>
      <c r="B6" s="25">
        <v>311</v>
      </c>
      <c r="C6" s="20" t="s">
        <v>2</v>
      </c>
      <c r="D6" s="46">
        <v>767928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767928</v>
      </c>
      <c r="O6" s="47">
        <f t="shared" si="1"/>
        <v>190.08118811881189</v>
      </c>
      <c r="P6" s="9"/>
    </row>
    <row r="7" spans="1:133">
      <c r="A7" s="12"/>
      <c r="B7" s="25">
        <v>312.3</v>
      </c>
      <c r="C7" s="20" t="s">
        <v>10</v>
      </c>
      <c r="D7" s="46">
        <v>58971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58971</v>
      </c>
      <c r="O7" s="47">
        <f t="shared" si="1"/>
        <v>14.596782178217822</v>
      </c>
      <c r="P7" s="9"/>
    </row>
    <row r="8" spans="1:133">
      <c r="A8" s="12"/>
      <c r="B8" s="25">
        <v>312.41000000000003</v>
      </c>
      <c r="C8" s="20" t="s">
        <v>11</v>
      </c>
      <c r="D8" s="46">
        <v>326667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326667</v>
      </c>
      <c r="O8" s="47">
        <f t="shared" si="1"/>
        <v>80.85816831683168</v>
      </c>
      <c r="P8" s="9"/>
    </row>
    <row r="9" spans="1:133">
      <c r="A9" s="12"/>
      <c r="B9" s="25">
        <v>314.10000000000002</v>
      </c>
      <c r="C9" s="20" t="s">
        <v>12</v>
      </c>
      <c r="D9" s="46">
        <v>138163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138163</v>
      </c>
      <c r="O9" s="47">
        <f t="shared" si="1"/>
        <v>34.198762376237624</v>
      </c>
      <c r="P9" s="9"/>
    </row>
    <row r="10" spans="1:133">
      <c r="A10" s="12"/>
      <c r="B10" s="25">
        <v>314.39999999999998</v>
      </c>
      <c r="C10" s="20" t="s">
        <v>78</v>
      </c>
      <c r="D10" s="46">
        <v>1893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1893</v>
      </c>
      <c r="O10" s="47">
        <f t="shared" si="1"/>
        <v>0.46856435643564359</v>
      </c>
      <c r="P10" s="9"/>
    </row>
    <row r="11" spans="1:133">
      <c r="A11" s="12"/>
      <c r="B11" s="25">
        <v>315</v>
      </c>
      <c r="C11" s="20" t="s">
        <v>13</v>
      </c>
      <c r="D11" s="46">
        <v>236878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236878</v>
      </c>
      <c r="O11" s="47">
        <f t="shared" si="1"/>
        <v>58.633168316831686</v>
      </c>
      <c r="P11" s="9"/>
    </row>
    <row r="12" spans="1:133">
      <c r="A12" s="12"/>
      <c r="B12" s="25">
        <v>316</v>
      </c>
      <c r="C12" s="20" t="s">
        <v>14</v>
      </c>
      <c r="D12" s="46">
        <v>47827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47827</v>
      </c>
      <c r="O12" s="47">
        <f t="shared" si="1"/>
        <v>11.838366336633664</v>
      </c>
      <c r="P12" s="9"/>
    </row>
    <row r="13" spans="1:133" ht="15.75">
      <c r="A13" s="29" t="s">
        <v>95</v>
      </c>
      <c r="B13" s="30"/>
      <c r="C13" s="31"/>
      <c r="D13" s="32">
        <f t="shared" ref="D13:M13" si="3">SUM(D14:D17)</f>
        <v>519219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519219</v>
      </c>
      <c r="O13" s="45">
        <f t="shared" si="1"/>
        <v>128.51955445544556</v>
      </c>
      <c r="P13" s="10"/>
    </row>
    <row r="14" spans="1:133">
      <c r="A14" s="12"/>
      <c r="B14" s="25">
        <v>322</v>
      </c>
      <c r="C14" s="20" t="s">
        <v>0</v>
      </c>
      <c r="D14" s="46">
        <v>71317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71317</v>
      </c>
      <c r="O14" s="47">
        <f t="shared" si="1"/>
        <v>17.652722772277226</v>
      </c>
      <c r="P14" s="9"/>
    </row>
    <row r="15" spans="1:133">
      <c r="A15" s="12"/>
      <c r="B15" s="25">
        <v>323.10000000000002</v>
      </c>
      <c r="C15" s="20" t="s">
        <v>16</v>
      </c>
      <c r="D15" s="46">
        <v>369038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369038</v>
      </c>
      <c r="O15" s="47">
        <f t="shared" si="1"/>
        <v>91.346039603960392</v>
      </c>
      <c r="P15" s="9"/>
    </row>
    <row r="16" spans="1:133">
      <c r="A16" s="12"/>
      <c r="B16" s="25">
        <v>323.39999999999998</v>
      </c>
      <c r="C16" s="20" t="s">
        <v>17</v>
      </c>
      <c r="D16" s="46">
        <v>7133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7133</v>
      </c>
      <c r="O16" s="47">
        <f t="shared" si="1"/>
        <v>1.7655940594059405</v>
      </c>
      <c r="P16" s="9"/>
    </row>
    <row r="17" spans="1:16">
      <c r="A17" s="12"/>
      <c r="B17" s="25">
        <v>323.7</v>
      </c>
      <c r="C17" s="20" t="s">
        <v>18</v>
      </c>
      <c r="D17" s="46">
        <v>71731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71731</v>
      </c>
      <c r="O17" s="47">
        <f t="shared" si="1"/>
        <v>17.755198019801981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SUM(D19:D27)</f>
        <v>683639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288214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971853</v>
      </c>
      <c r="O18" s="45">
        <f t="shared" si="1"/>
        <v>240.55767326732672</v>
      </c>
      <c r="P18" s="10"/>
    </row>
    <row r="19" spans="1:16">
      <c r="A19" s="12"/>
      <c r="B19" s="25">
        <v>331.1</v>
      </c>
      <c r="C19" s="20" t="s">
        <v>22</v>
      </c>
      <c r="D19" s="46">
        <v>145295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145295</v>
      </c>
      <c r="O19" s="47">
        <f t="shared" si="1"/>
        <v>35.964108910891092</v>
      </c>
      <c r="P19" s="9"/>
    </row>
    <row r="20" spans="1:16">
      <c r="A20" s="12"/>
      <c r="B20" s="25">
        <v>331.2</v>
      </c>
      <c r="C20" s="20" t="s">
        <v>23</v>
      </c>
      <c r="D20" s="46">
        <v>3454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3454</v>
      </c>
      <c r="O20" s="47">
        <f t="shared" si="1"/>
        <v>0.85495049504950493</v>
      </c>
      <c r="P20" s="9"/>
    </row>
    <row r="21" spans="1:16">
      <c r="A21" s="12"/>
      <c r="B21" s="25">
        <v>331.5</v>
      </c>
      <c r="C21" s="20" t="s">
        <v>25</v>
      </c>
      <c r="D21" s="46">
        <v>18039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18039</v>
      </c>
      <c r="O21" s="47">
        <f t="shared" si="1"/>
        <v>4.4650990099009897</v>
      </c>
      <c r="P21" s="9"/>
    </row>
    <row r="22" spans="1:16">
      <c r="A22" s="12"/>
      <c r="B22" s="25">
        <v>334.35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288214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288214</v>
      </c>
      <c r="O22" s="47">
        <f t="shared" si="1"/>
        <v>71.340099009900996</v>
      </c>
      <c r="P22" s="9"/>
    </row>
    <row r="23" spans="1:16">
      <c r="A23" s="12"/>
      <c r="B23" s="25">
        <v>334.7</v>
      </c>
      <c r="C23" s="20" t="s">
        <v>28</v>
      </c>
      <c r="D23" s="46">
        <v>85792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85792</v>
      </c>
      <c r="O23" s="47">
        <f t="shared" si="1"/>
        <v>21.235643564356437</v>
      </c>
      <c r="P23" s="9"/>
    </row>
    <row r="24" spans="1:16">
      <c r="A24" s="12"/>
      <c r="B24" s="25">
        <v>335.12</v>
      </c>
      <c r="C24" s="20" t="s">
        <v>29</v>
      </c>
      <c r="D24" s="46">
        <v>172486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172486</v>
      </c>
      <c r="O24" s="47">
        <f t="shared" si="1"/>
        <v>42.694554455445548</v>
      </c>
      <c r="P24" s="9"/>
    </row>
    <row r="25" spans="1:16">
      <c r="A25" s="12"/>
      <c r="B25" s="25">
        <v>335.14</v>
      </c>
      <c r="C25" s="20" t="s">
        <v>30</v>
      </c>
      <c r="D25" s="46">
        <v>9307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9307</v>
      </c>
      <c r="O25" s="47">
        <f t="shared" si="1"/>
        <v>2.3037128712871286</v>
      </c>
      <c r="P25" s="9"/>
    </row>
    <row r="26" spans="1:16">
      <c r="A26" s="12"/>
      <c r="B26" s="25">
        <v>335.15</v>
      </c>
      <c r="C26" s="20" t="s">
        <v>31</v>
      </c>
      <c r="D26" s="46">
        <v>1911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1911</v>
      </c>
      <c r="O26" s="47">
        <f t="shared" si="1"/>
        <v>0.473019801980198</v>
      </c>
      <c r="P26" s="9"/>
    </row>
    <row r="27" spans="1:16">
      <c r="A27" s="12"/>
      <c r="B27" s="25">
        <v>335.18</v>
      </c>
      <c r="C27" s="20" t="s">
        <v>32</v>
      </c>
      <c r="D27" s="46">
        <v>247355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247355</v>
      </c>
      <c r="O27" s="47">
        <f t="shared" si="1"/>
        <v>61.226485148514854</v>
      </c>
      <c r="P27" s="9"/>
    </row>
    <row r="28" spans="1:16" ht="15.75">
      <c r="A28" s="29" t="s">
        <v>38</v>
      </c>
      <c r="B28" s="30"/>
      <c r="C28" s="31"/>
      <c r="D28" s="32">
        <f t="shared" ref="D28:M28" si="7">SUM(D29:D36)</f>
        <v>415044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1781207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2196251</v>
      </c>
      <c r="O28" s="45">
        <f t="shared" si="1"/>
        <v>543.6264851485148</v>
      </c>
      <c r="P28" s="10"/>
    </row>
    <row r="29" spans="1:16">
      <c r="A29" s="12"/>
      <c r="B29" s="25">
        <v>343.3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885566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8">SUM(D29:M29)</f>
        <v>885566</v>
      </c>
      <c r="O29" s="47">
        <f t="shared" si="1"/>
        <v>219.19950495049505</v>
      </c>
      <c r="P29" s="9"/>
    </row>
    <row r="30" spans="1:16">
      <c r="A30" s="12"/>
      <c r="B30" s="25">
        <v>343.4</v>
      </c>
      <c r="C30" s="20" t="s">
        <v>42</v>
      </c>
      <c r="D30" s="46">
        <v>259438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259438</v>
      </c>
      <c r="O30" s="47">
        <f t="shared" si="1"/>
        <v>64.217326732673271</v>
      </c>
      <c r="P30" s="9"/>
    </row>
    <row r="31" spans="1:16">
      <c r="A31" s="12"/>
      <c r="B31" s="25">
        <v>343.5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791297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791297</v>
      </c>
      <c r="O31" s="47">
        <f t="shared" si="1"/>
        <v>195.86559405940594</v>
      </c>
      <c r="P31" s="9"/>
    </row>
    <row r="32" spans="1:16">
      <c r="A32" s="12"/>
      <c r="B32" s="25">
        <v>343.6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104344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104344</v>
      </c>
      <c r="O32" s="47">
        <f t="shared" si="1"/>
        <v>25.827722772277227</v>
      </c>
      <c r="P32" s="9"/>
    </row>
    <row r="33" spans="1:16">
      <c r="A33" s="12"/>
      <c r="B33" s="25">
        <v>343.7</v>
      </c>
      <c r="C33" s="20" t="s">
        <v>96</v>
      </c>
      <c r="D33" s="46">
        <v>71861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71861</v>
      </c>
      <c r="O33" s="47">
        <f t="shared" si="1"/>
        <v>17.787376237623761</v>
      </c>
      <c r="P33" s="9"/>
    </row>
    <row r="34" spans="1:16">
      <c r="A34" s="12"/>
      <c r="B34" s="25">
        <v>343.8</v>
      </c>
      <c r="C34" s="20" t="s">
        <v>45</v>
      </c>
      <c r="D34" s="46">
        <v>8250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8250</v>
      </c>
      <c r="O34" s="47">
        <f t="shared" si="1"/>
        <v>2.0420792079207919</v>
      </c>
      <c r="P34" s="9"/>
    </row>
    <row r="35" spans="1:16">
      <c r="A35" s="12"/>
      <c r="B35" s="25">
        <v>343.9</v>
      </c>
      <c r="C35" s="20" t="s">
        <v>46</v>
      </c>
      <c r="D35" s="46">
        <v>40259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40259</v>
      </c>
      <c r="O35" s="47">
        <f t="shared" si="1"/>
        <v>9.9650990099009906</v>
      </c>
      <c r="P35" s="9"/>
    </row>
    <row r="36" spans="1:16">
      <c r="A36" s="12"/>
      <c r="B36" s="25">
        <v>347.2</v>
      </c>
      <c r="C36" s="20" t="s">
        <v>47</v>
      </c>
      <c r="D36" s="46">
        <v>35236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35236</v>
      </c>
      <c r="O36" s="47">
        <f t="shared" si="1"/>
        <v>8.721782178217822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SUM(D38:D38)</f>
        <v>155165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155165</v>
      </c>
      <c r="O37" s="45">
        <f t="shared" si="1"/>
        <v>38.40717821782178</v>
      </c>
      <c r="P37" s="10"/>
    </row>
    <row r="38" spans="1:16">
      <c r="A38" s="13"/>
      <c r="B38" s="39">
        <v>351.4</v>
      </c>
      <c r="C38" s="21" t="s">
        <v>50</v>
      </c>
      <c r="D38" s="46">
        <v>155165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155165</v>
      </c>
      <c r="O38" s="47">
        <f t="shared" si="1"/>
        <v>38.40717821782178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SUM(D40:D46)</f>
        <v>124986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479979</v>
      </c>
      <c r="J39" s="32">
        <f t="shared" si="10"/>
        <v>0</v>
      </c>
      <c r="K39" s="32">
        <f t="shared" si="10"/>
        <v>-85071</v>
      </c>
      <c r="L39" s="32">
        <f t="shared" si="10"/>
        <v>0</v>
      </c>
      <c r="M39" s="32">
        <f t="shared" si="10"/>
        <v>0</v>
      </c>
      <c r="N39" s="32">
        <f>SUM(D39:M39)</f>
        <v>519894</v>
      </c>
      <c r="O39" s="45">
        <f t="shared" si="1"/>
        <v>128.68663366336634</v>
      </c>
      <c r="P39" s="10"/>
    </row>
    <row r="40" spans="1:16">
      <c r="A40" s="12"/>
      <c r="B40" s="25">
        <v>361.1</v>
      </c>
      <c r="C40" s="20" t="s">
        <v>51</v>
      </c>
      <c r="D40" s="46">
        <v>65949</v>
      </c>
      <c r="E40" s="46">
        <v>0</v>
      </c>
      <c r="F40" s="46">
        <v>0</v>
      </c>
      <c r="G40" s="46">
        <v>0</v>
      </c>
      <c r="H40" s="46">
        <v>0</v>
      </c>
      <c r="I40" s="46">
        <v>140295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206244</v>
      </c>
      <c r="O40" s="47">
        <f t="shared" si="1"/>
        <v>51.050495049504953</v>
      </c>
      <c r="P40" s="9"/>
    </row>
    <row r="41" spans="1:16">
      <c r="A41" s="12"/>
      <c r="B41" s="25">
        <v>361.3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-326720</v>
      </c>
      <c r="L41" s="46">
        <v>0</v>
      </c>
      <c r="M41" s="46">
        <v>0</v>
      </c>
      <c r="N41" s="46">
        <f t="shared" ref="N41:N46" si="11">SUM(D41:M41)</f>
        <v>-326720</v>
      </c>
      <c r="O41" s="47">
        <f t="shared" si="1"/>
        <v>-80.871287128712865</v>
      </c>
      <c r="P41" s="9"/>
    </row>
    <row r="42" spans="1:16">
      <c r="A42" s="12"/>
      <c r="B42" s="25">
        <v>363.23</v>
      </c>
      <c r="C42" s="20" t="s">
        <v>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309336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309336</v>
      </c>
      <c r="O42" s="47">
        <f t="shared" si="1"/>
        <v>76.568316831683163</v>
      </c>
      <c r="P42" s="9"/>
    </row>
    <row r="43" spans="1:16">
      <c r="A43" s="12"/>
      <c r="B43" s="25">
        <v>363.27</v>
      </c>
      <c r="C43" s="20" t="s">
        <v>98</v>
      </c>
      <c r="D43" s="46">
        <v>7270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7270</v>
      </c>
      <c r="O43" s="47">
        <f t="shared" si="1"/>
        <v>1.7995049504950495</v>
      </c>
      <c r="P43" s="9"/>
    </row>
    <row r="44" spans="1:16">
      <c r="A44" s="12"/>
      <c r="B44" s="25">
        <v>364</v>
      </c>
      <c r="C44" s="20" t="s">
        <v>53</v>
      </c>
      <c r="D44" s="46">
        <v>1505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1505</v>
      </c>
      <c r="O44" s="47">
        <f t="shared" si="1"/>
        <v>0.37252475247524752</v>
      </c>
      <c r="P44" s="9"/>
    </row>
    <row r="45" spans="1:16">
      <c r="A45" s="12"/>
      <c r="B45" s="25">
        <v>368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241649</v>
      </c>
      <c r="L45" s="46">
        <v>0</v>
      </c>
      <c r="M45" s="46">
        <v>0</v>
      </c>
      <c r="N45" s="46">
        <f t="shared" si="11"/>
        <v>241649</v>
      </c>
      <c r="O45" s="47">
        <f t="shared" si="1"/>
        <v>59.814108910891086</v>
      </c>
      <c r="P45" s="9"/>
    </row>
    <row r="46" spans="1:16">
      <c r="A46" s="12"/>
      <c r="B46" s="25">
        <v>369.9</v>
      </c>
      <c r="C46" s="20" t="s">
        <v>55</v>
      </c>
      <c r="D46" s="46">
        <v>50262</v>
      </c>
      <c r="E46" s="46">
        <v>0</v>
      </c>
      <c r="F46" s="46">
        <v>0</v>
      </c>
      <c r="G46" s="46">
        <v>0</v>
      </c>
      <c r="H46" s="46">
        <v>0</v>
      </c>
      <c r="I46" s="46">
        <v>30348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80610</v>
      </c>
      <c r="O46" s="47">
        <f t="shared" si="1"/>
        <v>19.952970297029704</v>
      </c>
      <c r="P46" s="9"/>
    </row>
    <row r="47" spans="1:16" ht="15.75">
      <c r="A47" s="29" t="s">
        <v>40</v>
      </c>
      <c r="B47" s="30"/>
      <c r="C47" s="31"/>
      <c r="D47" s="32">
        <f t="shared" ref="D47:M47" si="12">SUM(D48:D48)</f>
        <v>40856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40856</v>
      </c>
      <c r="O47" s="45">
        <f t="shared" si="1"/>
        <v>10.112871287128712</v>
      </c>
      <c r="P47" s="9"/>
    </row>
    <row r="48" spans="1:16" ht="15.75" thickBot="1">
      <c r="A48" s="12"/>
      <c r="B48" s="25">
        <v>383</v>
      </c>
      <c r="C48" s="20" t="s">
        <v>57</v>
      </c>
      <c r="D48" s="46">
        <v>40856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40856</v>
      </c>
      <c r="O48" s="47">
        <f t="shared" si="1"/>
        <v>10.112871287128712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3">SUM(D5,D13,D18,D28,D37,D39,D47)</f>
        <v>3517236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2549400</v>
      </c>
      <c r="J49" s="15">
        <f t="shared" si="13"/>
        <v>0</v>
      </c>
      <c r="K49" s="15">
        <f t="shared" si="13"/>
        <v>-85071</v>
      </c>
      <c r="L49" s="15">
        <f t="shared" si="13"/>
        <v>0</v>
      </c>
      <c r="M49" s="15">
        <f t="shared" si="13"/>
        <v>0</v>
      </c>
      <c r="N49" s="15">
        <f>SUM(D49:M49)</f>
        <v>5981565</v>
      </c>
      <c r="O49" s="38">
        <f t="shared" si="1"/>
        <v>1480.5853960396039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99</v>
      </c>
      <c r="M51" s="48"/>
      <c r="N51" s="48"/>
      <c r="O51" s="43">
        <v>4040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122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123</v>
      </c>
      <c r="N4" s="35" t="s">
        <v>9</v>
      </c>
      <c r="O4" s="35" t="s">
        <v>124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125</v>
      </c>
      <c r="B5" s="26"/>
      <c r="C5" s="26"/>
      <c r="D5" s="27">
        <f t="shared" ref="D5:N5" si="0">SUM(D6:D14)</f>
        <v>3037398.34</v>
      </c>
      <c r="E5" s="27">
        <f t="shared" si="0"/>
        <v>59207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3096605.34</v>
      </c>
      <c r="P5" s="33">
        <f t="shared" ref="P5:P36" si="1">(O5/P$55)</f>
        <v>536.67336915077988</v>
      </c>
      <c r="Q5" s="6"/>
    </row>
    <row r="6" spans="1:134">
      <c r="A6" s="12"/>
      <c r="B6" s="25">
        <v>311</v>
      </c>
      <c r="C6" s="20" t="s">
        <v>2</v>
      </c>
      <c r="D6" s="46">
        <v>1292342</v>
      </c>
      <c r="E6" s="46">
        <v>59207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1351549</v>
      </c>
      <c r="P6" s="47">
        <f t="shared" si="1"/>
        <v>234.23726169844022</v>
      </c>
      <c r="Q6" s="9"/>
    </row>
    <row r="7" spans="1:134">
      <c r="A7" s="12"/>
      <c r="B7" s="25">
        <v>312.41000000000003</v>
      </c>
      <c r="C7" s="20" t="s">
        <v>126</v>
      </c>
      <c r="D7" s="46">
        <v>164812.45000000001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164812.45000000001</v>
      </c>
      <c r="P7" s="47">
        <f t="shared" si="1"/>
        <v>28.563682842287697</v>
      </c>
      <c r="Q7" s="9"/>
    </row>
    <row r="8" spans="1:134">
      <c r="A8" s="12"/>
      <c r="B8" s="25">
        <v>312.43</v>
      </c>
      <c r="C8" s="20" t="s">
        <v>127</v>
      </c>
      <c r="D8" s="46">
        <v>106403.4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106403.4</v>
      </c>
      <c r="P8" s="47">
        <f t="shared" si="1"/>
        <v>18.440797227036395</v>
      </c>
      <c r="Q8" s="9"/>
    </row>
    <row r="9" spans="1:134">
      <c r="A9" s="12"/>
      <c r="B9" s="25">
        <v>312.52</v>
      </c>
      <c r="C9" s="20" t="s">
        <v>101</v>
      </c>
      <c r="D9" s="46">
        <v>52144.46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52144.46</v>
      </c>
      <c r="P9" s="47">
        <f t="shared" si="1"/>
        <v>9.0371681109185449</v>
      </c>
      <c r="Q9" s="9"/>
    </row>
    <row r="10" spans="1:134">
      <c r="A10" s="12"/>
      <c r="B10" s="25">
        <v>314.10000000000002</v>
      </c>
      <c r="C10" s="20" t="s">
        <v>12</v>
      </c>
      <c r="D10" s="46">
        <v>190549.73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190549.73</v>
      </c>
      <c r="P10" s="47">
        <f t="shared" si="1"/>
        <v>33.024216637781628</v>
      </c>
      <c r="Q10" s="9"/>
    </row>
    <row r="11" spans="1:134">
      <c r="A11" s="12"/>
      <c r="B11" s="25">
        <v>314.39999999999998</v>
      </c>
      <c r="C11" s="20" t="s">
        <v>78</v>
      </c>
      <c r="D11" s="46">
        <v>2837.74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2837.74</v>
      </c>
      <c r="P11" s="47">
        <f t="shared" si="1"/>
        <v>0.49180935875216636</v>
      </c>
      <c r="Q11" s="9"/>
    </row>
    <row r="12" spans="1:134">
      <c r="A12" s="12"/>
      <c r="B12" s="25">
        <v>315.2</v>
      </c>
      <c r="C12" s="20" t="s">
        <v>129</v>
      </c>
      <c r="D12" s="46">
        <v>202671.02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202671.02</v>
      </c>
      <c r="P12" s="47">
        <f t="shared" si="1"/>
        <v>35.124960138648177</v>
      </c>
      <c r="Q12" s="9"/>
    </row>
    <row r="13" spans="1:134">
      <c r="A13" s="12"/>
      <c r="B13" s="25">
        <v>316</v>
      </c>
      <c r="C13" s="20" t="s">
        <v>86</v>
      </c>
      <c r="D13" s="46">
        <v>41127.660000000003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41127.660000000003</v>
      </c>
      <c r="P13" s="47">
        <f t="shared" si="1"/>
        <v>7.1278440207972276</v>
      </c>
      <c r="Q13" s="9"/>
    </row>
    <row r="14" spans="1:134">
      <c r="A14" s="12"/>
      <c r="B14" s="25">
        <v>319.89999999999998</v>
      </c>
      <c r="C14" s="20" t="s">
        <v>136</v>
      </c>
      <c r="D14" s="46">
        <v>984509.88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984509.88</v>
      </c>
      <c r="P14" s="47">
        <f t="shared" si="1"/>
        <v>170.62562911611786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SUM(D16:D23)</f>
        <v>1085226.77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1218621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2303847.77</v>
      </c>
      <c r="P15" s="45">
        <f t="shared" si="1"/>
        <v>399.28037608318891</v>
      </c>
      <c r="Q15" s="10"/>
    </row>
    <row r="16" spans="1:134">
      <c r="A16" s="12"/>
      <c r="B16" s="25">
        <v>322.89999999999998</v>
      </c>
      <c r="C16" s="20" t="s">
        <v>137</v>
      </c>
      <c r="D16" s="46">
        <v>390818.94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390818.94</v>
      </c>
      <c r="P16" s="47">
        <f t="shared" si="1"/>
        <v>67.732918544194106</v>
      </c>
      <c r="Q16" s="9"/>
    </row>
    <row r="17" spans="1:17">
      <c r="A17" s="12"/>
      <c r="B17" s="25">
        <v>323.10000000000002</v>
      </c>
      <c r="C17" s="20" t="s">
        <v>16</v>
      </c>
      <c r="D17" s="46">
        <v>505900.85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505900.85</v>
      </c>
      <c r="P17" s="47">
        <f t="shared" si="1"/>
        <v>87.677790294627385</v>
      </c>
      <c r="Q17" s="9"/>
    </row>
    <row r="18" spans="1:17">
      <c r="A18" s="12"/>
      <c r="B18" s="25">
        <v>323.39999999999998</v>
      </c>
      <c r="C18" s="20" t="s">
        <v>17</v>
      </c>
      <c r="D18" s="46">
        <v>7809.71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7809.71</v>
      </c>
      <c r="P18" s="47">
        <f t="shared" si="1"/>
        <v>1.3535025996533796</v>
      </c>
      <c r="Q18" s="9"/>
    </row>
    <row r="19" spans="1:17">
      <c r="A19" s="12"/>
      <c r="B19" s="25">
        <v>323.7</v>
      </c>
      <c r="C19" s="20" t="s">
        <v>18</v>
      </c>
      <c r="D19" s="46">
        <v>101378.27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101378.27</v>
      </c>
      <c r="P19" s="47">
        <f t="shared" si="1"/>
        <v>17.569890814558061</v>
      </c>
      <c r="Q19" s="9"/>
    </row>
    <row r="20" spans="1:17">
      <c r="A20" s="12"/>
      <c r="B20" s="25">
        <v>324.11</v>
      </c>
      <c r="C20" s="20" t="s">
        <v>138</v>
      </c>
      <c r="D20" s="46">
        <v>7232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7232</v>
      </c>
      <c r="P20" s="47">
        <f t="shared" si="1"/>
        <v>1.2533795493934141</v>
      </c>
      <c r="Q20" s="9"/>
    </row>
    <row r="21" spans="1:17">
      <c r="A21" s="12"/>
      <c r="B21" s="25">
        <v>324.20999999999998</v>
      </c>
      <c r="C21" s="20" t="s">
        <v>19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1159896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1159896</v>
      </c>
      <c r="P21" s="47">
        <f t="shared" si="1"/>
        <v>201.02183708838822</v>
      </c>
      <c r="Q21" s="9"/>
    </row>
    <row r="22" spans="1:17">
      <c r="A22" s="12"/>
      <c r="B22" s="25">
        <v>324.22000000000003</v>
      </c>
      <c r="C22" s="20" t="s">
        <v>20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58725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58725</v>
      </c>
      <c r="P22" s="47">
        <f t="shared" si="1"/>
        <v>10.177642980935875</v>
      </c>
      <c r="Q22" s="9"/>
    </row>
    <row r="23" spans="1:17">
      <c r="A23" s="12"/>
      <c r="B23" s="25">
        <v>324.61</v>
      </c>
      <c r="C23" s="20" t="s">
        <v>21</v>
      </c>
      <c r="D23" s="46">
        <v>72087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72087</v>
      </c>
      <c r="P23" s="47">
        <f t="shared" si="1"/>
        <v>12.493414211438475</v>
      </c>
      <c r="Q23" s="9"/>
    </row>
    <row r="24" spans="1:17" ht="15.75">
      <c r="A24" s="29" t="s">
        <v>131</v>
      </c>
      <c r="B24" s="30"/>
      <c r="C24" s="31"/>
      <c r="D24" s="32">
        <f t="shared" ref="D24:N24" si="5">SUM(D25:D34)</f>
        <v>954603.79999999993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324424.8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1279028.5999999999</v>
      </c>
      <c r="P24" s="45">
        <f t="shared" si="1"/>
        <v>221.66873483535525</v>
      </c>
      <c r="Q24" s="10"/>
    </row>
    <row r="25" spans="1:17">
      <c r="A25" s="12"/>
      <c r="B25" s="25">
        <v>331.2</v>
      </c>
      <c r="C25" s="20" t="s">
        <v>23</v>
      </c>
      <c r="D25" s="46">
        <v>73732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73732</v>
      </c>
      <c r="P25" s="47">
        <f t="shared" si="1"/>
        <v>12.778509532062392</v>
      </c>
      <c r="Q25" s="9"/>
    </row>
    <row r="26" spans="1:17">
      <c r="A26" s="12"/>
      <c r="B26" s="25">
        <v>331.51</v>
      </c>
      <c r="C26" s="20" t="s">
        <v>139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85970.08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4" si="6">SUM(D26:N26)</f>
        <v>85970.08</v>
      </c>
      <c r="P26" s="47">
        <f t="shared" si="1"/>
        <v>14.899493934142114</v>
      </c>
      <c r="Q26" s="9"/>
    </row>
    <row r="27" spans="1:17">
      <c r="A27" s="12"/>
      <c r="B27" s="25">
        <v>331.9</v>
      </c>
      <c r="C27" s="20" t="s">
        <v>140</v>
      </c>
      <c r="D27" s="46">
        <v>751.27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751.27</v>
      </c>
      <c r="P27" s="47">
        <f t="shared" si="1"/>
        <v>0.13020277296360486</v>
      </c>
      <c r="Q27" s="9"/>
    </row>
    <row r="28" spans="1:17">
      <c r="A28" s="12"/>
      <c r="B28" s="25">
        <v>334.31</v>
      </c>
      <c r="C28" s="20" t="s">
        <v>73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39969.1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39969.1</v>
      </c>
      <c r="P28" s="47">
        <f t="shared" si="1"/>
        <v>6.9270537261698442</v>
      </c>
      <c r="Q28" s="9"/>
    </row>
    <row r="29" spans="1:17">
      <c r="A29" s="12"/>
      <c r="B29" s="25">
        <v>334.35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198485.62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198485.62</v>
      </c>
      <c r="P29" s="47">
        <f t="shared" si="1"/>
        <v>34.399587521663776</v>
      </c>
      <c r="Q29" s="9"/>
    </row>
    <row r="30" spans="1:17">
      <c r="A30" s="12"/>
      <c r="B30" s="25">
        <v>335.125</v>
      </c>
      <c r="C30" s="20" t="s">
        <v>132</v>
      </c>
      <c r="D30" s="46">
        <v>295133.25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295133.25</v>
      </c>
      <c r="P30" s="47">
        <f t="shared" si="1"/>
        <v>51.149610051993065</v>
      </c>
      <c r="Q30" s="9"/>
    </row>
    <row r="31" spans="1:17">
      <c r="A31" s="12"/>
      <c r="B31" s="25">
        <v>335.14</v>
      </c>
      <c r="C31" s="20" t="s">
        <v>88</v>
      </c>
      <c r="D31" s="46">
        <v>9896.35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9896.35</v>
      </c>
      <c r="P31" s="47">
        <f t="shared" si="1"/>
        <v>1.7151386481802426</v>
      </c>
      <c r="Q31" s="9"/>
    </row>
    <row r="32" spans="1:17">
      <c r="A32" s="12"/>
      <c r="B32" s="25">
        <v>335.15</v>
      </c>
      <c r="C32" s="20" t="s">
        <v>89</v>
      </c>
      <c r="D32" s="46">
        <v>7444.73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7444.73</v>
      </c>
      <c r="P32" s="47">
        <f t="shared" si="1"/>
        <v>1.2902478336221836</v>
      </c>
      <c r="Q32" s="9"/>
    </row>
    <row r="33" spans="1:17">
      <c r="A33" s="12"/>
      <c r="B33" s="25">
        <v>335.18</v>
      </c>
      <c r="C33" s="20" t="s">
        <v>133</v>
      </c>
      <c r="D33" s="46">
        <v>525917.69999999995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525917.69999999995</v>
      </c>
      <c r="P33" s="47">
        <f t="shared" si="1"/>
        <v>91.14691507798959</v>
      </c>
      <c r="Q33" s="9"/>
    </row>
    <row r="34" spans="1:17">
      <c r="A34" s="12"/>
      <c r="B34" s="25">
        <v>335.19</v>
      </c>
      <c r="C34" s="20" t="s">
        <v>141</v>
      </c>
      <c r="D34" s="46">
        <v>41728.5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41728.5</v>
      </c>
      <c r="P34" s="47">
        <f t="shared" si="1"/>
        <v>7.2319757365684572</v>
      </c>
      <c r="Q34" s="9"/>
    </row>
    <row r="35" spans="1:17" ht="15.75">
      <c r="A35" s="29" t="s">
        <v>38</v>
      </c>
      <c r="B35" s="30"/>
      <c r="C35" s="31"/>
      <c r="D35" s="32">
        <f t="shared" ref="D35:N35" si="7">SUM(D36:D41)</f>
        <v>413005.07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4088706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4501711.07</v>
      </c>
      <c r="P35" s="45">
        <f t="shared" si="1"/>
        <v>780.19255979202774</v>
      </c>
      <c r="Q35" s="10"/>
    </row>
    <row r="36" spans="1:17">
      <c r="A36" s="12"/>
      <c r="B36" s="25">
        <v>341.2</v>
      </c>
      <c r="C36" s="20" t="s">
        <v>102</v>
      </c>
      <c r="D36" s="46">
        <v>27272.12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8">SUM(D36:N36)</f>
        <v>27272.12</v>
      </c>
      <c r="P36" s="47">
        <f t="shared" si="1"/>
        <v>4.7265372616984402</v>
      </c>
      <c r="Q36" s="9"/>
    </row>
    <row r="37" spans="1:17">
      <c r="A37" s="12"/>
      <c r="B37" s="25">
        <v>341.9</v>
      </c>
      <c r="C37" s="20" t="s">
        <v>103</v>
      </c>
      <c r="D37" s="46">
        <v>5900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5900</v>
      </c>
      <c r="P37" s="47">
        <f t="shared" ref="P37:P53" si="9">(O37/P$55)</f>
        <v>1.0225303292894281</v>
      </c>
      <c r="Q37" s="9"/>
    </row>
    <row r="38" spans="1:17">
      <c r="A38" s="12"/>
      <c r="B38" s="25">
        <v>343.4</v>
      </c>
      <c r="C38" s="20" t="s">
        <v>42</v>
      </c>
      <c r="D38" s="46">
        <v>314500.27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314500.27</v>
      </c>
      <c r="P38" s="47">
        <f t="shared" si="9"/>
        <v>54.506112651646447</v>
      </c>
      <c r="Q38" s="9"/>
    </row>
    <row r="39" spans="1:17">
      <c r="A39" s="12"/>
      <c r="B39" s="25">
        <v>343.6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3948694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3948694</v>
      </c>
      <c r="P39" s="47">
        <f t="shared" si="9"/>
        <v>684.34904679376086</v>
      </c>
      <c r="Q39" s="9"/>
    </row>
    <row r="40" spans="1:17">
      <c r="A40" s="12"/>
      <c r="B40" s="25">
        <v>343.7</v>
      </c>
      <c r="C40" s="20" t="s">
        <v>96</v>
      </c>
      <c r="D40" s="46">
        <v>65332.68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65332.68</v>
      </c>
      <c r="P40" s="47">
        <f t="shared" si="9"/>
        <v>11.322821490467938</v>
      </c>
      <c r="Q40" s="9"/>
    </row>
    <row r="41" spans="1:17">
      <c r="A41" s="12"/>
      <c r="B41" s="25">
        <v>343.9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140012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140012</v>
      </c>
      <c r="P41" s="47">
        <f t="shared" si="9"/>
        <v>24.265511265164644</v>
      </c>
      <c r="Q41" s="9"/>
    </row>
    <row r="42" spans="1:17" ht="15.75">
      <c r="A42" s="29" t="s">
        <v>39</v>
      </c>
      <c r="B42" s="30"/>
      <c r="C42" s="31"/>
      <c r="D42" s="32">
        <f t="shared" ref="D42:N42" si="10">SUM(D43:D44)</f>
        <v>61318.19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61318.19</v>
      </c>
      <c r="P42" s="45">
        <f t="shared" si="9"/>
        <v>10.627069324090122</v>
      </c>
      <c r="Q42" s="10"/>
    </row>
    <row r="43" spans="1:17">
      <c r="A43" s="13"/>
      <c r="B43" s="39">
        <v>351.5</v>
      </c>
      <c r="C43" s="21" t="s">
        <v>142</v>
      </c>
      <c r="D43" s="46">
        <v>50450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11">SUM(D43:N43)</f>
        <v>50450</v>
      </c>
      <c r="P43" s="47">
        <f t="shared" si="9"/>
        <v>8.7435008665511269</v>
      </c>
      <c r="Q43" s="9"/>
    </row>
    <row r="44" spans="1:17">
      <c r="A44" s="13"/>
      <c r="B44" s="39">
        <v>359</v>
      </c>
      <c r="C44" s="21" t="s">
        <v>143</v>
      </c>
      <c r="D44" s="46">
        <v>10868.19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10868.19</v>
      </c>
      <c r="P44" s="47">
        <f t="shared" si="9"/>
        <v>1.8835684575389948</v>
      </c>
      <c r="Q44" s="9"/>
    </row>
    <row r="45" spans="1:17" ht="15.75">
      <c r="A45" s="29" t="s">
        <v>3</v>
      </c>
      <c r="B45" s="30"/>
      <c r="C45" s="31"/>
      <c r="D45" s="32">
        <f t="shared" ref="D45:N45" si="12">SUM(D46:D50)</f>
        <v>422141</v>
      </c>
      <c r="E45" s="32">
        <f t="shared" si="12"/>
        <v>67071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-758390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-269178</v>
      </c>
      <c r="P45" s="45">
        <f t="shared" si="9"/>
        <v>-46.651299826689772</v>
      </c>
      <c r="Q45" s="10"/>
    </row>
    <row r="46" spans="1:17">
      <c r="A46" s="12"/>
      <c r="B46" s="25">
        <v>361.1</v>
      </c>
      <c r="C46" s="20" t="s">
        <v>51</v>
      </c>
      <c r="D46" s="46">
        <v>14334</v>
      </c>
      <c r="E46" s="46">
        <v>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14428</v>
      </c>
      <c r="P46" s="47">
        <f t="shared" si="9"/>
        <v>2.5005199306759098</v>
      </c>
      <c r="Q46" s="9"/>
    </row>
    <row r="47" spans="1:17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-1107598</v>
      </c>
      <c r="L47" s="46">
        <v>0</v>
      </c>
      <c r="M47" s="46">
        <v>0</v>
      </c>
      <c r="N47" s="46">
        <v>0</v>
      </c>
      <c r="O47" s="46">
        <f t="shared" ref="O47:O52" si="13">SUM(D47:N47)</f>
        <v>-1107598</v>
      </c>
      <c r="P47" s="47">
        <f t="shared" si="9"/>
        <v>-191.95805892547659</v>
      </c>
      <c r="Q47" s="9"/>
    </row>
    <row r="48" spans="1:17">
      <c r="A48" s="12"/>
      <c r="B48" s="25">
        <v>365</v>
      </c>
      <c r="C48" s="20" t="s">
        <v>92</v>
      </c>
      <c r="D48" s="46">
        <v>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50</v>
      </c>
      <c r="P48" s="47">
        <f t="shared" si="9"/>
        <v>8.6655112651646445E-3</v>
      </c>
      <c r="Q48" s="9"/>
    </row>
    <row r="49" spans="1:120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349208</v>
      </c>
      <c r="L49" s="46">
        <v>0</v>
      </c>
      <c r="M49" s="46">
        <v>0</v>
      </c>
      <c r="N49" s="46">
        <v>0</v>
      </c>
      <c r="O49" s="46">
        <f t="shared" si="13"/>
        <v>349208</v>
      </c>
      <c r="P49" s="47">
        <f t="shared" si="9"/>
        <v>60.521317157712303</v>
      </c>
      <c r="Q49" s="9"/>
    </row>
    <row r="50" spans="1:120">
      <c r="A50" s="12"/>
      <c r="B50" s="25">
        <v>369.9</v>
      </c>
      <c r="C50" s="20" t="s">
        <v>55</v>
      </c>
      <c r="D50" s="46">
        <v>407757</v>
      </c>
      <c r="E50" s="46">
        <v>66977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474734</v>
      </c>
      <c r="P50" s="47">
        <f t="shared" si="9"/>
        <v>82.276256499133453</v>
      </c>
      <c r="Q50" s="9"/>
    </row>
    <row r="51" spans="1:120" ht="15.75">
      <c r="A51" s="29" t="s">
        <v>40</v>
      </c>
      <c r="B51" s="30"/>
      <c r="C51" s="31"/>
      <c r="D51" s="32">
        <f t="shared" ref="D51:N51" si="14">SUM(D52:D52)</f>
        <v>1520325.65</v>
      </c>
      <c r="E51" s="32">
        <f t="shared" si="14"/>
        <v>0</v>
      </c>
      <c r="F51" s="32">
        <f t="shared" si="14"/>
        <v>0</v>
      </c>
      <c r="G51" s="32">
        <f t="shared" si="14"/>
        <v>0</v>
      </c>
      <c r="H51" s="32">
        <f t="shared" si="14"/>
        <v>0</v>
      </c>
      <c r="I51" s="32">
        <f t="shared" si="14"/>
        <v>0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 t="shared" si="14"/>
        <v>0</v>
      </c>
      <c r="O51" s="32">
        <f t="shared" si="13"/>
        <v>1520325.65</v>
      </c>
      <c r="P51" s="45">
        <f t="shared" si="9"/>
        <v>263.48798093587521</v>
      </c>
      <c r="Q51" s="9"/>
    </row>
    <row r="52" spans="1:120" ht="15.75" thickBot="1">
      <c r="A52" s="12"/>
      <c r="B52" s="25">
        <v>382</v>
      </c>
      <c r="C52" s="20" t="s">
        <v>144</v>
      </c>
      <c r="D52" s="46">
        <v>1520325.65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1520325.65</v>
      </c>
      <c r="P52" s="47">
        <f t="shared" si="9"/>
        <v>263.48798093587521</v>
      </c>
      <c r="Q52" s="9"/>
    </row>
    <row r="53" spans="1:120" ht="16.5" thickBot="1">
      <c r="A53" s="14" t="s">
        <v>48</v>
      </c>
      <c r="B53" s="23"/>
      <c r="C53" s="22"/>
      <c r="D53" s="15">
        <f t="shared" ref="D53:N53" si="15">SUM(D5,D15,D24,D35,D42,D45,D51)</f>
        <v>7494018.8200000003</v>
      </c>
      <c r="E53" s="15">
        <f t="shared" si="15"/>
        <v>126278</v>
      </c>
      <c r="F53" s="15">
        <f t="shared" si="15"/>
        <v>0</v>
      </c>
      <c r="G53" s="15">
        <f t="shared" si="15"/>
        <v>0</v>
      </c>
      <c r="H53" s="15">
        <f t="shared" si="15"/>
        <v>0</v>
      </c>
      <c r="I53" s="15">
        <f t="shared" si="15"/>
        <v>5631751.7999999998</v>
      </c>
      <c r="J53" s="15">
        <f t="shared" si="15"/>
        <v>0</v>
      </c>
      <c r="K53" s="15">
        <f t="shared" si="15"/>
        <v>-758390</v>
      </c>
      <c r="L53" s="15">
        <f t="shared" si="15"/>
        <v>0</v>
      </c>
      <c r="M53" s="15">
        <f t="shared" si="15"/>
        <v>0</v>
      </c>
      <c r="N53" s="15">
        <f t="shared" si="15"/>
        <v>0</v>
      </c>
      <c r="O53" s="15">
        <f>SUM(D53:N53)</f>
        <v>12493658.620000001</v>
      </c>
      <c r="P53" s="38">
        <f t="shared" si="9"/>
        <v>2165.2787902946275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145</v>
      </c>
      <c r="N55" s="48"/>
      <c r="O55" s="48"/>
      <c r="P55" s="43">
        <v>5770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70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122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123</v>
      </c>
      <c r="N4" s="35" t="s">
        <v>9</v>
      </c>
      <c r="O4" s="35" t="s">
        <v>124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125</v>
      </c>
      <c r="B5" s="26"/>
      <c r="C5" s="26"/>
      <c r="D5" s="27">
        <f t="shared" ref="D5:N5" si="0">SUM(D6:D14)</f>
        <v>2748844</v>
      </c>
      <c r="E5" s="27">
        <f t="shared" si="0"/>
        <v>56621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2805465</v>
      </c>
      <c r="P5" s="33">
        <f t="shared" ref="P5:P48" si="1">(O5/P$50)</f>
        <v>501.7823287426221</v>
      </c>
      <c r="Q5" s="6"/>
    </row>
    <row r="6" spans="1:134">
      <c r="A6" s="12"/>
      <c r="B6" s="25">
        <v>311</v>
      </c>
      <c r="C6" s="20" t="s">
        <v>2</v>
      </c>
      <c r="D6" s="46">
        <v>1216838</v>
      </c>
      <c r="E6" s="46">
        <v>56621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1273459</v>
      </c>
      <c r="P6" s="47">
        <f t="shared" si="1"/>
        <v>227.76945090323736</v>
      </c>
      <c r="Q6" s="9"/>
    </row>
    <row r="7" spans="1:134">
      <c r="A7" s="12"/>
      <c r="B7" s="25">
        <v>312.41000000000003</v>
      </c>
      <c r="C7" s="20" t="s">
        <v>126</v>
      </c>
      <c r="D7" s="46">
        <v>159951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159951</v>
      </c>
      <c r="P7" s="47">
        <f t="shared" si="1"/>
        <v>28.608656769808622</v>
      </c>
      <c r="Q7" s="9"/>
    </row>
    <row r="8" spans="1:134">
      <c r="A8" s="12"/>
      <c r="B8" s="25">
        <v>312.43</v>
      </c>
      <c r="C8" s="20" t="s">
        <v>127</v>
      </c>
      <c r="D8" s="46">
        <v>102238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102238</v>
      </c>
      <c r="P8" s="47">
        <f t="shared" si="1"/>
        <v>18.286174208549454</v>
      </c>
      <c r="Q8" s="9"/>
    </row>
    <row r="9" spans="1:134">
      <c r="A9" s="12"/>
      <c r="B9" s="25">
        <v>312.52</v>
      </c>
      <c r="C9" s="20" t="s">
        <v>101</v>
      </c>
      <c r="D9" s="46">
        <v>49685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49685</v>
      </c>
      <c r="P9" s="47">
        <f t="shared" si="1"/>
        <v>8.886603469862278</v>
      </c>
      <c r="Q9" s="9"/>
    </row>
    <row r="10" spans="1:134">
      <c r="A10" s="12"/>
      <c r="B10" s="25">
        <v>312.63</v>
      </c>
      <c r="C10" s="20" t="s">
        <v>128</v>
      </c>
      <c r="D10" s="46">
        <v>833763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833763</v>
      </c>
      <c r="P10" s="47">
        <f t="shared" si="1"/>
        <v>149.12591665176177</v>
      </c>
      <c r="Q10" s="9"/>
    </row>
    <row r="11" spans="1:134">
      <c r="A11" s="12"/>
      <c r="B11" s="25">
        <v>314.10000000000002</v>
      </c>
      <c r="C11" s="20" t="s">
        <v>12</v>
      </c>
      <c r="D11" s="46">
        <v>179918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179918</v>
      </c>
      <c r="P11" s="47">
        <f t="shared" si="1"/>
        <v>32.17993203362547</v>
      </c>
      <c r="Q11" s="9"/>
    </row>
    <row r="12" spans="1:134">
      <c r="A12" s="12"/>
      <c r="B12" s="25">
        <v>314.39999999999998</v>
      </c>
      <c r="C12" s="20" t="s">
        <v>78</v>
      </c>
      <c r="D12" s="46">
        <v>2732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2732</v>
      </c>
      <c r="P12" s="47">
        <f t="shared" si="1"/>
        <v>0.48864246109819354</v>
      </c>
      <c r="Q12" s="9"/>
    </row>
    <row r="13" spans="1:134">
      <c r="A13" s="12"/>
      <c r="B13" s="25">
        <v>315.2</v>
      </c>
      <c r="C13" s="20" t="s">
        <v>129</v>
      </c>
      <c r="D13" s="46">
        <v>170626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170626</v>
      </c>
      <c r="P13" s="47">
        <f t="shared" si="1"/>
        <v>30.517975317474512</v>
      </c>
      <c r="Q13" s="9"/>
    </row>
    <row r="14" spans="1:134">
      <c r="A14" s="12"/>
      <c r="B14" s="25">
        <v>316</v>
      </c>
      <c r="C14" s="20" t="s">
        <v>86</v>
      </c>
      <c r="D14" s="46">
        <v>33093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33093</v>
      </c>
      <c r="P14" s="47">
        <f t="shared" si="1"/>
        <v>5.9189769272044357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SUM(D16:D22)</f>
        <v>1012986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2173481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3186467</v>
      </c>
      <c r="P15" s="45">
        <f t="shared" si="1"/>
        <v>569.92791987122166</v>
      </c>
      <c r="Q15" s="10"/>
    </row>
    <row r="16" spans="1:134">
      <c r="A16" s="12"/>
      <c r="B16" s="25">
        <v>322</v>
      </c>
      <c r="C16" s="20" t="s">
        <v>130</v>
      </c>
      <c r="D16" s="46">
        <v>424930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424930</v>
      </c>
      <c r="P16" s="47">
        <f t="shared" si="1"/>
        <v>76.002504024324807</v>
      </c>
      <c r="Q16" s="9"/>
    </row>
    <row r="17" spans="1:17">
      <c r="A17" s="12"/>
      <c r="B17" s="25">
        <v>323.10000000000002</v>
      </c>
      <c r="C17" s="20" t="s">
        <v>16</v>
      </c>
      <c r="D17" s="46">
        <v>445925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445925</v>
      </c>
      <c r="P17" s="47">
        <f t="shared" si="1"/>
        <v>79.757646217134678</v>
      </c>
      <c r="Q17" s="9"/>
    </row>
    <row r="18" spans="1:17">
      <c r="A18" s="12"/>
      <c r="B18" s="25">
        <v>323.39999999999998</v>
      </c>
      <c r="C18" s="20" t="s">
        <v>17</v>
      </c>
      <c r="D18" s="46">
        <v>7404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7404</v>
      </c>
      <c r="P18" s="47">
        <f t="shared" si="1"/>
        <v>1.3242711500626005</v>
      </c>
      <c r="Q18" s="9"/>
    </row>
    <row r="19" spans="1:17">
      <c r="A19" s="12"/>
      <c r="B19" s="25">
        <v>323.7</v>
      </c>
      <c r="C19" s="20" t="s">
        <v>18</v>
      </c>
      <c r="D19" s="46">
        <v>83757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83757</v>
      </c>
      <c r="P19" s="47">
        <f t="shared" si="1"/>
        <v>14.980683240922913</v>
      </c>
      <c r="Q19" s="9"/>
    </row>
    <row r="20" spans="1:17">
      <c r="A20" s="12"/>
      <c r="B20" s="25">
        <v>324.20999999999998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2060658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2060658</v>
      </c>
      <c r="P20" s="47">
        <f t="shared" si="1"/>
        <v>368.5669826506886</v>
      </c>
      <c r="Q20" s="9"/>
    </row>
    <row r="21" spans="1:17">
      <c r="A21" s="12"/>
      <c r="B21" s="25">
        <v>324.22000000000003</v>
      </c>
      <c r="C21" s="20" t="s">
        <v>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112823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112823</v>
      </c>
      <c r="P21" s="47">
        <f t="shared" si="1"/>
        <v>20.179395456984441</v>
      </c>
      <c r="Q21" s="9"/>
    </row>
    <row r="22" spans="1:17">
      <c r="A22" s="12"/>
      <c r="B22" s="25">
        <v>324.61</v>
      </c>
      <c r="C22" s="20" t="s">
        <v>21</v>
      </c>
      <c r="D22" s="46">
        <v>50970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50970</v>
      </c>
      <c r="P22" s="47">
        <f t="shared" si="1"/>
        <v>9.1164371311035595</v>
      </c>
      <c r="Q22" s="9"/>
    </row>
    <row r="23" spans="1:17" ht="15.75">
      <c r="A23" s="29" t="s">
        <v>131</v>
      </c>
      <c r="B23" s="30"/>
      <c r="C23" s="31"/>
      <c r="D23" s="32">
        <f t="shared" ref="D23:N23" si="5">SUM(D24:D29)</f>
        <v>864190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 t="shared" ref="O23:O30" si="6">SUM(D23:N23)</f>
        <v>864190</v>
      </c>
      <c r="P23" s="45">
        <f t="shared" si="1"/>
        <v>154.56805580397068</v>
      </c>
      <c r="Q23" s="10"/>
    </row>
    <row r="24" spans="1:17">
      <c r="A24" s="12"/>
      <c r="B24" s="25">
        <v>331.2</v>
      </c>
      <c r="C24" s="20" t="s">
        <v>23</v>
      </c>
      <c r="D24" s="46">
        <v>113073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113073</v>
      </c>
      <c r="P24" s="47">
        <f t="shared" si="1"/>
        <v>20.22411017707029</v>
      </c>
      <c r="Q24" s="9"/>
    </row>
    <row r="25" spans="1:17">
      <c r="A25" s="12"/>
      <c r="B25" s="25">
        <v>335.125</v>
      </c>
      <c r="C25" s="20" t="s">
        <v>132</v>
      </c>
      <c r="D25" s="46">
        <v>227338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227338</v>
      </c>
      <c r="P25" s="47">
        <f t="shared" si="1"/>
        <v>40.661420139509929</v>
      </c>
      <c r="Q25" s="9"/>
    </row>
    <row r="26" spans="1:17">
      <c r="A26" s="12"/>
      <c r="B26" s="25">
        <v>335.14</v>
      </c>
      <c r="C26" s="20" t="s">
        <v>88</v>
      </c>
      <c r="D26" s="46">
        <v>9526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9526</v>
      </c>
      <c r="P26" s="47">
        <f t="shared" si="1"/>
        <v>1.7038096941513146</v>
      </c>
      <c r="Q26" s="9"/>
    </row>
    <row r="27" spans="1:17">
      <c r="A27" s="12"/>
      <c r="B27" s="25">
        <v>335.15</v>
      </c>
      <c r="C27" s="20" t="s">
        <v>89</v>
      </c>
      <c r="D27" s="46">
        <v>10829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10829</v>
      </c>
      <c r="P27" s="47">
        <f t="shared" si="1"/>
        <v>1.9368628152387766</v>
      </c>
      <c r="Q27" s="9"/>
    </row>
    <row r="28" spans="1:17">
      <c r="A28" s="12"/>
      <c r="B28" s="25">
        <v>335.18</v>
      </c>
      <c r="C28" s="20" t="s">
        <v>133</v>
      </c>
      <c r="D28" s="46">
        <v>462910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462910</v>
      </c>
      <c r="P28" s="47">
        <f t="shared" si="1"/>
        <v>82.795564299767477</v>
      </c>
      <c r="Q28" s="9"/>
    </row>
    <row r="29" spans="1:17">
      <c r="A29" s="12"/>
      <c r="B29" s="25">
        <v>335.9</v>
      </c>
      <c r="C29" s="20" t="s">
        <v>33</v>
      </c>
      <c r="D29" s="46">
        <v>40514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40514</v>
      </c>
      <c r="P29" s="47">
        <f t="shared" si="1"/>
        <v>7.2462886782328741</v>
      </c>
      <c r="Q29" s="9"/>
    </row>
    <row r="30" spans="1:17" ht="15.75">
      <c r="A30" s="29" t="s">
        <v>38</v>
      </c>
      <c r="B30" s="30"/>
      <c r="C30" s="31"/>
      <c r="D30" s="32">
        <f t="shared" ref="D30:N30" si="7">SUM(D31:D37)</f>
        <v>471232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3558487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6"/>
        <v>4029719</v>
      </c>
      <c r="P30" s="45">
        <f t="shared" si="1"/>
        <v>720.751028438562</v>
      </c>
      <c r="Q30" s="10"/>
    </row>
    <row r="31" spans="1:17">
      <c r="A31" s="12"/>
      <c r="B31" s="25">
        <v>341.2</v>
      </c>
      <c r="C31" s="20" t="s">
        <v>102</v>
      </c>
      <c r="D31" s="46">
        <v>11549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8">SUM(D31:N31)</f>
        <v>11549</v>
      </c>
      <c r="P31" s="47">
        <f t="shared" si="1"/>
        <v>2.065641209086031</v>
      </c>
      <c r="Q31" s="9"/>
    </row>
    <row r="32" spans="1:17">
      <c r="A32" s="12"/>
      <c r="B32" s="25">
        <v>341.9</v>
      </c>
      <c r="C32" s="20" t="s">
        <v>103</v>
      </c>
      <c r="D32" s="46">
        <v>9050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9050</v>
      </c>
      <c r="P32" s="47">
        <f t="shared" si="1"/>
        <v>1.6186728671078519</v>
      </c>
      <c r="Q32" s="9"/>
    </row>
    <row r="33" spans="1:120">
      <c r="A33" s="12"/>
      <c r="B33" s="25">
        <v>342.9</v>
      </c>
      <c r="C33" s="20" t="s">
        <v>74</v>
      </c>
      <c r="D33" s="46">
        <v>2300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2300</v>
      </c>
      <c r="P33" s="47">
        <f t="shared" si="1"/>
        <v>0.41137542478984079</v>
      </c>
      <c r="Q33" s="9"/>
    </row>
    <row r="34" spans="1:120">
      <c r="A34" s="12"/>
      <c r="B34" s="25">
        <v>343.4</v>
      </c>
      <c r="C34" s="20" t="s">
        <v>42</v>
      </c>
      <c r="D34" s="46">
        <v>307116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307116</v>
      </c>
      <c r="P34" s="47">
        <f t="shared" si="1"/>
        <v>54.930423895546411</v>
      </c>
      <c r="Q34" s="9"/>
    </row>
    <row r="35" spans="1:120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3558487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3558487</v>
      </c>
      <c r="P35" s="47">
        <f t="shared" si="1"/>
        <v>636.46700053657662</v>
      </c>
      <c r="Q35" s="9"/>
    </row>
    <row r="36" spans="1:120">
      <c r="A36" s="12"/>
      <c r="B36" s="25">
        <v>343.7</v>
      </c>
      <c r="C36" s="20" t="s">
        <v>96</v>
      </c>
      <c r="D36" s="46">
        <v>64167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64167</v>
      </c>
      <c r="P36" s="47">
        <f t="shared" si="1"/>
        <v>11.476837774995529</v>
      </c>
      <c r="Q36" s="9"/>
    </row>
    <row r="37" spans="1:120">
      <c r="A37" s="12"/>
      <c r="B37" s="25">
        <v>347.2</v>
      </c>
      <c r="C37" s="20" t="s">
        <v>47</v>
      </c>
      <c r="D37" s="46">
        <v>77050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77050</v>
      </c>
      <c r="P37" s="47">
        <f t="shared" si="1"/>
        <v>13.781076730459667</v>
      </c>
      <c r="Q37" s="9"/>
    </row>
    <row r="38" spans="1:120" ht="15.75">
      <c r="A38" s="29" t="s">
        <v>39</v>
      </c>
      <c r="B38" s="30"/>
      <c r="C38" s="31"/>
      <c r="D38" s="32">
        <f t="shared" ref="D38:N38" si="9">SUM(D39:D39)</f>
        <v>154636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ref="O38:O48" si="10">SUM(D38:N38)</f>
        <v>154636</v>
      </c>
      <c r="P38" s="45">
        <f t="shared" si="1"/>
        <v>27.658021820783404</v>
      </c>
      <c r="Q38" s="10"/>
    </row>
    <row r="39" spans="1:120">
      <c r="A39" s="13"/>
      <c r="B39" s="39">
        <v>351.4</v>
      </c>
      <c r="C39" s="21" t="s">
        <v>50</v>
      </c>
      <c r="D39" s="46">
        <v>154636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154636</v>
      </c>
      <c r="P39" s="47">
        <f t="shared" si="1"/>
        <v>27.658021820783404</v>
      </c>
      <c r="Q39" s="9"/>
    </row>
    <row r="40" spans="1:120" ht="15.75">
      <c r="A40" s="29" t="s">
        <v>3</v>
      </c>
      <c r="B40" s="30"/>
      <c r="C40" s="31"/>
      <c r="D40" s="32">
        <f t="shared" ref="D40:N40" si="11">SUM(D41:D45)</f>
        <v>181787</v>
      </c>
      <c r="E40" s="32">
        <f t="shared" si="11"/>
        <v>259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10717</v>
      </c>
      <c r="J40" s="32">
        <f t="shared" si="11"/>
        <v>0</v>
      </c>
      <c r="K40" s="32">
        <f t="shared" si="11"/>
        <v>1488154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 t="shared" si="10"/>
        <v>1680917</v>
      </c>
      <c r="P40" s="45">
        <f t="shared" si="1"/>
        <v>300.64693257020213</v>
      </c>
      <c r="Q40" s="10"/>
    </row>
    <row r="41" spans="1:120">
      <c r="A41" s="12"/>
      <c r="B41" s="25">
        <v>361.1</v>
      </c>
      <c r="C41" s="20" t="s">
        <v>51</v>
      </c>
      <c r="D41" s="46">
        <v>9477</v>
      </c>
      <c r="E41" s="46">
        <v>259</v>
      </c>
      <c r="F41" s="46">
        <v>0</v>
      </c>
      <c r="G41" s="46">
        <v>0</v>
      </c>
      <c r="H41" s="46">
        <v>0</v>
      </c>
      <c r="I41" s="46">
        <v>16015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25751</v>
      </c>
      <c r="P41" s="47">
        <f t="shared" si="1"/>
        <v>4.6057950277231265</v>
      </c>
      <c r="Q41" s="9"/>
    </row>
    <row r="42" spans="1:120">
      <c r="A42" s="12"/>
      <c r="B42" s="25">
        <v>361.3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1195665</v>
      </c>
      <c r="L42" s="46">
        <v>0</v>
      </c>
      <c r="M42" s="46">
        <v>0</v>
      </c>
      <c r="N42" s="46">
        <v>0</v>
      </c>
      <c r="O42" s="46">
        <f t="shared" si="10"/>
        <v>1195665</v>
      </c>
      <c r="P42" s="47">
        <f t="shared" si="1"/>
        <v>213.85530316580218</v>
      </c>
      <c r="Q42" s="9"/>
    </row>
    <row r="43" spans="1:120">
      <c r="A43" s="12"/>
      <c r="B43" s="25">
        <v>365</v>
      </c>
      <c r="C43" s="20" t="s">
        <v>92</v>
      </c>
      <c r="D43" s="46">
        <v>19076</v>
      </c>
      <c r="E43" s="46">
        <v>0</v>
      </c>
      <c r="F43" s="46">
        <v>0</v>
      </c>
      <c r="G43" s="46">
        <v>0</v>
      </c>
      <c r="H43" s="46">
        <v>0</v>
      </c>
      <c r="I43" s="46">
        <v>-5298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13778</v>
      </c>
      <c r="P43" s="47">
        <f t="shared" si="1"/>
        <v>2.4643176533714901</v>
      </c>
      <c r="Q43" s="9"/>
    </row>
    <row r="44" spans="1:120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292489</v>
      </c>
      <c r="L44" s="46">
        <v>0</v>
      </c>
      <c r="M44" s="46">
        <v>0</v>
      </c>
      <c r="N44" s="46">
        <v>0</v>
      </c>
      <c r="O44" s="46">
        <f t="shared" si="10"/>
        <v>292489</v>
      </c>
      <c r="P44" s="47">
        <f t="shared" si="1"/>
        <v>52.314255052763372</v>
      </c>
      <c r="Q44" s="9"/>
    </row>
    <row r="45" spans="1:120">
      <c r="A45" s="12"/>
      <c r="B45" s="25">
        <v>369.9</v>
      </c>
      <c r="C45" s="20" t="s">
        <v>55</v>
      </c>
      <c r="D45" s="46">
        <v>153234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153234</v>
      </c>
      <c r="P45" s="47">
        <f t="shared" si="1"/>
        <v>27.407261670541942</v>
      </c>
      <c r="Q45" s="9"/>
    </row>
    <row r="46" spans="1:120" ht="15.75">
      <c r="A46" s="29" t="s">
        <v>40</v>
      </c>
      <c r="B46" s="30"/>
      <c r="C46" s="31"/>
      <c r="D46" s="32">
        <f t="shared" ref="D46:N46" si="12">SUM(D47:D47)</f>
        <v>1425999</v>
      </c>
      <c r="E46" s="32">
        <f t="shared" si="12"/>
        <v>64051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0"/>
        <v>1490050</v>
      </c>
      <c r="P46" s="45">
        <f t="shared" si="1"/>
        <v>266.50867465569667</v>
      </c>
      <c r="Q46" s="9"/>
    </row>
    <row r="47" spans="1:120" ht="15.75" thickBot="1">
      <c r="A47" s="12"/>
      <c r="B47" s="25">
        <v>381</v>
      </c>
      <c r="C47" s="20" t="s">
        <v>56</v>
      </c>
      <c r="D47" s="46">
        <v>1425999</v>
      </c>
      <c r="E47" s="46">
        <v>64051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1490050</v>
      </c>
      <c r="P47" s="47">
        <f t="shared" si="1"/>
        <v>266.50867465569667</v>
      </c>
      <c r="Q47" s="9"/>
    </row>
    <row r="48" spans="1:120" ht="16.5" thickBot="1">
      <c r="A48" s="14" t="s">
        <v>48</v>
      </c>
      <c r="B48" s="23"/>
      <c r="C48" s="22"/>
      <c r="D48" s="15">
        <f t="shared" ref="D48:N48" si="13">SUM(D5,D15,D23,D30,D38,D40,D46)</f>
        <v>6859674</v>
      </c>
      <c r="E48" s="15">
        <f t="shared" si="13"/>
        <v>120931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5742685</v>
      </c>
      <c r="J48" s="15">
        <f t="shared" si="13"/>
        <v>0</v>
      </c>
      <c r="K48" s="15">
        <f t="shared" si="13"/>
        <v>1488154</v>
      </c>
      <c r="L48" s="15">
        <f t="shared" si="13"/>
        <v>0</v>
      </c>
      <c r="M48" s="15">
        <f t="shared" si="13"/>
        <v>0</v>
      </c>
      <c r="N48" s="15">
        <f t="shared" si="13"/>
        <v>0</v>
      </c>
      <c r="O48" s="15">
        <f t="shared" si="10"/>
        <v>14211444</v>
      </c>
      <c r="P48" s="38">
        <f t="shared" si="1"/>
        <v>2541.8429619030585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8" t="s">
        <v>134</v>
      </c>
      <c r="N50" s="48"/>
      <c r="O50" s="48"/>
      <c r="P50" s="43">
        <v>5591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2523165</v>
      </c>
      <c r="E5" s="27">
        <f t="shared" si="0"/>
        <v>46430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2569595</v>
      </c>
      <c r="O5" s="33">
        <f t="shared" ref="O5:O50" si="1">(N5/O$52)</f>
        <v>482.10037523452155</v>
      </c>
      <c r="P5" s="6"/>
    </row>
    <row r="6" spans="1:133">
      <c r="A6" s="12"/>
      <c r="B6" s="25">
        <v>311</v>
      </c>
      <c r="C6" s="20" t="s">
        <v>2</v>
      </c>
      <c r="D6" s="46">
        <v>1157922</v>
      </c>
      <c r="E6" s="46">
        <v>46430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1204352</v>
      </c>
      <c r="O6" s="47">
        <f t="shared" si="1"/>
        <v>225.95722326454035</v>
      </c>
      <c r="P6" s="9"/>
    </row>
    <row r="7" spans="1:133">
      <c r="A7" s="12"/>
      <c r="B7" s="25">
        <v>312.41000000000003</v>
      </c>
      <c r="C7" s="20" t="s">
        <v>11</v>
      </c>
      <c r="D7" s="46">
        <v>152567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152567</v>
      </c>
      <c r="O7" s="47">
        <f t="shared" si="1"/>
        <v>28.624202626641651</v>
      </c>
      <c r="P7" s="9"/>
    </row>
    <row r="8" spans="1:133">
      <c r="A8" s="12"/>
      <c r="B8" s="25">
        <v>312.42</v>
      </c>
      <c r="C8" s="20" t="s">
        <v>106</v>
      </c>
      <c r="D8" s="46">
        <v>98799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98799</v>
      </c>
      <c r="O8" s="47">
        <f t="shared" si="1"/>
        <v>18.536397748592872</v>
      </c>
      <c r="P8" s="9"/>
    </row>
    <row r="9" spans="1:133">
      <c r="A9" s="12"/>
      <c r="B9" s="25">
        <v>312.52</v>
      </c>
      <c r="C9" s="20" t="s">
        <v>101</v>
      </c>
      <c r="D9" s="46">
        <v>48079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48079</v>
      </c>
      <c r="O9" s="47">
        <f t="shared" si="1"/>
        <v>9.0204502814258909</v>
      </c>
      <c r="P9" s="9"/>
    </row>
    <row r="10" spans="1:133">
      <c r="A10" s="12"/>
      <c r="B10" s="25">
        <v>312.60000000000002</v>
      </c>
      <c r="C10" s="20" t="s">
        <v>111</v>
      </c>
      <c r="D10" s="46">
        <v>699648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699648</v>
      </c>
      <c r="O10" s="47">
        <f t="shared" si="1"/>
        <v>131.26604127579736</v>
      </c>
      <c r="P10" s="9"/>
    </row>
    <row r="11" spans="1:133">
      <c r="A11" s="12"/>
      <c r="B11" s="25">
        <v>314.10000000000002</v>
      </c>
      <c r="C11" s="20" t="s">
        <v>12</v>
      </c>
      <c r="D11" s="46">
        <v>169712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169712</v>
      </c>
      <c r="O11" s="47">
        <f t="shared" si="1"/>
        <v>31.840900562851782</v>
      </c>
      <c r="P11" s="9"/>
    </row>
    <row r="12" spans="1:133">
      <c r="A12" s="12"/>
      <c r="B12" s="25">
        <v>314.39999999999998</v>
      </c>
      <c r="C12" s="20" t="s">
        <v>78</v>
      </c>
      <c r="D12" s="46">
        <v>2578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2578</v>
      </c>
      <c r="O12" s="47">
        <f t="shared" si="1"/>
        <v>0.48367729831144463</v>
      </c>
      <c r="P12" s="9"/>
    </row>
    <row r="13" spans="1:133">
      <c r="A13" s="12"/>
      <c r="B13" s="25">
        <v>315</v>
      </c>
      <c r="C13" s="20" t="s">
        <v>85</v>
      </c>
      <c r="D13" s="46">
        <v>162202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162202</v>
      </c>
      <c r="O13" s="47">
        <f t="shared" si="1"/>
        <v>30.431894934333958</v>
      </c>
      <c r="P13" s="9"/>
    </row>
    <row r="14" spans="1:133">
      <c r="A14" s="12"/>
      <c r="B14" s="25">
        <v>316</v>
      </c>
      <c r="C14" s="20" t="s">
        <v>86</v>
      </c>
      <c r="D14" s="46">
        <v>31658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31658</v>
      </c>
      <c r="O14" s="47">
        <f t="shared" si="1"/>
        <v>5.9395872420262661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1145616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1004166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2149782</v>
      </c>
      <c r="O15" s="45">
        <f t="shared" si="1"/>
        <v>403.33621013133211</v>
      </c>
      <c r="P15" s="10"/>
    </row>
    <row r="16" spans="1:133">
      <c r="A16" s="12"/>
      <c r="B16" s="25">
        <v>322</v>
      </c>
      <c r="C16" s="20" t="s">
        <v>0</v>
      </c>
      <c r="D16" s="46">
        <v>546785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546785</v>
      </c>
      <c r="O16" s="47">
        <f t="shared" si="1"/>
        <v>102.58630393996248</v>
      </c>
      <c r="P16" s="9"/>
    </row>
    <row r="17" spans="1:16">
      <c r="A17" s="12"/>
      <c r="B17" s="25">
        <v>323.10000000000002</v>
      </c>
      <c r="C17" s="20" t="s">
        <v>16</v>
      </c>
      <c r="D17" s="46">
        <v>419055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419055</v>
      </c>
      <c r="O17" s="47">
        <f t="shared" si="1"/>
        <v>78.621951219512198</v>
      </c>
      <c r="P17" s="9"/>
    </row>
    <row r="18" spans="1:16">
      <c r="A18" s="12"/>
      <c r="B18" s="25">
        <v>323.39999999999998</v>
      </c>
      <c r="C18" s="20" t="s">
        <v>17</v>
      </c>
      <c r="D18" s="46">
        <v>6547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6547</v>
      </c>
      <c r="O18" s="47">
        <f t="shared" si="1"/>
        <v>1.2283302063789869</v>
      </c>
      <c r="P18" s="9"/>
    </row>
    <row r="19" spans="1:16">
      <c r="A19" s="12"/>
      <c r="B19" s="25">
        <v>323.7</v>
      </c>
      <c r="C19" s="20" t="s">
        <v>18</v>
      </c>
      <c r="D19" s="46">
        <v>86311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86311</v>
      </c>
      <c r="O19" s="47">
        <f t="shared" si="1"/>
        <v>16.193433395872422</v>
      </c>
      <c r="P19" s="9"/>
    </row>
    <row r="20" spans="1:16">
      <c r="A20" s="12"/>
      <c r="B20" s="25">
        <v>324.20999999999998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1004166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1004166</v>
      </c>
      <c r="O20" s="47">
        <f t="shared" si="1"/>
        <v>188.39887429643528</v>
      </c>
      <c r="P20" s="9"/>
    </row>
    <row r="21" spans="1:16">
      <c r="A21" s="12"/>
      <c r="B21" s="25">
        <v>324.61</v>
      </c>
      <c r="C21" s="20" t="s">
        <v>21</v>
      </c>
      <c r="D21" s="46">
        <v>86918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86918</v>
      </c>
      <c r="O21" s="47">
        <f t="shared" si="1"/>
        <v>16.307317073170733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1022961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166929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1189890</v>
      </c>
      <c r="O22" s="45">
        <f t="shared" si="1"/>
        <v>223.2439024390244</v>
      </c>
      <c r="P22" s="10"/>
    </row>
    <row r="23" spans="1:16">
      <c r="A23" s="12"/>
      <c r="B23" s="25">
        <v>331.2</v>
      </c>
      <c r="C23" s="20" t="s">
        <v>23</v>
      </c>
      <c r="D23" s="46">
        <v>310362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310362</v>
      </c>
      <c r="O23" s="47">
        <f t="shared" si="1"/>
        <v>58.229268292682924</v>
      </c>
      <c r="P23" s="9"/>
    </row>
    <row r="24" spans="1:16">
      <c r="A24" s="12"/>
      <c r="B24" s="25">
        <v>332</v>
      </c>
      <c r="C24" s="20" t="s">
        <v>119</v>
      </c>
      <c r="D24" s="46">
        <v>75382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75382</v>
      </c>
      <c r="O24" s="47">
        <f t="shared" si="1"/>
        <v>14.142964352720451</v>
      </c>
      <c r="P24" s="9"/>
    </row>
    <row r="25" spans="1:16">
      <c r="A25" s="12"/>
      <c r="B25" s="25">
        <v>334.35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166929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166929</v>
      </c>
      <c r="O25" s="47">
        <f t="shared" si="1"/>
        <v>31.318761726078801</v>
      </c>
      <c r="P25" s="9"/>
    </row>
    <row r="26" spans="1:16">
      <c r="A26" s="12"/>
      <c r="B26" s="25">
        <v>335.12</v>
      </c>
      <c r="C26" s="20" t="s">
        <v>87</v>
      </c>
      <c r="D26" s="46">
        <v>188973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188973</v>
      </c>
      <c r="O26" s="47">
        <f t="shared" si="1"/>
        <v>35.454596622889305</v>
      </c>
      <c r="P26" s="9"/>
    </row>
    <row r="27" spans="1:16">
      <c r="A27" s="12"/>
      <c r="B27" s="25">
        <v>335.14</v>
      </c>
      <c r="C27" s="20" t="s">
        <v>88</v>
      </c>
      <c r="D27" s="46">
        <v>8506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8506</v>
      </c>
      <c r="O27" s="47">
        <f t="shared" si="1"/>
        <v>1.5958724202626642</v>
      </c>
      <c r="P27" s="9"/>
    </row>
    <row r="28" spans="1:16">
      <c r="A28" s="12"/>
      <c r="B28" s="25">
        <v>335.15</v>
      </c>
      <c r="C28" s="20" t="s">
        <v>89</v>
      </c>
      <c r="D28" s="46">
        <v>7401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7401</v>
      </c>
      <c r="O28" s="47">
        <f t="shared" si="1"/>
        <v>1.3885553470919325</v>
      </c>
      <c r="P28" s="9"/>
    </row>
    <row r="29" spans="1:16">
      <c r="A29" s="12"/>
      <c r="B29" s="25">
        <v>335.18</v>
      </c>
      <c r="C29" s="20" t="s">
        <v>90</v>
      </c>
      <c r="D29" s="46">
        <v>385503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385503</v>
      </c>
      <c r="O29" s="47">
        <f t="shared" si="1"/>
        <v>72.327016885553476</v>
      </c>
      <c r="P29" s="9"/>
    </row>
    <row r="30" spans="1:16">
      <c r="A30" s="12"/>
      <c r="B30" s="25">
        <v>335.9</v>
      </c>
      <c r="C30" s="20" t="s">
        <v>33</v>
      </c>
      <c r="D30" s="46">
        <v>39334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39334</v>
      </c>
      <c r="O30" s="47">
        <f t="shared" si="1"/>
        <v>7.3797373358348972</v>
      </c>
      <c r="P30" s="9"/>
    </row>
    <row r="31" spans="1:16">
      <c r="A31" s="12"/>
      <c r="B31" s="25">
        <v>337.9</v>
      </c>
      <c r="C31" s="20" t="s">
        <v>91</v>
      </c>
      <c r="D31" s="46">
        <v>7500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7500</v>
      </c>
      <c r="O31" s="47">
        <f t="shared" si="1"/>
        <v>1.4071294559099436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SUM(D33:D39)</f>
        <v>389124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3217702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3606826</v>
      </c>
      <c r="O32" s="45">
        <f t="shared" si="1"/>
        <v>676.70281425891187</v>
      </c>
      <c r="P32" s="10"/>
    </row>
    <row r="33" spans="1:16">
      <c r="A33" s="12"/>
      <c r="B33" s="25">
        <v>341.2</v>
      </c>
      <c r="C33" s="20" t="s">
        <v>102</v>
      </c>
      <c r="D33" s="46">
        <v>9980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9980</v>
      </c>
      <c r="O33" s="47">
        <f t="shared" si="1"/>
        <v>1.8724202626641651</v>
      </c>
      <c r="P33" s="9"/>
    </row>
    <row r="34" spans="1:16">
      <c r="A34" s="12"/>
      <c r="B34" s="25">
        <v>341.9</v>
      </c>
      <c r="C34" s="20" t="s">
        <v>103</v>
      </c>
      <c r="D34" s="46">
        <v>7350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7350</v>
      </c>
      <c r="O34" s="47">
        <f t="shared" si="1"/>
        <v>1.3789868667917449</v>
      </c>
      <c r="P34" s="9"/>
    </row>
    <row r="35" spans="1:16">
      <c r="A35" s="12"/>
      <c r="B35" s="25">
        <v>342.9</v>
      </c>
      <c r="C35" s="20" t="s">
        <v>74</v>
      </c>
      <c r="D35" s="46">
        <v>4300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4300</v>
      </c>
      <c r="O35" s="47">
        <f t="shared" si="1"/>
        <v>0.80675422138836772</v>
      </c>
      <c r="P35" s="9"/>
    </row>
    <row r="36" spans="1:16">
      <c r="A36" s="12"/>
      <c r="B36" s="25">
        <v>343.4</v>
      </c>
      <c r="C36" s="20" t="s">
        <v>42</v>
      </c>
      <c r="D36" s="46">
        <v>289497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289497</v>
      </c>
      <c r="O36" s="47">
        <f t="shared" si="1"/>
        <v>54.314634146341461</v>
      </c>
      <c r="P36" s="9"/>
    </row>
    <row r="37" spans="1:16">
      <c r="A37" s="12"/>
      <c r="B37" s="25">
        <v>343.6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3217702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3217702</v>
      </c>
      <c r="O37" s="47">
        <f t="shared" si="1"/>
        <v>603.69643527204505</v>
      </c>
      <c r="P37" s="9"/>
    </row>
    <row r="38" spans="1:16">
      <c r="A38" s="12"/>
      <c r="B38" s="25">
        <v>343.7</v>
      </c>
      <c r="C38" s="20" t="s">
        <v>96</v>
      </c>
      <c r="D38" s="46">
        <v>60252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60252</v>
      </c>
      <c r="O38" s="47">
        <f t="shared" si="1"/>
        <v>11.304315196998123</v>
      </c>
      <c r="P38" s="9"/>
    </row>
    <row r="39" spans="1:16">
      <c r="A39" s="12"/>
      <c r="B39" s="25">
        <v>343.8</v>
      </c>
      <c r="C39" s="20" t="s">
        <v>45</v>
      </c>
      <c r="D39" s="46">
        <v>17745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17745</v>
      </c>
      <c r="O39" s="47">
        <f t="shared" si="1"/>
        <v>3.3292682926829267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SUM(D41:D41)</f>
        <v>41620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0" si="9">SUM(D40:M40)</f>
        <v>41620</v>
      </c>
      <c r="O40" s="45">
        <f t="shared" si="1"/>
        <v>7.808630393996248</v>
      </c>
      <c r="P40" s="10"/>
    </row>
    <row r="41" spans="1:16">
      <c r="A41" s="13"/>
      <c r="B41" s="39">
        <v>351.4</v>
      </c>
      <c r="C41" s="21" t="s">
        <v>50</v>
      </c>
      <c r="D41" s="46">
        <v>41620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41620</v>
      </c>
      <c r="O41" s="47">
        <f t="shared" si="1"/>
        <v>7.808630393996248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SUM(D43:D47)</f>
        <v>219765</v>
      </c>
      <c r="E42" s="32">
        <f t="shared" si="10"/>
        <v>1336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30864</v>
      </c>
      <c r="J42" s="32">
        <f t="shared" si="10"/>
        <v>0</v>
      </c>
      <c r="K42" s="32">
        <f t="shared" si="10"/>
        <v>996294</v>
      </c>
      <c r="L42" s="32">
        <f t="shared" si="10"/>
        <v>0</v>
      </c>
      <c r="M42" s="32">
        <f t="shared" si="10"/>
        <v>0</v>
      </c>
      <c r="N42" s="32">
        <f t="shared" si="9"/>
        <v>1248259</v>
      </c>
      <c r="O42" s="45">
        <f t="shared" si="1"/>
        <v>234.19493433395871</v>
      </c>
      <c r="P42" s="10"/>
    </row>
    <row r="43" spans="1:16">
      <c r="A43" s="12"/>
      <c r="B43" s="25">
        <v>361.1</v>
      </c>
      <c r="C43" s="20" t="s">
        <v>51</v>
      </c>
      <c r="D43" s="46">
        <v>25331</v>
      </c>
      <c r="E43" s="46">
        <v>1336</v>
      </c>
      <c r="F43" s="46">
        <v>0</v>
      </c>
      <c r="G43" s="46">
        <v>0</v>
      </c>
      <c r="H43" s="46">
        <v>0</v>
      </c>
      <c r="I43" s="46">
        <v>29788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56455</v>
      </c>
      <c r="O43" s="47">
        <f t="shared" si="1"/>
        <v>10.591932457786116</v>
      </c>
      <c r="P43" s="9"/>
    </row>
    <row r="44" spans="1:16">
      <c r="A44" s="12"/>
      <c r="B44" s="25">
        <v>361.3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659175</v>
      </c>
      <c r="L44" s="46">
        <v>0</v>
      </c>
      <c r="M44" s="46">
        <v>0</v>
      </c>
      <c r="N44" s="46">
        <f t="shared" si="9"/>
        <v>659175</v>
      </c>
      <c r="O44" s="47">
        <f t="shared" si="1"/>
        <v>123.67260787992495</v>
      </c>
      <c r="P44" s="9"/>
    </row>
    <row r="45" spans="1:16">
      <c r="A45" s="12"/>
      <c r="B45" s="25">
        <v>365</v>
      </c>
      <c r="C45" s="20" t="s">
        <v>92</v>
      </c>
      <c r="D45" s="46">
        <v>4223</v>
      </c>
      <c r="E45" s="46">
        <v>0</v>
      </c>
      <c r="F45" s="46">
        <v>0</v>
      </c>
      <c r="G45" s="46">
        <v>0</v>
      </c>
      <c r="H45" s="46">
        <v>0</v>
      </c>
      <c r="I45" s="46">
        <v>1076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5299</v>
      </c>
      <c r="O45" s="47">
        <f t="shared" si="1"/>
        <v>0.9941838649155722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337119</v>
      </c>
      <c r="L46" s="46">
        <v>0</v>
      </c>
      <c r="M46" s="46">
        <v>0</v>
      </c>
      <c r="N46" s="46">
        <f t="shared" si="9"/>
        <v>337119</v>
      </c>
      <c r="O46" s="47">
        <f t="shared" si="1"/>
        <v>63.249343339587242</v>
      </c>
      <c r="P46" s="9"/>
    </row>
    <row r="47" spans="1:16">
      <c r="A47" s="12"/>
      <c r="B47" s="25">
        <v>369.9</v>
      </c>
      <c r="C47" s="20" t="s">
        <v>55</v>
      </c>
      <c r="D47" s="46">
        <v>190211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190211</v>
      </c>
      <c r="O47" s="47">
        <f t="shared" si="1"/>
        <v>35.686866791744841</v>
      </c>
      <c r="P47" s="9"/>
    </row>
    <row r="48" spans="1:16" ht="15.75">
      <c r="A48" s="29" t="s">
        <v>40</v>
      </c>
      <c r="B48" s="30"/>
      <c r="C48" s="31"/>
      <c r="D48" s="32">
        <f t="shared" ref="D48:M48" si="11">SUM(D49:D49)</f>
        <v>1319484</v>
      </c>
      <c r="E48" s="32">
        <f t="shared" si="11"/>
        <v>52522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1372006</v>
      </c>
      <c r="O48" s="45">
        <f t="shared" si="1"/>
        <v>257.41200750469045</v>
      </c>
      <c r="P48" s="9"/>
    </row>
    <row r="49" spans="1:119" ht="15.75" thickBot="1">
      <c r="A49" s="12"/>
      <c r="B49" s="25">
        <v>381</v>
      </c>
      <c r="C49" s="20" t="s">
        <v>56</v>
      </c>
      <c r="D49" s="46">
        <v>1319484</v>
      </c>
      <c r="E49" s="46">
        <v>52522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1372006</v>
      </c>
      <c r="O49" s="47">
        <f t="shared" si="1"/>
        <v>257.41200750469045</v>
      </c>
      <c r="P49" s="9"/>
    </row>
    <row r="50" spans="1:119" ht="16.5" thickBot="1">
      <c r="A50" s="14" t="s">
        <v>48</v>
      </c>
      <c r="B50" s="23"/>
      <c r="C50" s="22"/>
      <c r="D50" s="15">
        <f t="shared" ref="D50:M50" si="12">SUM(D5,D15,D22,D32,D40,D42,D48)</f>
        <v>6661735</v>
      </c>
      <c r="E50" s="15">
        <f t="shared" si="12"/>
        <v>100288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4419661</v>
      </c>
      <c r="J50" s="15">
        <f t="shared" si="12"/>
        <v>0</v>
      </c>
      <c r="K50" s="15">
        <f t="shared" si="12"/>
        <v>996294</v>
      </c>
      <c r="L50" s="15">
        <f t="shared" si="12"/>
        <v>0</v>
      </c>
      <c r="M50" s="15">
        <f t="shared" si="12"/>
        <v>0</v>
      </c>
      <c r="N50" s="15">
        <f t="shared" si="9"/>
        <v>12177978</v>
      </c>
      <c r="O50" s="38">
        <f t="shared" si="1"/>
        <v>2284.7988742964353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120</v>
      </c>
      <c r="M52" s="48"/>
      <c r="N52" s="48"/>
      <c r="O52" s="43">
        <v>5330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2415056</v>
      </c>
      <c r="E5" s="27">
        <f t="shared" si="0"/>
        <v>34939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2449995</v>
      </c>
      <c r="O5" s="33">
        <f t="shared" ref="O5:O48" si="1">(N5/O$50)</f>
        <v>464.63019154181683</v>
      </c>
      <c r="P5" s="6"/>
    </row>
    <row r="6" spans="1:133">
      <c r="A6" s="12"/>
      <c r="B6" s="25">
        <v>311</v>
      </c>
      <c r="C6" s="20" t="s">
        <v>2</v>
      </c>
      <c r="D6" s="46">
        <v>1088782</v>
      </c>
      <c r="E6" s="46">
        <v>34939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1123721</v>
      </c>
      <c r="O6" s="47">
        <f t="shared" si="1"/>
        <v>213.10847714773374</v>
      </c>
      <c r="P6" s="9"/>
    </row>
    <row r="7" spans="1:133">
      <c r="A7" s="12"/>
      <c r="B7" s="25">
        <v>312.10000000000002</v>
      </c>
      <c r="C7" s="20" t="s">
        <v>72</v>
      </c>
      <c r="D7" s="46">
        <v>256103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256103</v>
      </c>
      <c r="O7" s="47">
        <f t="shared" si="1"/>
        <v>48.56874644414944</v>
      </c>
      <c r="P7" s="9"/>
    </row>
    <row r="8" spans="1:133">
      <c r="A8" s="12"/>
      <c r="B8" s="25">
        <v>312.52</v>
      </c>
      <c r="C8" s="20" t="s">
        <v>101</v>
      </c>
      <c r="D8" s="46">
        <v>48064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48064</v>
      </c>
      <c r="O8" s="47">
        <f t="shared" si="1"/>
        <v>9.1151147354447186</v>
      </c>
      <c r="P8" s="9"/>
    </row>
    <row r="9" spans="1:133">
      <c r="A9" s="12"/>
      <c r="B9" s="25">
        <v>312.60000000000002</v>
      </c>
      <c r="C9" s="20" t="s">
        <v>111</v>
      </c>
      <c r="D9" s="46">
        <v>659364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659364</v>
      </c>
      <c r="O9" s="47">
        <f t="shared" si="1"/>
        <v>125.04532524179784</v>
      </c>
      <c r="P9" s="9"/>
    </row>
    <row r="10" spans="1:133">
      <c r="A10" s="12"/>
      <c r="B10" s="25">
        <v>314.10000000000002</v>
      </c>
      <c r="C10" s="20" t="s">
        <v>12</v>
      </c>
      <c r="D10" s="46">
        <v>169919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169919</v>
      </c>
      <c r="O10" s="47">
        <f t="shared" si="1"/>
        <v>32.224350464631137</v>
      </c>
      <c r="P10" s="9"/>
    </row>
    <row r="11" spans="1:133">
      <c r="A11" s="12"/>
      <c r="B11" s="25">
        <v>314.39999999999998</v>
      </c>
      <c r="C11" s="20" t="s">
        <v>78</v>
      </c>
      <c r="D11" s="46">
        <v>2676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2676</v>
      </c>
      <c r="O11" s="47">
        <f t="shared" si="1"/>
        <v>0.50749099184524937</v>
      </c>
      <c r="P11" s="9"/>
    </row>
    <row r="12" spans="1:133">
      <c r="A12" s="12"/>
      <c r="B12" s="25">
        <v>315</v>
      </c>
      <c r="C12" s="20" t="s">
        <v>85</v>
      </c>
      <c r="D12" s="46">
        <v>156655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156655</v>
      </c>
      <c r="O12" s="47">
        <f t="shared" si="1"/>
        <v>29.708894367532714</v>
      </c>
      <c r="P12" s="9"/>
    </row>
    <row r="13" spans="1:133">
      <c r="A13" s="12"/>
      <c r="B13" s="25">
        <v>316</v>
      </c>
      <c r="C13" s="20" t="s">
        <v>86</v>
      </c>
      <c r="D13" s="46">
        <v>33493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33493</v>
      </c>
      <c r="O13" s="47">
        <f t="shared" si="1"/>
        <v>6.3517921486819651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810704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614031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1424735</v>
      </c>
      <c r="O14" s="45">
        <f t="shared" si="1"/>
        <v>270.19438649725015</v>
      </c>
      <c r="P14" s="10"/>
    </row>
    <row r="15" spans="1:133">
      <c r="A15" s="12"/>
      <c r="B15" s="25">
        <v>322</v>
      </c>
      <c r="C15" s="20" t="s">
        <v>0</v>
      </c>
      <c r="D15" s="46">
        <v>248578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248578</v>
      </c>
      <c r="O15" s="47">
        <f t="shared" si="1"/>
        <v>47.14166508628864</v>
      </c>
      <c r="P15" s="9"/>
    </row>
    <row r="16" spans="1:133">
      <c r="A16" s="12"/>
      <c r="B16" s="25">
        <v>323.10000000000002</v>
      </c>
      <c r="C16" s="20" t="s">
        <v>16</v>
      </c>
      <c r="D16" s="46">
        <v>428872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428872</v>
      </c>
      <c r="O16" s="47">
        <f t="shared" si="1"/>
        <v>81.333586193817567</v>
      </c>
      <c r="P16" s="9"/>
    </row>
    <row r="17" spans="1:16">
      <c r="A17" s="12"/>
      <c r="B17" s="25">
        <v>323.39999999999998</v>
      </c>
      <c r="C17" s="20" t="s">
        <v>17</v>
      </c>
      <c r="D17" s="46">
        <v>6958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6958</v>
      </c>
      <c r="O17" s="47">
        <f t="shared" si="1"/>
        <v>1.3195524369429168</v>
      </c>
      <c r="P17" s="9"/>
    </row>
    <row r="18" spans="1:16">
      <c r="A18" s="12"/>
      <c r="B18" s="25">
        <v>323.7</v>
      </c>
      <c r="C18" s="20" t="s">
        <v>18</v>
      </c>
      <c r="D18" s="46">
        <v>81435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81435</v>
      </c>
      <c r="O18" s="47">
        <f t="shared" si="1"/>
        <v>15.443770149819837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614031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614031</v>
      </c>
      <c r="O19" s="47">
        <f t="shared" si="1"/>
        <v>116.44813199317277</v>
      </c>
      <c r="P19" s="9"/>
    </row>
    <row r="20" spans="1:16">
      <c r="A20" s="12"/>
      <c r="B20" s="25">
        <v>324.61</v>
      </c>
      <c r="C20" s="20" t="s">
        <v>21</v>
      </c>
      <c r="D20" s="46">
        <v>44861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44861</v>
      </c>
      <c r="O20" s="47">
        <f t="shared" si="1"/>
        <v>8.5076806372084199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929415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667377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1596792</v>
      </c>
      <c r="O21" s="45">
        <f t="shared" si="1"/>
        <v>302.82419874834062</v>
      </c>
      <c r="P21" s="10"/>
    </row>
    <row r="22" spans="1:16">
      <c r="A22" s="12"/>
      <c r="B22" s="25">
        <v>331.2</v>
      </c>
      <c r="C22" s="20" t="s">
        <v>23</v>
      </c>
      <c r="D22" s="46">
        <v>257500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257500</v>
      </c>
      <c r="O22" s="47">
        <f t="shared" si="1"/>
        <v>48.833681016499149</v>
      </c>
      <c r="P22" s="9"/>
    </row>
    <row r="23" spans="1:16">
      <c r="A23" s="12"/>
      <c r="B23" s="25">
        <v>334.35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667377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667377</v>
      </c>
      <c r="O23" s="47">
        <f t="shared" si="1"/>
        <v>126.56495353688602</v>
      </c>
      <c r="P23" s="9"/>
    </row>
    <row r="24" spans="1:16">
      <c r="A24" s="12"/>
      <c r="B24" s="25">
        <v>335.12</v>
      </c>
      <c r="C24" s="20" t="s">
        <v>87</v>
      </c>
      <c r="D24" s="46">
        <v>192020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192020</v>
      </c>
      <c r="O24" s="47">
        <f t="shared" si="1"/>
        <v>36.415702636070549</v>
      </c>
      <c r="P24" s="9"/>
    </row>
    <row r="25" spans="1:16">
      <c r="A25" s="12"/>
      <c r="B25" s="25">
        <v>335.14</v>
      </c>
      <c r="C25" s="20" t="s">
        <v>88</v>
      </c>
      <c r="D25" s="46">
        <v>8737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8737</v>
      </c>
      <c r="O25" s="47">
        <f t="shared" si="1"/>
        <v>1.6569315380238954</v>
      </c>
      <c r="P25" s="9"/>
    </row>
    <row r="26" spans="1:16">
      <c r="A26" s="12"/>
      <c r="B26" s="25">
        <v>335.15</v>
      </c>
      <c r="C26" s="20" t="s">
        <v>89</v>
      </c>
      <c r="D26" s="46">
        <v>7457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7457</v>
      </c>
      <c r="O26" s="47">
        <f t="shared" si="1"/>
        <v>1.4141854731651811</v>
      </c>
      <c r="P26" s="9"/>
    </row>
    <row r="27" spans="1:16">
      <c r="A27" s="12"/>
      <c r="B27" s="25">
        <v>335.18</v>
      </c>
      <c r="C27" s="20" t="s">
        <v>90</v>
      </c>
      <c r="D27" s="46">
        <v>365938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365938</v>
      </c>
      <c r="O27" s="47">
        <f t="shared" si="1"/>
        <v>69.398444908022</v>
      </c>
      <c r="P27" s="9"/>
    </row>
    <row r="28" spans="1:16">
      <c r="A28" s="12"/>
      <c r="B28" s="25">
        <v>335.9</v>
      </c>
      <c r="C28" s="20" t="s">
        <v>33</v>
      </c>
      <c r="D28" s="46">
        <v>75263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75263</v>
      </c>
      <c r="O28" s="47">
        <f t="shared" si="1"/>
        <v>14.273278968329224</v>
      </c>
      <c r="P28" s="9"/>
    </row>
    <row r="29" spans="1:16">
      <c r="A29" s="12"/>
      <c r="B29" s="25">
        <v>337.9</v>
      </c>
      <c r="C29" s="20" t="s">
        <v>91</v>
      </c>
      <c r="D29" s="46">
        <v>22500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22500</v>
      </c>
      <c r="O29" s="47">
        <f t="shared" si="1"/>
        <v>4.2670206713445857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SUM(D31:D37)</f>
        <v>377869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2999741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3377610</v>
      </c>
      <c r="O30" s="45">
        <f t="shared" si="1"/>
        <v>640.54807509956379</v>
      </c>
      <c r="P30" s="10"/>
    </row>
    <row r="31" spans="1:16">
      <c r="A31" s="12"/>
      <c r="B31" s="25">
        <v>341.2</v>
      </c>
      <c r="C31" s="20" t="s">
        <v>102</v>
      </c>
      <c r="D31" s="46">
        <v>4110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4110</v>
      </c>
      <c r="O31" s="47">
        <f t="shared" si="1"/>
        <v>0.77944244263227769</v>
      </c>
      <c r="P31" s="9"/>
    </row>
    <row r="32" spans="1:16">
      <c r="A32" s="12"/>
      <c r="B32" s="25">
        <v>341.9</v>
      </c>
      <c r="C32" s="20" t="s">
        <v>103</v>
      </c>
      <c r="D32" s="46">
        <v>5120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5120</v>
      </c>
      <c r="O32" s="47">
        <f t="shared" si="1"/>
        <v>0.97098425943485678</v>
      </c>
      <c r="P32" s="9"/>
    </row>
    <row r="33" spans="1:119">
      <c r="A33" s="12"/>
      <c r="B33" s="25">
        <v>342.9</v>
      </c>
      <c r="C33" s="20" t="s">
        <v>74</v>
      </c>
      <c r="D33" s="46">
        <v>5800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5800</v>
      </c>
      <c r="O33" s="47">
        <f t="shared" si="1"/>
        <v>1.0999431063910488</v>
      </c>
      <c r="P33" s="9"/>
    </row>
    <row r="34" spans="1:119">
      <c r="A34" s="12"/>
      <c r="B34" s="25">
        <v>343.4</v>
      </c>
      <c r="C34" s="20" t="s">
        <v>42</v>
      </c>
      <c r="D34" s="46">
        <v>281081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281081</v>
      </c>
      <c r="O34" s="47">
        <f t="shared" si="1"/>
        <v>53.305708325431446</v>
      </c>
      <c r="P34" s="9"/>
    </row>
    <row r="35" spans="1:119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2999741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2999741</v>
      </c>
      <c r="O35" s="47">
        <f t="shared" si="1"/>
        <v>568.88697136355017</v>
      </c>
      <c r="P35" s="9"/>
    </row>
    <row r="36" spans="1:119">
      <c r="A36" s="12"/>
      <c r="B36" s="25">
        <v>343.7</v>
      </c>
      <c r="C36" s="20" t="s">
        <v>96</v>
      </c>
      <c r="D36" s="46">
        <v>54833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54833</v>
      </c>
      <c r="O36" s="47">
        <f t="shared" si="1"/>
        <v>10.39882419874834</v>
      </c>
      <c r="P36" s="9"/>
    </row>
    <row r="37" spans="1:119">
      <c r="A37" s="12"/>
      <c r="B37" s="25">
        <v>343.8</v>
      </c>
      <c r="C37" s="20" t="s">
        <v>45</v>
      </c>
      <c r="D37" s="46">
        <v>26925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26925</v>
      </c>
      <c r="O37" s="47">
        <f t="shared" si="1"/>
        <v>5.1062014033756871</v>
      </c>
      <c r="P37" s="9"/>
    </row>
    <row r="38" spans="1:119" ht="15.75">
      <c r="A38" s="29" t="s">
        <v>39</v>
      </c>
      <c r="B38" s="30"/>
      <c r="C38" s="31"/>
      <c r="D38" s="32">
        <f t="shared" ref="D38:M38" si="8">SUM(D39:D39)</f>
        <v>91496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8" si="9">SUM(D38:M38)</f>
        <v>91496</v>
      </c>
      <c r="O38" s="45">
        <f t="shared" si="1"/>
        <v>17.351792148681966</v>
      </c>
      <c r="P38" s="10"/>
    </row>
    <row r="39" spans="1:119">
      <c r="A39" s="13"/>
      <c r="B39" s="39">
        <v>351.4</v>
      </c>
      <c r="C39" s="21" t="s">
        <v>50</v>
      </c>
      <c r="D39" s="46">
        <v>91496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91496</v>
      </c>
      <c r="O39" s="47">
        <f t="shared" si="1"/>
        <v>17.351792148681966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SUM(D41:D45)</f>
        <v>172141</v>
      </c>
      <c r="E40" s="32">
        <f t="shared" si="10"/>
        <v>721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29696</v>
      </c>
      <c r="J40" s="32">
        <f t="shared" si="10"/>
        <v>0</v>
      </c>
      <c r="K40" s="32">
        <f t="shared" si="10"/>
        <v>576929</v>
      </c>
      <c r="L40" s="32">
        <f t="shared" si="10"/>
        <v>0</v>
      </c>
      <c r="M40" s="32">
        <f t="shared" si="10"/>
        <v>0</v>
      </c>
      <c r="N40" s="32">
        <f t="shared" si="9"/>
        <v>779487</v>
      </c>
      <c r="O40" s="45">
        <f t="shared" si="1"/>
        <v>147.82609520197232</v>
      </c>
      <c r="P40" s="10"/>
    </row>
    <row r="41" spans="1:119">
      <c r="A41" s="12"/>
      <c r="B41" s="25">
        <v>361.1</v>
      </c>
      <c r="C41" s="20" t="s">
        <v>51</v>
      </c>
      <c r="D41" s="46">
        <v>25298</v>
      </c>
      <c r="E41" s="46">
        <v>721</v>
      </c>
      <c r="F41" s="46">
        <v>0</v>
      </c>
      <c r="G41" s="46">
        <v>0</v>
      </c>
      <c r="H41" s="46">
        <v>0</v>
      </c>
      <c r="I41" s="46">
        <v>32688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58707</v>
      </c>
      <c r="O41" s="47">
        <f t="shared" si="1"/>
        <v>11.133510335672293</v>
      </c>
      <c r="P41" s="9"/>
    </row>
    <row r="42" spans="1:119">
      <c r="A42" s="12"/>
      <c r="B42" s="25">
        <v>361.3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224992</v>
      </c>
      <c r="L42" s="46">
        <v>0</v>
      </c>
      <c r="M42" s="46">
        <v>0</v>
      </c>
      <c r="N42" s="46">
        <f t="shared" si="9"/>
        <v>224992</v>
      </c>
      <c r="O42" s="47">
        <f t="shared" si="1"/>
        <v>42.668689550540492</v>
      </c>
      <c r="P42" s="9"/>
    </row>
    <row r="43" spans="1:119">
      <c r="A43" s="12"/>
      <c r="B43" s="25">
        <v>365</v>
      </c>
      <c r="C43" s="20" t="s">
        <v>92</v>
      </c>
      <c r="D43" s="46">
        <v>379</v>
      </c>
      <c r="E43" s="46">
        <v>0</v>
      </c>
      <c r="F43" s="46">
        <v>0</v>
      </c>
      <c r="G43" s="46">
        <v>0</v>
      </c>
      <c r="H43" s="46">
        <v>0</v>
      </c>
      <c r="I43" s="46">
        <v>-2992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-2613</v>
      </c>
      <c r="O43" s="47">
        <f t="shared" si="1"/>
        <v>-0.49554333396548456</v>
      </c>
      <c r="P43" s="9"/>
    </row>
    <row r="44" spans="1:119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351937</v>
      </c>
      <c r="L44" s="46">
        <v>0</v>
      </c>
      <c r="M44" s="46">
        <v>0</v>
      </c>
      <c r="N44" s="46">
        <f t="shared" si="9"/>
        <v>351937</v>
      </c>
      <c r="O44" s="47">
        <f t="shared" si="1"/>
        <v>66.74322017826664</v>
      </c>
      <c r="P44" s="9"/>
    </row>
    <row r="45" spans="1:119">
      <c r="A45" s="12"/>
      <c r="B45" s="25">
        <v>369.9</v>
      </c>
      <c r="C45" s="20" t="s">
        <v>55</v>
      </c>
      <c r="D45" s="46">
        <v>146464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146464</v>
      </c>
      <c r="O45" s="47">
        <f t="shared" si="1"/>
        <v>27.776218471458371</v>
      </c>
      <c r="P45" s="9"/>
    </row>
    <row r="46" spans="1:119" ht="15.75">
      <c r="A46" s="29" t="s">
        <v>40</v>
      </c>
      <c r="B46" s="30"/>
      <c r="C46" s="31"/>
      <c r="D46" s="32">
        <f t="shared" ref="D46:M46" si="11">SUM(D47:D47)</f>
        <v>895643</v>
      </c>
      <c r="E46" s="32">
        <f t="shared" si="11"/>
        <v>43893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939536</v>
      </c>
      <c r="O46" s="45">
        <f t="shared" si="1"/>
        <v>178.17864593210695</v>
      </c>
      <c r="P46" s="9"/>
    </row>
    <row r="47" spans="1:119" ht="15.75" thickBot="1">
      <c r="A47" s="12"/>
      <c r="B47" s="25">
        <v>381</v>
      </c>
      <c r="C47" s="20" t="s">
        <v>56</v>
      </c>
      <c r="D47" s="46">
        <v>895643</v>
      </c>
      <c r="E47" s="46">
        <v>43893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939536</v>
      </c>
      <c r="O47" s="47">
        <f t="shared" si="1"/>
        <v>178.17864593210695</v>
      </c>
      <c r="P47" s="9"/>
    </row>
    <row r="48" spans="1:119" ht="16.5" thickBot="1">
      <c r="A48" s="14" t="s">
        <v>48</v>
      </c>
      <c r="B48" s="23"/>
      <c r="C48" s="22"/>
      <c r="D48" s="15">
        <f t="shared" ref="D48:M48" si="12">SUM(D5,D14,D21,D30,D38,D40,D46)</f>
        <v>5692324</v>
      </c>
      <c r="E48" s="15">
        <f t="shared" si="12"/>
        <v>79553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4310845</v>
      </c>
      <c r="J48" s="15">
        <f t="shared" si="12"/>
        <v>0</v>
      </c>
      <c r="K48" s="15">
        <f t="shared" si="12"/>
        <v>576929</v>
      </c>
      <c r="L48" s="15">
        <f t="shared" si="12"/>
        <v>0</v>
      </c>
      <c r="M48" s="15">
        <f t="shared" si="12"/>
        <v>0</v>
      </c>
      <c r="N48" s="15">
        <f t="shared" si="9"/>
        <v>10659651</v>
      </c>
      <c r="O48" s="38">
        <f t="shared" si="1"/>
        <v>2021.5533851697326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117</v>
      </c>
      <c r="M50" s="48"/>
      <c r="N50" s="48"/>
      <c r="O50" s="43">
        <v>5273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2280431</v>
      </c>
      <c r="E5" s="27">
        <f t="shared" si="0"/>
        <v>22786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2303217</v>
      </c>
      <c r="O5" s="33">
        <f t="shared" ref="O5:O48" si="1">(N5/O$50)</f>
        <v>447.05298913043481</v>
      </c>
      <c r="P5" s="6"/>
    </row>
    <row r="6" spans="1:133">
      <c r="A6" s="12"/>
      <c r="B6" s="25">
        <v>311</v>
      </c>
      <c r="C6" s="20" t="s">
        <v>2</v>
      </c>
      <c r="D6" s="46">
        <v>1038681</v>
      </c>
      <c r="E6" s="46">
        <v>22786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1061467</v>
      </c>
      <c r="O6" s="47">
        <f t="shared" si="1"/>
        <v>206.0300854037267</v>
      </c>
      <c r="P6" s="9"/>
    </row>
    <row r="7" spans="1:133">
      <c r="A7" s="12"/>
      <c r="B7" s="25">
        <v>312.10000000000002</v>
      </c>
      <c r="C7" s="20" t="s">
        <v>72</v>
      </c>
      <c r="D7" s="46">
        <v>225661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225661</v>
      </c>
      <c r="O7" s="47">
        <f t="shared" si="1"/>
        <v>43.800659937888199</v>
      </c>
      <c r="P7" s="9"/>
    </row>
    <row r="8" spans="1:133">
      <c r="A8" s="12"/>
      <c r="B8" s="25">
        <v>312.52</v>
      </c>
      <c r="C8" s="20" t="s">
        <v>101</v>
      </c>
      <c r="D8" s="46">
        <v>44586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44586</v>
      </c>
      <c r="O8" s="47">
        <f t="shared" si="1"/>
        <v>8.654114906832298</v>
      </c>
      <c r="P8" s="9"/>
    </row>
    <row r="9" spans="1:133">
      <c r="A9" s="12"/>
      <c r="B9" s="25">
        <v>312.60000000000002</v>
      </c>
      <c r="C9" s="20" t="s">
        <v>111</v>
      </c>
      <c r="D9" s="46">
        <v>625532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625532</v>
      </c>
      <c r="O9" s="47">
        <f t="shared" si="1"/>
        <v>121.41537267080746</v>
      </c>
      <c r="P9" s="9"/>
    </row>
    <row r="10" spans="1:133">
      <c r="A10" s="12"/>
      <c r="B10" s="25">
        <v>314.10000000000002</v>
      </c>
      <c r="C10" s="20" t="s">
        <v>12</v>
      </c>
      <c r="D10" s="46">
        <v>161395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161395</v>
      </c>
      <c r="O10" s="47">
        <f t="shared" si="1"/>
        <v>31.326669254658384</v>
      </c>
      <c r="P10" s="9"/>
    </row>
    <row r="11" spans="1:133">
      <c r="A11" s="12"/>
      <c r="B11" s="25">
        <v>314.39999999999998</v>
      </c>
      <c r="C11" s="20" t="s">
        <v>78</v>
      </c>
      <c r="D11" s="46">
        <v>2890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2890</v>
      </c>
      <c r="O11" s="47">
        <f t="shared" si="1"/>
        <v>0.56094720496894412</v>
      </c>
      <c r="P11" s="9"/>
    </row>
    <row r="12" spans="1:133">
      <c r="A12" s="12"/>
      <c r="B12" s="25">
        <v>315</v>
      </c>
      <c r="C12" s="20" t="s">
        <v>85</v>
      </c>
      <c r="D12" s="46">
        <v>149840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149840</v>
      </c>
      <c r="O12" s="47">
        <f t="shared" si="1"/>
        <v>29.08385093167702</v>
      </c>
      <c r="P12" s="9"/>
    </row>
    <row r="13" spans="1:133">
      <c r="A13" s="12"/>
      <c r="B13" s="25">
        <v>316</v>
      </c>
      <c r="C13" s="20" t="s">
        <v>86</v>
      </c>
      <c r="D13" s="46">
        <v>31846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31846</v>
      </c>
      <c r="O13" s="47">
        <f t="shared" si="1"/>
        <v>6.1812888198757765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749831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521583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1271414</v>
      </c>
      <c r="O14" s="45">
        <f t="shared" si="1"/>
        <v>246.78066770186336</v>
      </c>
      <c r="P14" s="10"/>
    </row>
    <row r="15" spans="1:133">
      <c r="A15" s="12"/>
      <c r="B15" s="25">
        <v>322</v>
      </c>
      <c r="C15" s="20" t="s">
        <v>0</v>
      </c>
      <c r="D15" s="46">
        <v>206764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206764</v>
      </c>
      <c r="O15" s="47">
        <f t="shared" si="1"/>
        <v>40.132763975155278</v>
      </c>
      <c r="P15" s="9"/>
    </row>
    <row r="16" spans="1:133">
      <c r="A16" s="12"/>
      <c r="B16" s="25">
        <v>323.10000000000002</v>
      </c>
      <c r="C16" s="20" t="s">
        <v>16</v>
      </c>
      <c r="D16" s="46">
        <v>399237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399237</v>
      </c>
      <c r="O16" s="47">
        <f t="shared" si="1"/>
        <v>77.49165372670808</v>
      </c>
      <c r="P16" s="9"/>
    </row>
    <row r="17" spans="1:16">
      <c r="A17" s="12"/>
      <c r="B17" s="25">
        <v>323.39999999999998</v>
      </c>
      <c r="C17" s="20" t="s">
        <v>17</v>
      </c>
      <c r="D17" s="46">
        <v>6738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6738</v>
      </c>
      <c r="O17" s="47">
        <f t="shared" si="1"/>
        <v>1.3078416149068324</v>
      </c>
      <c r="P17" s="9"/>
    </row>
    <row r="18" spans="1:16">
      <c r="A18" s="12"/>
      <c r="B18" s="25">
        <v>323.7</v>
      </c>
      <c r="C18" s="20" t="s">
        <v>18</v>
      </c>
      <c r="D18" s="46">
        <v>79614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79614</v>
      </c>
      <c r="O18" s="47">
        <f t="shared" si="1"/>
        <v>15.45302795031056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521583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521583</v>
      </c>
      <c r="O19" s="47">
        <f t="shared" si="1"/>
        <v>101.23893633540372</v>
      </c>
      <c r="P19" s="9"/>
    </row>
    <row r="20" spans="1:16">
      <c r="A20" s="12"/>
      <c r="B20" s="25">
        <v>324.61</v>
      </c>
      <c r="C20" s="20" t="s">
        <v>21</v>
      </c>
      <c r="D20" s="46">
        <v>57478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57478</v>
      </c>
      <c r="O20" s="47">
        <f t="shared" si="1"/>
        <v>11.156444099378882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SUM(D22:D27)</f>
        <v>541674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418155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959829</v>
      </c>
      <c r="O21" s="45">
        <f t="shared" si="1"/>
        <v>186.30221273291926</v>
      </c>
      <c r="P21" s="10"/>
    </row>
    <row r="22" spans="1:16">
      <c r="A22" s="12"/>
      <c r="B22" s="25">
        <v>331.2</v>
      </c>
      <c r="C22" s="20" t="s">
        <v>23</v>
      </c>
      <c r="D22" s="46">
        <v>725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725</v>
      </c>
      <c r="O22" s="47">
        <f t="shared" si="1"/>
        <v>0.14072204968944099</v>
      </c>
      <c r="P22" s="9"/>
    </row>
    <row r="23" spans="1:16">
      <c r="A23" s="12"/>
      <c r="B23" s="25">
        <v>334.35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418155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418155</v>
      </c>
      <c r="O23" s="47">
        <f t="shared" si="1"/>
        <v>81.16362577639751</v>
      </c>
      <c r="P23" s="9"/>
    </row>
    <row r="24" spans="1:16">
      <c r="A24" s="12"/>
      <c r="B24" s="25">
        <v>335.12</v>
      </c>
      <c r="C24" s="20" t="s">
        <v>87</v>
      </c>
      <c r="D24" s="46">
        <v>177163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177163</v>
      </c>
      <c r="O24" s="47">
        <f t="shared" si="1"/>
        <v>34.387228260869563</v>
      </c>
      <c r="P24" s="9"/>
    </row>
    <row r="25" spans="1:16">
      <c r="A25" s="12"/>
      <c r="B25" s="25">
        <v>335.14</v>
      </c>
      <c r="C25" s="20" t="s">
        <v>88</v>
      </c>
      <c r="D25" s="46">
        <v>9289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9289</v>
      </c>
      <c r="O25" s="47">
        <f t="shared" si="1"/>
        <v>1.8029891304347827</v>
      </c>
      <c r="P25" s="9"/>
    </row>
    <row r="26" spans="1:16">
      <c r="A26" s="12"/>
      <c r="B26" s="25">
        <v>335.15</v>
      </c>
      <c r="C26" s="20" t="s">
        <v>89</v>
      </c>
      <c r="D26" s="46">
        <v>7193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7193</v>
      </c>
      <c r="O26" s="47">
        <f t="shared" si="1"/>
        <v>1.3961568322981366</v>
      </c>
      <c r="P26" s="9"/>
    </row>
    <row r="27" spans="1:16">
      <c r="A27" s="12"/>
      <c r="B27" s="25">
        <v>335.18</v>
      </c>
      <c r="C27" s="20" t="s">
        <v>90</v>
      </c>
      <c r="D27" s="46">
        <v>347304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347304</v>
      </c>
      <c r="O27" s="47">
        <f t="shared" si="1"/>
        <v>67.411490683229815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SUM(D29:D36)</f>
        <v>397063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2640730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3037793</v>
      </c>
      <c r="O28" s="45">
        <f t="shared" si="1"/>
        <v>589.6337344720497</v>
      </c>
      <c r="P28" s="10"/>
    </row>
    <row r="29" spans="1:16">
      <c r="A29" s="12"/>
      <c r="B29" s="25">
        <v>341.2</v>
      </c>
      <c r="C29" s="20" t="s">
        <v>102</v>
      </c>
      <c r="D29" s="46">
        <v>8999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8999</v>
      </c>
      <c r="O29" s="47">
        <f t="shared" si="1"/>
        <v>1.7467003105590062</v>
      </c>
      <c r="P29" s="9"/>
    </row>
    <row r="30" spans="1:16">
      <c r="A30" s="12"/>
      <c r="B30" s="25">
        <v>341.9</v>
      </c>
      <c r="C30" s="20" t="s">
        <v>103</v>
      </c>
      <c r="D30" s="46">
        <v>7900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7900</v>
      </c>
      <c r="O30" s="47">
        <f t="shared" si="1"/>
        <v>1.5333850931677018</v>
      </c>
      <c r="P30" s="9"/>
    </row>
    <row r="31" spans="1:16">
      <c r="A31" s="12"/>
      <c r="B31" s="25">
        <v>342.9</v>
      </c>
      <c r="C31" s="20" t="s">
        <v>74</v>
      </c>
      <c r="D31" s="46">
        <v>4000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4000</v>
      </c>
      <c r="O31" s="47">
        <f t="shared" si="1"/>
        <v>0.77639751552795033</v>
      </c>
      <c r="P31" s="9"/>
    </row>
    <row r="32" spans="1:16">
      <c r="A32" s="12"/>
      <c r="B32" s="25">
        <v>343.4</v>
      </c>
      <c r="C32" s="20" t="s">
        <v>42</v>
      </c>
      <c r="D32" s="46">
        <v>266999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266999</v>
      </c>
      <c r="O32" s="47">
        <f t="shared" si="1"/>
        <v>51.824340062111801</v>
      </c>
      <c r="P32" s="9"/>
    </row>
    <row r="33" spans="1:119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2640730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2640730</v>
      </c>
      <c r="O33" s="47">
        <f t="shared" si="1"/>
        <v>512.5640527950311</v>
      </c>
      <c r="P33" s="9"/>
    </row>
    <row r="34" spans="1:119">
      <c r="A34" s="12"/>
      <c r="B34" s="25">
        <v>343.7</v>
      </c>
      <c r="C34" s="20" t="s">
        <v>96</v>
      </c>
      <c r="D34" s="46">
        <v>52165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52165</v>
      </c>
      <c r="O34" s="47">
        <f t="shared" si="1"/>
        <v>10.125194099378882</v>
      </c>
      <c r="P34" s="9"/>
    </row>
    <row r="35" spans="1:119">
      <c r="A35" s="12"/>
      <c r="B35" s="25">
        <v>343.8</v>
      </c>
      <c r="C35" s="20" t="s">
        <v>45</v>
      </c>
      <c r="D35" s="46">
        <v>55500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55500</v>
      </c>
      <c r="O35" s="47">
        <f t="shared" si="1"/>
        <v>10.772515527950311</v>
      </c>
      <c r="P35" s="9"/>
    </row>
    <row r="36" spans="1:119">
      <c r="A36" s="12"/>
      <c r="B36" s="25">
        <v>343.9</v>
      </c>
      <c r="C36" s="20" t="s">
        <v>46</v>
      </c>
      <c r="D36" s="46">
        <v>1500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1500</v>
      </c>
      <c r="O36" s="47">
        <f t="shared" si="1"/>
        <v>0.29114906832298137</v>
      </c>
      <c r="P36" s="9"/>
    </row>
    <row r="37" spans="1:119" ht="15.75">
      <c r="A37" s="29" t="s">
        <v>39</v>
      </c>
      <c r="B37" s="30"/>
      <c r="C37" s="31"/>
      <c r="D37" s="32">
        <f t="shared" ref="D37:M37" si="8">SUM(D38:D38)</f>
        <v>76552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76552</v>
      </c>
      <c r="O37" s="45">
        <f t="shared" si="1"/>
        <v>14.858695652173912</v>
      </c>
      <c r="P37" s="10"/>
    </row>
    <row r="38" spans="1:119">
      <c r="A38" s="13"/>
      <c r="B38" s="39">
        <v>351.4</v>
      </c>
      <c r="C38" s="21" t="s">
        <v>50</v>
      </c>
      <c r="D38" s="46">
        <v>76552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76552</v>
      </c>
      <c r="O38" s="47">
        <f t="shared" si="1"/>
        <v>14.858695652173912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SUM(D40:D44)</f>
        <v>182795</v>
      </c>
      <c r="E39" s="32">
        <f t="shared" si="10"/>
        <v>271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20000</v>
      </c>
      <c r="J39" s="32">
        <f t="shared" si="10"/>
        <v>0</v>
      </c>
      <c r="K39" s="32">
        <f t="shared" si="10"/>
        <v>624705</v>
      </c>
      <c r="L39" s="32">
        <f t="shared" si="10"/>
        <v>0</v>
      </c>
      <c r="M39" s="32">
        <f t="shared" si="10"/>
        <v>0</v>
      </c>
      <c r="N39" s="32">
        <f t="shared" si="9"/>
        <v>827771</v>
      </c>
      <c r="O39" s="45">
        <f t="shared" si="1"/>
        <v>160.66983695652175</v>
      </c>
      <c r="P39" s="10"/>
    </row>
    <row r="40" spans="1:119">
      <c r="A40" s="12"/>
      <c r="B40" s="25">
        <v>361.1</v>
      </c>
      <c r="C40" s="20" t="s">
        <v>51</v>
      </c>
      <c r="D40" s="46">
        <v>13646</v>
      </c>
      <c r="E40" s="46">
        <v>271</v>
      </c>
      <c r="F40" s="46">
        <v>0</v>
      </c>
      <c r="G40" s="46">
        <v>0</v>
      </c>
      <c r="H40" s="46">
        <v>0</v>
      </c>
      <c r="I40" s="46">
        <v>18456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32373</v>
      </c>
      <c r="O40" s="47">
        <f t="shared" si="1"/>
        <v>6.2835791925465836</v>
      </c>
      <c r="P40" s="9"/>
    </row>
    <row r="41" spans="1:119">
      <c r="A41" s="12"/>
      <c r="B41" s="25">
        <v>361.3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326913</v>
      </c>
      <c r="L41" s="46">
        <v>0</v>
      </c>
      <c r="M41" s="46">
        <v>0</v>
      </c>
      <c r="N41" s="46">
        <f t="shared" si="9"/>
        <v>326913</v>
      </c>
      <c r="O41" s="47">
        <f t="shared" si="1"/>
        <v>63.453610248447205</v>
      </c>
      <c r="P41" s="9"/>
    </row>
    <row r="42" spans="1:119">
      <c r="A42" s="12"/>
      <c r="B42" s="25">
        <v>365</v>
      </c>
      <c r="C42" s="20" t="s">
        <v>92</v>
      </c>
      <c r="D42" s="46">
        <v>17507</v>
      </c>
      <c r="E42" s="46">
        <v>0</v>
      </c>
      <c r="F42" s="46">
        <v>0</v>
      </c>
      <c r="G42" s="46">
        <v>0</v>
      </c>
      <c r="H42" s="46">
        <v>0</v>
      </c>
      <c r="I42" s="46">
        <v>1544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19051</v>
      </c>
      <c r="O42" s="47">
        <f t="shared" si="1"/>
        <v>3.6977872670807455</v>
      </c>
      <c r="P42" s="9"/>
    </row>
    <row r="43" spans="1:119">
      <c r="A43" s="12"/>
      <c r="B43" s="25">
        <v>368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297792</v>
      </c>
      <c r="L43" s="46">
        <v>0</v>
      </c>
      <c r="M43" s="46">
        <v>0</v>
      </c>
      <c r="N43" s="46">
        <f t="shared" si="9"/>
        <v>297792</v>
      </c>
      <c r="O43" s="47">
        <f t="shared" si="1"/>
        <v>57.801242236024848</v>
      </c>
      <c r="P43" s="9"/>
    </row>
    <row r="44" spans="1:119">
      <c r="A44" s="12"/>
      <c r="B44" s="25">
        <v>369.9</v>
      </c>
      <c r="C44" s="20" t="s">
        <v>55</v>
      </c>
      <c r="D44" s="46">
        <v>151642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151642</v>
      </c>
      <c r="O44" s="47">
        <f t="shared" si="1"/>
        <v>29.433618012422361</v>
      </c>
      <c r="P44" s="9"/>
    </row>
    <row r="45" spans="1:119" ht="15.75">
      <c r="A45" s="29" t="s">
        <v>40</v>
      </c>
      <c r="B45" s="30"/>
      <c r="C45" s="31"/>
      <c r="D45" s="32">
        <f t="shared" ref="D45:M45" si="11">SUM(D46:D47)</f>
        <v>1036402</v>
      </c>
      <c r="E45" s="32">
        <f t="shared" si="11"/>
        <v>28625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1065027</v>
      </c>
      <c r="O45" s="45">
        <f t="shared" si="1"/>
        <v>206.7210791925466</v>
      </c>
      <c r="P45" s="9"/>
    </row>
    <row r="46" spans="1:119">
      <c r="A46" s="12"/>
      <c r="B46" s="25">
        <v>381</v>
      </c>
      <c r="C46" s="20" t="s">
        <v>56</v>
      </c>
      <c r="D46" s="46">
        <v>938583</v>
      </c>
      <c r="E46" s="46">
        <v>28625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967208</v>
      </c>
      <c r="O46" s="47">
        <f t="shared" si="1"/>
        <v>187.73447204968943</v>
      </c>
      <c r="P46" s="9"/>
    </row>
    <row r="47" spans="1:119" ht="15.75" thickBot="1">
      <c r="A47" s="12"/>
      <c r="B47" s="25">
        <v>384</v>
      </c>
      <c r="C47" s="20" t="s">
        <v>75</v>
      </c>
      <c r="D47" s="46">
        <v>97819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97819</v>
      </c>
      <c r="O47" s="47">
        <f t="shared" si="1"/>
        <v>18.986607142857142</v>
      </c>
      <c r="P47" s="9"/>
    </row>
    <row r="48" spans="1:119" ht="16.5" thickBot="1">
      <c r="A48" s="14" t="s">
        <v>48</v>
      </c>
      <c r="B48" s="23"/>
      <c r="C48" s="22"/>
      <c r="D48" s="15">
        <f t="shared" ref="D48:M48" si="12">SUM(D5,D14,D21,D28,D37,D39,D45)</f>
        <v>5264748</v>
      </c>
      <c r="E48" s="15">
        <f t="shared" si="12"/>
        <v>51682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3600468</v>
      </c>
      <c r="J48" s="15">
        <f t="shared" si="12"/>
        <v>0</v>
      </c>
      <c r="K48" s="15">
        <f t="shared" si="12"/>
        <v>624705</v>
      </c>
      <c r="L48" s="15">
        <f t="shared" si="12"/>
        <v>0</v>
      </c>
      <c r="M48" s="15">
        <f t="shared" si="12"/>
        <v>0</v>
      </c>
      <c r="N48" s="15">
        <f t="shared" si="9"/>
        <v>9541603</v>
      </c>
      <c r="O48" s="38">
        <f t="shared" si="1"/>
        <v>1852.0192158385094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115</v>
      </c>
      <c r="M50" s="48"/>
      <c r="N50" s="48"/>
      <c r="O50" s="43">
        <v>5152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1939746</v>
      </c>
      <c r="E5" s="27">
        <f t="shared" si="0"/>
        <v>15466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1955212</v>
      </c>
      <c r="O5" s="33">
        <f t="shared" ref="O5:O50" si="1">(N5/O$52)</f>
        <v>392.69170516167907</v>
      </c>
      <c r="P5" s="6"/>
    </row>
    <row r="6" spans="1:133">
      <c r="A6" s="12"/>
      <c r="B6" s="25">
        <v>311</v>
      </c>
      <c r="C6" s="20" t="s">
        <v>2</v>
      </c>
      <c r="D6" s="46">
        <v>899679</v>
      </c>
      <c r="E6" s="46">
        <v>15466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915145</v>
      </c>
      <c r="O6" s="47">
        <f t="shared" si="1"/>
        <v>183.80096404900581</v>
      </c>
      <c r="P6" s="9"/>
    </row>
    <row r="7" spans="1:133">
      <c r="A7" s="12"/>
      <c r="B7" s="25">
        <v>312.10000000000002</v>
      </c>
      <c r="C7" s="20" t="s">
        <v>72</v>
      </c>
      <c r="D7" s="46">
        <v>244917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244917</v>
      </c>
      <c r="O7" s="47">
        <f t="shared" si="1"/>
        <v>49.189997991564574</v>
      </c>
      <c r="P7" s="9"/>
    </row>
    <row r="8" spans="1:133">
      <c r="A8" s="12"/>
      <c r="B8" s="25">
        <v>312.52</v>
      </c>
      <c r="C8" s="20" t="s">
        <v>101</v>
      </c>
      <c r="D8" s="46">
        <v>42005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42005</v>
      </c>
      <c r="O8" s="47">
        <f t="shared" si="1"/>
        <v>8.43643301867845</v>
      </c>
      <c r="P8" s="9"/>
    </row>
    <row r="9" spans="1:133">
      <c r="A9" s="12"/>
      <c r="B9" s="25">
        <v>312.60000000000002</v>
      </c>
      <c r="C9" s="20" t="s">
        <v>111</v>
      </c>
      <c r="D9" s="46">
        <v>389497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389497</v>
      </c>
      <c r="O9" s="47">
        <f t="shared" si="1"/>
        <v>78.227957421168909</v>
      </c>
      <c r="P9" s="9"/>
    </row>
    <row r="10" spans="1:133">
      <c r="A10" s="12"/>
      <c r="B10" s="25">
        <v>314.10000000000002</v>
      </c>
      <c r="C10" s="20" t="s">
        <v>12</v>
      </c>
      <c r="D10" s="46">
        <v>158179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158179</v>
      </c>
      <c r="O10" s="47">
        <f t="shared" si="1"/>
        <v>31.76923076923077</v>
      </c>
      <c r="P10" s="9"/>
    </row>
    <row r="11" spans="1:133">
      <c r="A11" s="12"/>
      <c r="B11" s="25">
        <v>314.39999999999998</v>
      </c>
      <c r="C11" s="20" t="s">
        <v>78</v>
      </c>
      <c r="D11" s="46">
        <v>2760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2760</v>
      </c>
      <c r="O11" s="47">
        <f t="shared" si="1"/>
        <v>0.55432817834906611</v>
      </c>
      <c r="P11" s="9"/>
    </row>
    <row r="12" spans="1:133">
      <c r="A12" s="12"/>
      <c r="B12" s="25">
        <v>315</v>
      </c>
      <c r="C12" s="20" t="s">
        <v>85</v>
      </c>
      <c r="D12" s="46">
        <v>170252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170252</v>
      </c>
      <c r="O12" s="47">
        <f t="shared" si="1"/>
        <v>34.194014862422172</v>
      </c>
      <c r="P12" s="9"/>
    </row>
    <row r="13" spans="1:133">
      <c r="A13" s="12"/>
      <c r="B13" s="25">
        <v>316</v>
      </c>
      <c r="C13" s="20" t="s">
        <v>86</v>
      </c>
      <c r="D13" s="46">
        <v>32457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32457</v>
      </c>
      <c r="O13" s="47">
        <f t="shared" si="1"/>
        <v>6.5187788712592889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666324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298253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964577</v>
      </c>
      <c r="O14" s="45">
        <f t="shared" si="1"/>
        <v>193.72906206065474</v>
      </c>
      <c r="P14" s="10"/>
    </row>
    <row r="15" spans="1:133">
      <c r="A15" s="12"/>
      <c r="B15" s="25">
        <v>322</v>
      </c>
      <c r="C15" s="20" t="s">
        <v>0</v>
      </c>
      <c r="D15" s="46">
        <v>174275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174275</v>
      </c>
      <c r="O15" s="47">
        <f t="shared" si="1"/>
        <v>35.002008435428799</v>
      </c>
      <c r="P15" s="9"/>
    </row>
    <row r="16" spans="1:133">
      <c r="A16" s="12"/>
      <c r="B16" s="25">
        <v>323.10000000000002</v>
      </c>
      <c r="C16" s="20" t="s">
        <v>16</v>
      </c>
      <c r="D16" s="46">
        <v>372900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372900</v>
      </c>
      <c r="O16" s="47">
        <f t="shared" si="1"/>
        <v>74.894557139987953</v>
      </c>
      <c r="P16" s="9"/>
    </row>
    <row r="17" spans="1:16">
      <c r="A17" s="12"/>
      <c r="B17" s="25">
        <v>323.39999999999998</v>
      </c>
      <c r="C17" s="20" t="s">
        <v>17</v>
      </c>
      <c r="D17" s="46">
        <v>6115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6115</v>
      </c>
      <c r="O17" s="47">
        <f t="shared" si="1"/>
        <v>1.2281582647117895</v>
      </c>
      <c r="P17" s="9"/>
    </row>
    <row r="18" spans="1:16">
      <c r="A18" s="12"/>
      <c r="B18" s="25">
        <v>323.7</v>
      </c>
      <c r="C18" s="20" t="s">
        <v>18</v>
      </c>
      <c r="D18" s="46">
        <v>70342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70342</v>
      </c>
      <c r="O18" s="47">
        <f t="shared" si="1"/>
        <v>14.127736493271742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298253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298253</v>
      </c>
      <c r="O19" s="47">
        <f t="shared" si="1"/>
        <v>59.902189194617392</v>
      </c>
      <c r="P19" s="9"/>
    </row>
    <row r="20" spans="1:16">
      <c r="A20" s="12"/>
      <c r="B20" s="25">
        <v>324.61</v>
      </c>
      <c r="C20" s="20" t="s">
        <v>21</v>
      </c>
      <c r="D20" s="46">
        <v>42692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42692</v>
      </c>
      <c r="O20" s="47">
        <f t="shared" si="1"/>
        <v>8.5744125326370764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573445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443356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1016801</v>
      </c>
      <c r="O21" s="45">
        <f t="shared" si="1"/>
        <v>204.21791524402491</v>
      </c>
      <c r="P21" s="10"/>
    </row>
    <row r="22" spans="1:16">
      <c r="A22" s="12"/>
      <c r="B22" s="25">
        <v>331.2</v>
      </c>
      <c r="C22" s="20" t="s">
        <v>23</v>
      </c>
      <c r="D22" s="46">
        <v>10764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10764</v>
      </c>
      <c r="O22" s="47">
        <f t="shared" si="1"/>
        <v>2.1618798955613578</v>
      </c>
      <c r="P22" s="9"/>
    </row>
    <row r="23" spans="1:16">
      <c r="A23" s="12"/>
      <c r="B23" s="25">
        <v>334.35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443356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443356</v>
      </c>
      <c r="O23" s="47">
        <f t="shared" si="1"/>
        <v>89.045189797148026</v>
      </c>
      <c r="P23" s="9"/>
    </row>
    <row r="24" spans="1:16">
      <c r="A24" s="12"/>
      <c r="B24" s="25">
        <v>335.12</v>
      </c>
      <c r="C24" s="20" t="s">
        <v>87</v>
      </c>
      <c r="D24" s="46">
        <v>166873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166873</v>
      </c>
      <c r="O24" s="47">
        <f t="shared" si="1"/>
        <v>33.515364531030329</v>
      </c>
      <c r="P24" s="9"/>
    </row>
    <row r="25" spans="1:16">
      <c r="A25" s="12"/>
      <c r="B25" s="25">
        <v>335.14</v>
      </c>
      <c r="C25" s="20" t="s">
        <v>88</v>
      </c>
      <c r="D25" s="46">
        <v>8564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8564</v>
      </c>
      <c r="O25" s="47">
        <f t="shared" si="1"/>
        <v>1.7200241012251456</v>
      </c>
      <c r="P25" s="9"/>
    </row>
    <row r="26" spans="1:16">
      <c r="A26" s="12"/>
      <c r="B26" s="25">
        <v>335.15</v>
      </c>
      <c r="C26" s="20" t="s">
        <v>89</v>
      </c>
      <c r="D26" s="46">
        <v>7151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7151</v>
      </c>
      <c r="O26" s="47">
        <f t="shared" si="1"/>
        <v>1.4362321751355693</v>
      </c>
      <c r="P26" s="9"/>
    </row>
    <row r="27" spans="1:16">
      <c r="A27" s="12"/>
      <c r="B27" s="25">
        <v>335.18</v>
      </c>
      <c r="C27" s="20" t="s">
        <v>90</v>
      </c>
      <c r="D27" s="46">
        <v>322818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322818</v>
      </c>
      <c r="O27" s="47">
        <f t="shared" si="1"/>
        <v>64.835910825466968</v>
      </c>
      <c r="P27" s="9"/>
    </row>
    <row r="28" spans="1:16">
      <c r="A28" s="12"/>
      <c r="B28" s="25">
        <v>335.9</v>
      </c>
      <c r="C28" s="20" t="s">
        <v>33</v>
      </c>
      <c r="D28" s="46">
        <v>57275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57275</v>
      </c>
      <c r="O28" s="47">
        <f t="shared" si="1"/>
        <v>11.503313918457522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SUM(D30:D37)</f>
        <v>348571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2553277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2901848</v>
      </c>
      <c r="O29" s="45">
        <f t="shared" si="1"/>
        <v>582.81743321952194</v>
      </c>
      <c r="P29" s="10"/>
    </row>
    <row r="30" spans="1:16">
      <c r="A30" s="12"/>
      <c r="B30" s="25">
        <v>341.2</v>
      </c>
      <c r="C30" s="20" t="s">
        <v>102</v>
      </c>
      <c r="D30" s="46">
        <v>5400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5400</v>
      </c>
      <c r="O30" s="47">
        <f t="shared" si="1"/>
        <v>1.0845551315525206</v>
      </c>
      <c r="P30" s="9"/>
    </row>
    <row r="31" spans="1:16">
      <c r="A31" s="12"/>
      <c r="B31" s="25">
        <v>341.9</v>
      </c>
      <c r="C31" s="20" t="s">
        <v>103</v>
      </c>
      <c r="D31" s="46">
        <v>3750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3750</v>
      </c>
      <c r="O31" s="47">
        <f t="shared" si="1"/>
        <v>0.75316328580036151</v>
      </c>
      <c r="P31" s="9"/>
    </row>
    <row r="32" spans="1:16">
      <c r="A32" s="12"/>
      <c r="B32" s="25">
        <v>342.9</v>
      </c>
      <c r="C32" s="20" t="s">
        <v>74</v>
      </c>
      <c r="D32" s="46">
        <v>4100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4100</v>
      </c>
      <c r="O32" s="47">
        <f t="shared" si="1"/>
        <v>0.82345852580839529</v>
      </c>
      <c r="P32" s="9"/>
    </row>
    <row r="33" spans="1:16">
      <c r="A33" s="12"/>
      <c r="B33" s="25">
        <v>343.4</v>
      </c>
      <c r="C33" s="20" t="s">
        <v>42</v>
      </c>
      <c r="D33" s="46">
        <v>257168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257168</v>
      </c>
      <c r="O33" s="47">
        <f t="shared" si="1"/>
        <v>51.650532235388631</v>
      </c>
      <c r="P33" s="9"/>
    </row>
    <row r="34" spans="1:16">
      <c r="A34" s="12"/>
      <c r="B34" s="25">
        <v>343.6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2553277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2553277</v>
      </c>
      <c r="O34" s="47">
        <f t="shared" si="1"/>
        <v>512.80919863426391</v>
      </c>
      <c r="P34" s="9"/>
    </row>
    <row r="35" spans="1:16">
      <c r="A35" s="12"/>
      <c r="B35" s="25">
        <v>343.7</v>
      </c>
      <c r="C35" s="20" t="s">
        <v>96</v>
      </c>
      <c r="D35" s="46">
        <v>50403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50403</v>
      </c>
      <c r="O35" s="47">
        <f t="shared" si="1"/>
        <v>10.123117091785499</v>
      </c>
      <c r="P35" s="9"/>
    </row>
    <row r="36" spans="1:16">
      <c r="A36" s="12"/>
      <c r="B36" s="25">
        <v>343.8</v>
      </c>
      <c r="C36" s="20" t="s">
        <v>45</v>
      </c>
      <c r="D36" s="46">
        <v>26250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26250</v>
      </c>
      <c r="O36" s="47">
        <f t="shared" si="1"/>
        <v>5.2721430006025303</v>
      </c>
      <c r="P36" s="9"/>
    </row>
    <row r="37" spans="1:16">
      <c r="A37" s="12"/>
      <c r="B37" s="25">
        <v>343.9</v>
      </c>
      <c r="C37" s="20" t="s">
        <v>46</v>
      </c>
      <c r="D37" s="46">
        <v>1500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1500</v>
      </c>
      <c r="O37" s="47">
        <f t="shared" si="1"/>
        <v>0.30126531432014458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SUM(D39:D39)</f>
        <v>73665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73665</v>
      </c>
      <c r="O38" s="45">
        <f t="shared" si="1"/>
        <v>14.795139586262302</v>
      </c>
      <c r="P38" s="10"/>
    </row>
    <row r="39" spans="1:16">
      <c r="A39" s="13"/>
      <c r="B39" s="39">
        <v>351.4</v>
      </c>
      <c r="C39" s="21" t="s">
        <v>50</v>
      </c>
      <c r="D39" s="46">
        <v>73665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73665</v>
      </c>
      <c r="O39" s="47">
        <f t="shared" si="1"/>
        <v>14.795139586262302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SUM(D41:D46)</f>
        <v>115867</v>
      </c>
      <c r="E40" s="32">
        <f t="shared" si="10"/>
        <v>89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-154117</v>
      </c>
      <c r="J40" s="32">
        <f t="shared" si="10"/>
        <v>0</v>
      </c>
      <c r="K40" s="32">
        <f t="shared" si="10"/>
        <v>808341</v>
      </c>
      <c r="L40" s="32">
        <f t="shared" si="10"/>
        <v>0</v>
      </c>
      <c r="M40" s="32">
        <f t="shared" si="10"/>
        <v>0</v>
      </c>
      <c r="N40" s="32">
        <f t="shared" si="9"/>
        <v>770180</v>
      </c>
      <c r="O40" s="45">
        <f t="shared" si="1"/>
        <v>154.68567985539264</v>
      </c>
      <c r="P40" s="10"/>
    </row>
    <row r="41" spans="1:16">
      <c r="A41" s="12"/>
      <c r="B41" s="25">
        <v>361.1</v>
      </c>
      <c r="C41" s="20" t="s">
        <v>51</v>
      </c>
      <c r="D41" s="46">
        <v>9426</v>
      </c>
      <c r="E41" s="46">
        <v>89</v>
      </c>
      <c r="F41" s="46">
        <v>0</v>
      </c>
      <c r="G41" s="46">
        <v>0</v>
      </c>
      <c r="H41" s="46">
        <v>0</v>
      </c>
      <c r="I41" s="46">
        <v>4980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14495</v>
      </c>
      <c r="O41" s="47">
        <f t="shared" si="1"/>
        <v>2.9112271540469972</v>
      </c>
      <c r="P41" s="9"/>
    </row>
    <row r="42" spans="1:16">
      <c r="A42" s="12"/>
      <c r="B42" s="25">
        <v>361.3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471715</v>
      </c>
      <c r="L42" s="46">
        <v>0</v>
      </c>
      <c r="M42" s="46">
        <v>0</v>
      </c>
      <c r="N42" s="46">
        <f t="shared" si="9"/>
        <v>471715</v>
      </c>
      <c r="O42" s="47">
        <f t="shared" si="1"/>
        <v>94.740911829684677</v>
      </c>
      <c r="P42" s="9"/>
    </row>
    <row r="43" spans="1:16">
      <c r="A43" s="12"/>
      <c r="B43" s="25">
        <v>364</v>
      </c>
      <c r="C43" s="20" t="s">
        <v>112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-167398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-167398</v>
      </c>
      <c r="O43" s="47">
        <f t="shared" si="1"/>
        <v>-33.620807391042376</v>
      </c>
      <c r="P43" s="9"/>
    </row>
    <row r="44" spans="1:16">
      <c r="A44" s="12"/>
      <c r="B44" s="25">
        <v>365</v>
      </c>
      <c r="C44" s="20" t="s">
        <v>92</v>
      </c>
      <c r="D44" s="46">
        <v>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</v>
      </c>
      <c r="O44" s="47">
        <f t="shared" si="1"/>
        <v>8.0337417152038567E-3</v>
      </c>
      <c r="P44" s="9"/>
    </row>
    <row r="45" spans="1:16">
      <c r="A45" s="12"/>
      <c r="B45" s="25">
        <v>368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336626</v>
      </c>
      <c r="L45" s="46">
        <v>0</v>
      </c>
      <c r="M45" s="46">
        <v>0</v>
      </c>
      <c r="N45" s="46">
        <f t="shared" si="9"/>
        <v>336626</v>
      </c>
      <c r="O45" s="47">
        <f t="shared" si="1"/>
        <v>67.609158465555339</v>
      </c>
      <c r="P45" s="9"/>
    </row>
    <row r="46" spans="1:16">
      <c r="A46" s="12"/>
      <c r="B46" s="25">
        <v>369.9</v>
      </c>
      <c r="C46" s="20" t="s">
        <v>55</v>
      </c>
      <c r="D46" s="46">
        <v>106401</v>
      </c>
      <c r="E46" s="46">
        <v>0</v>
      </c>
      <c r="F46" s="46">
        <v>0</v>
      </c>
      <c r="G46" s="46">
        <v>0</v>
      </c>
      <c r="H46" s="46">
        <v>0</v>
      </c>
      <c r="I46" s="46">
        <v>8301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114702</v>
      </c>
      <c r="O46" s="47">
        <f t="shared" si="1"/>
        <v>23.037156055432817</v>
      </c>
      <c r="P46" s="9"/>
    </row>
    <row r="47" spans="1:16" ht="15.75">
      <c r="A47" s="29" t="s">
        <v>40</v>
      </c>
      <c r="B47" s="30"/>
      <c r="C47" s="31"/>
      <c r="D47" s="32">
        <f t="shared" ref="D47:M47" si="11">SUM(D48:D49)</f>
        <v>2430234</v>
      </c>
      <c r="E47" s="32">
        <f t="shared" si="11"/>
        <v>18124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2448358</v>
      </c>
      <c r="O47" s="45">
        <f t="shared" si="1"/>
        <v>491.73689495882707</v>
      </c>
      <c r="P47" s="9"/>
    </row>
    <row r="48" spans="1:16">
      <c r="A48" s="12"/>
      <c r="B48" s="25">
        <v>381</v>
      </c>
      <c r="C48" s="20" t="s">
        <v>56</v>
      </c>
      <c r="D48" s="46">
        <v>930234</v>
      </c>
      <c r="E48" s="46">
        <v>18124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948358</v>
      </c>
      <c r="O48" s="47">
        <f t="shared" si="1"/>
        <v>190.47158063868247</v>
      </c>
      <c r="P48" s="9"/>
    </row>
    <row r="49" spans="1:119" ht="15.75" thickBot="1">
      <c r="A49" s="12"/>
      <c r="B49" s="25">
        <v>384</v>
      </c>
      <c r="C49" s="20" t="s">
        <v>75</v>
      </c>
      <c r="D49" s="46">
        <v>1500000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1500000</v>
      </c>
      <c r="O49" s="47">
        <f t="shared" si="1"/>
        <v>301.26531432014463</v>
      </c>
      <c r="P49" s="9"/>
    </row>
    <row r="50" spans="1:119" ht="16.5" thickBot="1">
      <c r="A50" s="14" t="s">
        <v>48</v>
      </c>
      <c r="B50" s="23"/>
      <c r="C50" s="22"/>
      <c r="D50" s="15">
        <f t="shared" ref="D50:M50" si="12">SUM(D5,D14,D21,D29,D38,D40,D47)</f>
        <v>6147852</v>
      </c>
      <c r="E50" s="15">
        <f t="shared" si="12"/>
        <v>33679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3140769</v>
      </c>
      <c r="J50" s="15">
        <f t="shared" si="12"/>
        <v>0</v>
      </c>
      <c r="K50" s="15">
        <f t="shared" si="12"/>
        <v>808341</v>
      </c>
      <c r="L50" s="15">
        <f t="shared" si="12"/>
        <v>0</v>
      </c>
      <c r="M50" s="15">
        <f t="shared" si="12"/>
        <v>0</v>
      </c>
      <c r="N50" s="15">
        <f t="shared" si="9"/>
        <v>10130641</v>
      </c>
      <c r="O50" s="38">
        <f t="shared" si="1"/>
        <v>2034.6738300863626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113</v>
      </c>
      <c r="M52" s="48"/>
      <c r="N52" s="48"/>
      <c r="O52" s="43">
        <v>4979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1577720</v>
      </c>
      <c r="E5" s="27">
        <f t="shared" si="0"/>
        <v>12307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1590027</v>
      </c>
      <c r="O5" s="33">
        <f t="shared" ref="O5:O49" si="1">(N5/O$51)</f>
        <v>326.22630283135004</v>
      </c>
      <c r="P5" s="6"/>
    </row>
    <row r="6" spans="1:133">
      <c r="A6" s="12"/>
      <c r="B6" s="25">
        <v>311</v>
      </c>
      <c r="C6" s="20" t="s">
        <v>2</v>
      </c>
      <c r="D6" s="46">
        <v>866783</v>
      </c>
      <c r="E6" s="46">
        <v>12307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879090</v>
      </c>
      <c r="O6" s="47">
        <f t="shared" si="1"/>
        <v>180.36315141567502</v>
      </c>
      <c r="P6" s="9"/>
    </row>
    <row r="7" spans="1:133">
      <c r="A7" s="12"/>
      <c r="B7" s="25">
        <v>312.10000000000002</v>
      </c>
      <c r="C7" s="20" t="s">
        <v>72</v>
      </c>
      <c r="D7" s="46">
        <v>303708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303708</v>
      </c>
      <c r="O7" s="47">
        <f t="shared" si="1"/>
        <v>62.311858842839555</v>
      </c>
      <c r="P7" s="9"/>
    </row>
    <row r="8" spans="1:133">
      <c r="A8" s="12"/>
      <c r="B8" s="25">
        <v>312.52</v>
      </c>
      <c r="C8" s="20" t="s">
        <v>101</v>
      </c>
      <c r="D8" s="46">
        <v>39998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39998</v>
      </c>
      <c r="O8" s="47">
        <f t="shared" si="1"/>
        <v>8.2064013130898648</v>
      </c>
      <c r="P8" s="9"/>
    </row>
    <row r="9" spans="1:133">
      <c r="A9" s="12"/>
      <c r="B9" s="25">
        <v>314.10000000000002</v>
      </c>
      <c r="C9" s="20" t="s">
        <v>12</v>
      </c>
      <c r="D9" s="46">
        <v>155964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155964</v>
      </c>
      <c r="O9" s="47">
        <f t="shared" si="1"/>
        <v>31.999179318834631</v>
      </c>
      <c r="P9" s="9"/>
    </row>
    <row r="10" spans="1:133">
      <c r="A10" s="12"/>
      <c r="B10" s="25">
        <v>314.39999999999998</v>
      </c>
      <c r="C10" s="20" t="s">
        <v>78</v>
      </c>
      <c r="D10" s="46">
        <v>2943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2943</v>
      </c>
      <c r="O10" s="47">
        <f t="shared" si="1"/>
        <v>0.60381616741895772</v>
      </c>
      <c r="P10" s="9"/>
    </row>
    <row r="11" spans="1:133">
      <c r="A11" s="12"/>
      <c r="B11" s="25">
        <v>315</v>
      </c>
      <c r="C11" s="20" t="s">
        <v>85</v>
      </c>
      <c r="D11" s="46">
        <v>176493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176493</v>
      </c>
      <c r="O11" s="47">
        <f t="shared" si="1"/>
        <v>36.21112022979073</v>
      </c>
      <c r="P11" s="9"/>
    </row>
    <row r="12" spans="1:133">
      <c r="A12" s="12"/>
      <c r="B12" s="25">
        <v>316</v>
      </c>
      <c r="C12" s="20" t="s">
        <v>86</v>
      </c>
      <c r="D12" s="46">
        <v>31831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31831</v>
      </c>
      <c r="O12" s="47">
        <f t="shared" si="1"/>
        <v>6.5307755437012718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632469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206618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839087</v>
      </c>
      <c r="O13" s="45">
        <f t="shared" si="1"/>
        <v>172.15572425112845</v>
      </c>
      <c r="P13" s="10"/>
    </row>
    <row r="14" spans="1:133">
      <c r="A14" s="12"/>
      <c r="B14" s="25">
        <v>322</v>
      </c>
      <c r="C14" s="20" t="s">
        <v>0</v>
      </c>
      <c r="D14" s="46">
        <v>176390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176390</v>
      </c>
      <c r="O14" s="47">
        <f t="shared" si="1"/>
        <v>36.189987689782519</v>
      </c>
      <c r="P14" s="9"/>
    </row>
    <row r="15" spans="1:133">
      <c r="A15" s="12"/>
      <c r="B15" s="25">
        <v>323.10000000000002</v>
      </c>
      <c r="C15" s="20" t="s">
        <v>16</v>
      </c>
      <c r="D15" s="46">
        <v>379596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379596</v>
      </c>
      <c r="O15" s="47">
        <f t="shared" si="1"/>
        <v>77.881821912187121</v>
      </c>
      <c r="P15" s="9"/>
    </row>
    <row r="16" spans="1:133">
      <c r="A16" s="12"/>
      <c r="B16" s="25">
        <v>323.39999999999998</v>
      </c>
      <c r="C16" s="20" t="s">
        <v>17</v>
      </c>
      <c r="D16" s="46">
        <v>6086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6086</v>
      </c>
      <c r="O16" s="47">
        <f t="shared" si="1"/>
        <v>1.2486663931062782</v>
      </c>
      <c r="P16" s="9"/>
    </row>
    <row r="17" spans="1:16">
      <c r="A17" s="12"/>
      <c r="B17" s="25">
        <v>323.7</v>
      </c>
      <c r="C17" s="20" t="s">
        <v>18</v>
      </c>
      <c r="D17" s="46">
        <v>70397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70397</v>
      </c>
      <c r="O17" s="47">
        <f t="shared" si="1"/>
        <v>14.443372999589659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206618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206618</v>
      </c>
      <c r="O18" s="47">
        <f t="shared" si="1"/>
        <v>42.391875256462868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SUM(D20:D27)</f>
        <v>524061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1634577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2158638</v>
      </c>
      <c r="O19" s="45">
        <f t="shared" si="1"/>
        <v>442.88838736151007</v>
      </c>
      <c r="P19" s="10"/>
    </row>
    <row r="20" spans="1:16">
      <c r="A20" s="12"/>
      <c r="B20" s="25">
        <v>331.2</v>
      </c>
      <c r="C20" s="20" t="s">
        <v>23</v>
      </c>
      <c r="D20" s="46">
        <v>12133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12133</v>
      </c>
      <c r="O20" s="47">
        <f t="shared" si="1"/>
        <v>2.4893311448502256</v>
      </c>
      <c r="P20" s="9"/>
    </row>
    <row r="21" spans="1:16">
      <c r="A21" s="12"/>
      <c r="B21" s="25">
        <v>334.35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1043007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1043007</v>
      </c>
      <c r="O21" s="47">
        <f t="shared" si="1"/>
        <v>213.99405006155109</v>
      </c>
      <c r="P21" s="9"/>
    </row>
    <row r="22" spans="1:16">
      <c r="A22" s="12"/>
      <c r="B22" s="25">
        <v>335.12</v>
      </c>
      <c r="C22" s="20" t="s">
        <v>87</v>
      </c>
      <c r="D22" s="46">
        <v>154356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154356</v>
      </c>
      <c r="O22" s="47">
        <f t="shared" si="1"/>
        <v>31.669265490356995</v>
      </c>
      <c r="P22" s="9"/>
    </row>
    <row r="23" spans="1:16">
      <c r="A23" s="12"/>
      <c r="B23" s="25">
        <v>335.14</v>
      </c>
      <c r="C23" s="20" t="s">
        <v>88</v>
      </c>
      <c r="D23" s="46">
        <v>9360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9360</v>
      </c>
      <c r="O23" s="47">
        <f t="shared" si="1"/>
        <v>1.9203939269593764</v>
      </c>
      <c r="P23" s="9"/>
    </row>
    <row r="24" spans="1:16">
      <c r="A24" s="12"/>
      <c r="B24" s="25">
        <v>335.15</v>
      </c>
      <c r="C24" s="20" t="s">
        <v>89</v>
      </c>
      <c r="D24" s="46">
        <v>6487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6487</v>
      </c>
      <c r="O24" s="47">
        <f t="shared" si="1"/>
        <v>1.3309396799343456</v>
      </c>
      <c r="P24" s="9"/>
    </row>
    <row r="25" spans="1:16">
      <c r="A25" s="12"/>
      <c r="B25" s="25">
        <v>335.18</v>
      </c>
      <c r="C25" s="20" t="s">
        <v>90</v>
      </c>
      <c r="D25" s="46">
        <v>306778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306778</v>
      </c>
      <c r="O25" s="47">
        <f t="shared" si="1"/>
        <v>62.941731637258926</v>
      </c>
      <c r="P25" s="9"/>
    </row>
    <row r="26" spans="1:16">
      <c r="A26" s="12"/>
      <c r="B26" s="25">
        <v>335.9</v>
      </c>
      <c r="C26" s="20" t="s">
        <v>33</v>
      </c>
      <c r="D26" s="46">
        <v>34947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34947</v>
      </c>
      <c r="O26" s="47">
        <f t="shared" si="1"/>
        <v>7.1700861715223638</v>
      </c>
      <c r="P26" s="9"/>
    </row>
    <row r="27" spans="1:16">
      <c r="A27" s="12"/>
      <c r="B27" s="25">
        <v>337.9</v>
      </c>
      <c r="C27" s="20" t="s">
        <v>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591570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591570</v>
      </c>
      <c r="O27" s="47">
        <f t="shared" si="1"/>
        <v>121.37258924907674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SUM(D29:D36)</f>
        <v>357130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2506080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2863210</v>
      </c>
      <c r="O28" s="45">
        <f t="shared" si="1"/>
        <v>587.44562987279437</v>
      </c>
      <c r="P28" s="10"/>
    </row>
    <row r="29" spans="1:16">
      <c r="A29" s="12"/>
      <c r="B29" s="25">
        <v>341.2</v>
      </c>
      <c r="C29" s="20" t="s">
        <v>102</v>
      </c>
      <c r="D29" s="46">
        <v>4776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4776</v>
      </c>
      <c r="O29" s="47">
        <f t="shared" si="1"/>
        <v>0.97989331144850222</v>
      </c>
      <c r="P29" s="9"/>
    </row>
    <row r="30" spans="1:16">
      <c r="A30" s="12"/>
      <c r="B30" s="25">
        <v>341.9</v>
      </c>
      <c r="C30" s="20" t="s">
        <v>103</v>
      </c>
      <c r="D30" s="46">
        <v>5150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5150</v>
      </c>
      <c r="O30" s="47">
        <f t="shared" si="1"/>
        <v>1.0566270004103406</v>
      </c>
      <c r="P30" s="9"/>
    </row>
    <row r="31" spans="1:16">
      <c r="A31" s="12"/>
      <c r="B31" s="25">
        <v>342.9</v>
      </c>
      <c r="C31" s="20" t="s">
        <v>74</v>
      </c>
      <c r="D31" s="46">
        <v>2500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2500</v>
      </c>
      <c r="O31" s="47">
        <f t="shared" si="1"/>
        <v>0.51292572835453432</v>
      </c>
      <c r="P31" s="9"/>
    </row>
    <row r="32" spans="1:16">
      <c r="A32" s="12"/>
      <c r="B32" s="25">
        <v>343.4</v>
      </c>
      <c r="C32" s="20" t="s">
        <v>42</v>
      </c>
      <c r="D32" s="46">
        <v>253880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253880</v>
      </c>
      <c r="O32" s="47">
        <f t="shared" si="1"/>
        <v>52.088633565859666</v>
      </c>
      <c r="P32" s="9"/>
    </row>
    <row r="33" spans="1:16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2506080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2506080</v>
      </c>
      <c r="O33" s="47">
        <f t="shared" si="1"/>
        <v>514.17316372589244</v>
      </c>
      <c r="P33" s="9"/>
    </row>
    <row r="34" spans="1:16">
      <c r="A34" s="12"/>
      <c r="B34" s="25">
        <v>343.7</v>
      </c>
      <c r="C34" s="20" t="s">
        <v>96</v>
      </c>
      <c r="D34" s="46">
        <v>49725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49725</v>
      </c>
      <c r="O34" s="47">
        <f t="shared" si="1"/>
        <v>10.202092736971686</v>
      </c>
      <c r="P34" s="9"/>
    </row>
    <row r="35" spans="1:16">
      <c r="A35" s="12"/>
      <c r="B35" s="25">
        <v>343.8</v>
      </c>
      <c r="C35" s="20" t="s">
        <v>45</v>
      </c>
      <c r="D35" s="46">
        <v>11250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11250</v>
      </c>
      <c r="O35" s="47">
        <f t="shared" si="1"/>
        <v>2.3081657775954043</v>
      </c>
      <c r="P35" s="9"/>
    </row>
    <row r="36" spans="1:16">
      <c r="A36" s="12"/>
      <c r="B36" s="25">
        <v>347.2</v>
      </c>
      <c r="C36" s="20" t="s">
        <v>47</v>
      </c>
      <c r="D36" s="46">
        <v>29849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29849</v>
      </c>
      <c r="O36" s="47">
        <f t="shared" si="1"/>
        <v>6.124128026261797</v>
      </c>
      <c r="P36" s="9"/>
    </row>
    <row r="37" spans="1:16" ht="15.75">
      <c r="A37" s="29" t="s">
        <v>39</v>
      </c>
      <c r="B37" s="30"/>
      <c r="C37" s="31"/>
      <c r="D37" s="32">
        <f t="shared" ref="D37:M37" si="8">SUM(D38:D38)</f>
        <v>79327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79327</v>
      </c>
      <c r="O37" s="45">
        <f t="shared" si="1"/>
        <v>16.275543701272056</v>
      </c>
      <c r="P37" s="10"/>
    </row>
    <row r="38" spans="1:16">
      <c r="A38" s="13"/>
      <c r="B38" s="39">
        <v>351.4</v>
      </c>
      <c r="C38" s="21" t="s">
        <v>50</v>
      </c>
      <c r="D38" s="46">
        <v>79327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79327</v>
      </c>
      <c r="O38" s="47">
        <f t="shared" si="1"/>
        <v>16.275543701272056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SUM(D40:D44)</f>
        <v>124068</v>
      </c>
      <c r="E39" s="32">
        <f t="shared" si="10"/>
        <v>83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65290</v>
      </c>
      <c r="J39" s="32">
        <f t="shared" si="10"/>
        <v>0</v>
      </c>
      <c r="K39" s="32">
        <f t="shared" si="10"/>
        <v>708397</v>
      </c>
      <c r="L39" s="32">
        <f t="shared" si="10"/>
        <v>0</v>
      </c>
      <c r="M39" s="32">
        <f t="shared" si="10"/>
        <v>0</v>
      </c>
      <c r="N39" s="32">
        <f t="shared" si="9"/>
        <v>897838</v>
      </c>
      <c r="O39" s="45">
        <f t="shared" si="1"/>
        <v>184.20968403775134</v>
      </c>
      <c r="P39" s="10"/>
    </row>
    <row r="40" spans="1:16">
      <c r="A40" s="12"/>
      <c r="B40" s="25">
        <v>361.1</v>
      </c>
      <c r="C40" s="20" t="s">
        <v>51</v>
      </c>
      <c r="D40" s="46">
        <v>8848</v>
      </c>
      <c r="E40" s="46">
        <v>83</v>
      </c>
      <c r="F40" s="46">
        <v>0</v>
      </c>
      <c r="G40" s="46">
        <v>0</v>
      </c>
      <c r="H40" s="46">
        <v>0</v>
      </c>
      <c r="I40" s="46">
        <v>12890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21821</v>
      </c>
      <c r="O40" s="47">
        <f t="shared" si="1"/>
        <v>4.4770209273697166</v>
      </c>
      <c r="P40" s="9"/>
    </row>
    <row r="41" spans="1:16">
      <c r="A41" s="12"/>
      <c r="B41" s="25">
        <v>361.3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369762</v>
      </c>
      <c r="L41" s="46">
        <v>0</v>
      </c>
      <c r="M41" s="46">
        <v>0</v>
      </c>
      <c r="N41" s="46">
        <f t="shared" si="9"/>
        <v>369762</v>
      </c>
      <c r="O41" s="47">
        <f t="shared" si="1"/>
        <v>75.864177267131723</v>
      </c>
      <c r="P41" s="9"/>
    </row>
    <row r="42" spans="1:16">
      <c r="A42" s="12"/>
      <c r="B42" s="25">
        <v>365</v>
      </c>
      <c r="C42" s="20" t="s">
        <v>92</v>
      </c>
      <c r="D42" s="46">
        <v>33916</v>
      </c>
      <c r="E42" s="46">
        <v>0</v>
      </c>
      <c r="F42" s="46">
        <v>0</v>
      </c>
      <c r="G42" s="46">
        <v>0</v>
      </c>
      <c r="H42" s="46">
        <v>0</v>
      </c>
      <c r="I42" s="46">
        <v>811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34727</v>
      </c>
      <c r="O42" s="47">
        <f t="shared" si="1"/>
        <v>7.1249487074271647</v>
      </c>
      <c r="P42" s="9"/>
    </row>
    <row r="43" spans="1:16">
      <c r="A43" s="12"/>
      <c r="B43" s="25">
        <v>368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338635</v>
      </c>
      <c r="L43" s="46">
        <v>0</v>
      </c>
      <c r="M43" s="46">
        <v>0</v>
      </c>
      <c r="N43" s="46">
        <f t="shared" si="9"/>
        <v>338635</v>
      </c>
      <c r="O43" s="47">
        <f t="shared" si="1"/>
        <v>69.477841608535087</v>
      </c>
      <c r="P43" s="9"/>
    </row>
    <row r="44" spans="1:16">
      <c r="A44" s="12"/>
      <c r="B44" s="25">
        <v>369.9</v>
      </c>
      <c r="C44" s="20" t="s">
        <v>55</v>
      </c>
      <c r="D44" s="46">
        <v>81304</v>
      </c>
      <c r="E44" s="46">
        <v>0</v>
      </c>
      <c r="F44" s="46">
        <v>0</v>
      </c>
      <c r="G44" s="46">
        <v>0</v>
      </c>
      <c r="H44" s="46">
        <v>0</v>
      </c>
      <c r="I44" s="46">
        <v>51589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132893</v>
      </c>
      <c r="O44" s="47">
        <f t="shared" si="1"/>
        <v>27.265695527287647</v>
      </c>
      <c r="P44" s="9"/>
    </row>
    <row r="45" spans="1:16" ht="15.75">
      <c r="A45" s="29" t="s">
        <v>40</v>
      </c>
      <c r="B45" s="30"/>
      <c r="C45" s="31"/>
      <c r="D45" s="32">
        <f t="shared" ref="D45:M45" si="11">SUM(D46:D48)</f>
        <v>2282046</v>
      </c>
      <c r="E45" s="32">
        <f t="shared" si="11"/>
        <v>14422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1140951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3437419</v>
      </c>
      <c r="O45" s="45">
        <f t="shared" si="1"/>
        <v>705.25625769388591</v>
      </c>
      <c r="P45" s="9"/>
    </row>
    <row r="46" spans="1:16">
      <c r="A46" s="12"/>
      <c r="B46" s="25">
        <v>381</v>
      </c>
      <c r="C46" s="20" t="s">
        <v>56</v>
      </c>
      <c r="D46" s="46">
        <v>756459</v>
      </c>
      <c r="E46" s="46">
        <v>14422</v>
      </c>
      <c r="F46" s="46">
        <v>0</v>
      </c>
      <c r="G46" s="46">
        <v>0</v>
      </c>
      <c r="H46" s="46">
        <v>0</v>
      </c>
      <c r="I46" s="46">
        <v>1140951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1911832</v>
      </c>
      <c r="O46" s="47">
        <f t="shared" si="1"/>
        <v>392.25112843660236</v>
      </c>
      <c r="P46" s="9"/>
    </row>
    <row r="47" spans="1:16">
      <c r="A47" s="12"/>
      <c r="B47" s="25">
        <v>383</v>
      </c>
      <c r="C47" s="20" t="s">
        <v>57</v>
      </c>
      <c r="D47" s="46">
        <v>25587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25587</v>
      </c>
      <c r="O47" s="47">
        <f t="shared" si="1"/>
        <v>5.2496922445629872</v>
      </c>
      <c r="P47" s="9"/>
    </row>
    <row r="48" spans="1:16" ht="15.75" thickBot="1">
      <c r="A48" s="12"/>
      <c r="B48" s="25">
        <v>384</v>
      </c>
      <c r="C48" s="20" t="s">
        <v>75</v>
      </c>
      <c r="D48" s="46">
        <v>1500000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1500000</v>
      </c>
      <c r="O48" s="47">
        <f t="shared" si="1"/>
        <v>307.75543701272056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2">SUM(D5,D13,D19,D28,D37,D39,D45)</f>
        <v>5576821</v>
      </c>
      <c r="E49" s="15">
        <f t="shared" si="12"/>
        <v>26812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5553516</v>
      </c>
      <c r="J49" s="15">
        <f t="shared" si="12"/>
        <v>0</v>
      </c>
      <c r="K49" s="15">
        <f t="shared" si="12"/>
        <v>708397</v>
      </c>
      <c r="L49" s="15">
        <f t="shared" si="12"/>
        <v>0</v>
      </c>
      <c r="M49" s="15">
        <f t="shared" si="12"/>
        <v>0</v>
      </c>
      <c r="N49" s="15">
        <f t="shared" si="9"/>
        <v>11865546</v>
      </c>
      <c r="O49" s="38">
        <f t="shared" si="1"/>
        <v>2434.4575297496922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109</v>
      </c>
      <c r="M51" s="48"/>
      <c r="N51" s="48"/>
      <c r="O51" s="43">
        <v>4874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1485891</v>
      </c>
      <c r="E5" s="27">
        <f t="shared" si="0"/>
        <v>13129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1499020</v>
      </c>
      <c r="O5" s="33">
        <f t="shared" ref="O5:O49" si="1">(N5/O$51)</f>
        <v>315.84913611462287</v>
      </c>
      <c r="P5" s="6"/>
    </row>
    <row r="6" spans="1:133">
      <c r="A6" s="12"/>
      <c r="B6" s="25">
        <v>311</v>
      </c>
      <c r="C6" s="20" t="s">
        <v>2</v>
      </c>
      <c r="D6" s="46">
        <v>733542</v>
      </c>
      <c r="E6" s="46">
        <v>13129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746671</v>
      </c>
      <c r="O6" s="47">
        <f t="shared" si="1"/>
        <v>157.32638010956595</v>
      </c>
      <c r="P6" s="9"/>
    </row>
    <row r="7" spans="1:133">
      <c r="A7" s="12"/>
      <c r="B7" s="25">
        <v>312.41000000000003</v>
      </c>
      <c r="C7" s="20" t="s">
        <v>11</v>
      </c>
      <c r="D7" s="46">
        <v>215097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215097</v>
      </c>
      <c r="O7" s="47">
        <f t="shared" si="1"/>
        <v>45.321744627054365</v>
      </c>
      <c r="P7" s="9"/>
    </row>
    <row r="8" spans="1:133">
      <c r="A8" s="12"/>
      <c r="B8" s="25">
        <v>312.42</v>
      </c>
      <c r="C8" s="20" t="s">
        <v>106</v>
      </c>
      <c r="D8" s="46">
        <v>141244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141244</v>
      </c>
      <c r="O8" s="47">
        <f t="shared" si="1"/>
        <v>29.760640539401603</v>
      </c>
      <c r="P8" s="9"/>
    </row>
    <row r="9" spans="1:133">
      <c r="A9" s="12"/>
      <c r="B9" s="25">
        <v>312.52</v>
      </c>
      <c r="C9" s="20" t="s">
        <v>101</v>
      </c>
      <c r="D9" s="46">
        <v>37571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37571</v>
      </c>
      <c r="O9" s="47">
        <f t="shared" si="1"/>
        <v>7.9163506110408761</v>
      </c>
      <c r="P9" s="9"/>
    </row>
    <row r="10" spans="1:133">
      <c r="A10" s="12"/>
      <c r="B10" s="25">
        <v>314.10000000000002</v>
      </c>
      <c r="C10" s="20" t="s">
        <v>12</v>
      </c>
      <c r="D10" s="46">
        <v>151606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151606</v>
      </c>
      <c r="O10" s="47">
        <f t="shared" si="1"/>
        <v>31.943952802359881</v>
      </c>
      <c r="P10" s="9"/>
    </row>
    <row r="11" spans="1:133">
      <c r="A11" s="12"/>
      <c r="B11" s="25">
        <v>314.39999999999998</v>
      </c>
      <c r="C11" s="20" t="s">
        <v>78</v>
      </c>
      <c r="D11" s="46">
        <v>2004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2004</v>
      </c>
      <c r="O11" s="47">
        <f t="shared" si="1"/>
        <v>0.4222503160556258</v>
      </c>
      <c r="P11" s="9"/>
    </row>
    <row r="12" spans="1:133">
      <c r="A12" s="12"/>
      <c r="B12" s="25">
        <v>315</v>
      </c>
      <c r="C12" s="20" t="s">
        <v>85</v>
      </c>
      <c r="D12" s="46">
        <v>175395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175395</v>
      </c>
      <c r="O12" s="47">
        <f t="shared" si="1"/>
        <v>36.956384323640961</v>
      </c>
      <c r="P12" s="9"/>
    </row>
    <row r="13" spans="1:133">
      <c r="A13" s="12"/>
      <c r="B13" s="25">
        <v>316</v>
      </c>
      <c r="C13" s="20" t="s">
        <v>86</v>
      </c>
      <c r="D13" s="46">
        <v>29432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29432</v>
      </c>
      <c r="O13" s="47">
        <f t="shared" si="1"/>
        <v>6.2014327855035818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709833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95669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805502</v>
      </c>
      <c r="O14" s="45">
        <f t="shared" si="1"/>
        <v>169.72229245680572</v>
      </c>
      <c r="P14" s="10"/>
    </row>
    <row r="15" spans="1:133">
      <c r="A15" s="12"/>
      <c r="B15" s="25">
        <v>322</v>
      </c>
      <c r="C15" s="20" t="s">
        <v>0</v>
      </c>
      <c r="D15" s="46">
        <v>208214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208214</v>
      </c>
      <c r="O15" s="47">
        <f t="shared" si="1"/>
        <v>43.871470712178677</v>
      </c>
      <c r="P15" s="9"/>
    </row>
    <row r="16" spans="1:133">
      <c r="A16" s="12"/>
      <c r="B16" s="25">
        <v>323.10000000000002</v>
      </c>
      <c r="C16" s="20" t="s">
        <v>16</v>
      </c>
      <c r="D16" s="46">
        <v>404093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404093</v>
      </c>
      <c r="O16" s="47">
        <f t="shared" si="1"/>
        <v>85.14391066160978</v>
      </c>
      <c r="P16" s="9"/>
    </row>
    <row r="17" spans="1:16">
      <c r="A17" s="12"/>
      <c r="B17" s="25">
        <v>323.39999999999998</v>
      </c>
      <c r="C17" s="20" t="s">
        <v>17</v>
      </c>
      <c r="D17" s="46">
        <v>6769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6769</v>
      </c>
      <c r="O17" s="47">
        <f t="shared" si="1"/>
        <v>1.4262536873156342</v>
      </c>
      <c r="P17" s="9"/>
    </row>
    <row r="18" spans="1:16">
      <c r="A18" s="12"/>
      <c r="B18" s="25">
        <v>323.7</v>
      </c>
      <c r="C18" s="20" t="s">
        <v>18</v>
      </c>
      <c r="D18" s="46">
        <v>66652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66652</v>
      </c>
      <c r="O18" s="47">
        <f t="shared" si="1"/>
        <v>14.043826380109566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95669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95669</v>
      </c>
      <c r="O19" s="47">
        <f t="shared" si="1"/>
        <v>20.157817109144542</v>
      </c>
      <c r="P19" s="9"/>
    </row>
    <row r="20" spans="1:16">
      <c r="A20" s="12"/>
      <c r="B20" s="25">
        <v>324.61</v>
      </c>
      <c r="C20" s="20" t="s">
        <v>21</v>
      </c>
      <c r="D20" s="46">
        <v>24105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24105</v>
      </c>
      <c r="O20" s="47">
        <f t="shared" si="1"/>
        <v>5.0790139064475346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515788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790420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1306208</v>
      </c>
      <c r="O21" s="45">
        <f t="shared" si="1"/>
        <v>275.22292456805729</v>
      </c>
      <c r="P21" s="10"/>
    </row>
    <row r="22" spans="1:16">
      <c r="A22" s="12"/>
      <c r="B22" s="25">
        <v>331.2</v>
      </c>
      <c r="C22" s="20" t="s">
        <v>23</v>
      </c>
      <c r="D22" s="46">
        <v>11102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11102</v>
      </c>
      <c r="O22" s="47">
        <f t="shared" si="1"/>
        <v>2.3392330383480826</v>
      </c>
      <c r="P22" s="9"/>
    </row>
    <row r="23" spans="1:16">
      <c r="A23" s="12"/>
      <c r="B23" s="25">
        <v>334.35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790420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790420</v>
      </c>
      <c r="O23" s="47">
        <f t="shared" si="1"/>
        <v>166.54445849136115</v>
      </c>
      <c r="P23" s="9"/>
    </row>
    <row r="24" spans="1:16">
      <c r="A24" s="12"/>
      <c r="B24" s="25">
        <v>335.12</v>
      </c>
      <c r="C24" s="20" t="s">
        <v>87</v>
      </c>
      <c r="D24" s="46">
        <v>149707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149707</v>
      </c>
      <c r="O24" s="47">
        <f t="shared" si="1"/>
        <v>31.543826380109564</v>
      </c>
      <c r="P24" s="9"/>
    </row>
    <row r="25" spans="1:16">
      <c r="A25" s="12"/>
      <c r="B25" s="25">
        <v>335.14</v>
      </c>
      <c r="C25" s="20" t="s">
        <v>88</v>
      </c>
      <c r="D25" s="46">
        <v>8528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8528</v>
      </c>
      <c r="O25" s="47">
        <f t="shared" si="1"/>
        <v>1.7968815844922039</v>
      </c>
      <c r="P25" s="9"/>
    </row>
    <row r="26" spans="1:16">
      <c r="A26" s="12"/>
      <c r="B26" s="25">
        <v>335.15</v>
      </c>
      <c r="C26" s="20" t="s">
        <v>89</v>
      </c>
      <c r="D26" s="46">
        <v>11010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11010</v>
      </c>
      <c r="O26" s="47">
        <f t="shared" si="1"/>
        <v>2.3198482932996209</v>
      </c>
      <c r="P26" s="9"/>
    </row>
    <row r="27" spans="1:16">
      <c r="A27" s="12"/>
      <c r="B27" s="25">
        <v>335.18</v>
      </c>
      <c r="C27" s="20" t="s">
        <v>90</v>
      </c>
      <c r="D27" s="46">
        <v>288233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288233</v>
      </c>
      <c r="O27" s="47">
        <f t="shared" si="1"/>
        <v>60.731774125579435</v>
      </c>
      <c r="P27" s="9"/>
    </row>
    <row r="28" spans="1:16">
      <c r="A28" s="12"/>
      <c r="B28" s="25">
        <v>335.9</v>
      </c>
      <c r="C28" s="20" t="s">
        <v>33</v>
      </c>
      <c r="D28" s="46">
        <v>47208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47208</v>
      </c>
      <c r="O28" s="47">
        <f t="shared" si="1"/>
        <v>9.946902654867257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SUM(D30:D37)</f>
        <v>332658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2403679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2736337</v>
      </c>
      <c r="O29" s="45">
        <f t="shared" si="1"/>
        <v>576.55646860514116</v>
      </c>
      <c r="P29" s="10"/>
    </row>
    <row r="30" spans="1:16">
      <c r="A30" s="12"/>
      <c r="B30" s="25">
        <v>341.2</v>
      </c>
      <c r="C30" s="20" t="s">
        <v>102</v>
      </c>
      <c r="D30" s="46">
        <v>7103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7103</v>
      </c>
      <c r="O30" s="47">
        <f t="shared" si="1"/>
        <v>1.4966287399915719</v>
      </c>
      <c r="P30" s="9"/>
    </row>
    <row r="31" spans="1:16">
      <c r="A31" s="12"/>
      <c r="B31" s="25">
        <v>341.9</v>
      </c>
      <c r="C31" s="20" t="s">
        <v>103</v>
      </c>
      <c r="D31" s="46">
        <v>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6000</v>
      </c>
      <c r="O31" s="47">
        <f t="shared" si="1"/>
        <v>1.2642225031605563</v>
      </c>
      <c r="P31" s="9"/>
    </row>
    <row r="32" spans="1:16">
      <c r="A32" s="12"/>
      <c r="B32" s="25">
        <v>342.9</v>
      </c>
      <c r="C32" s="20" t="s">
        <v>74</v>
      </c>
      <c r="D32" s="46">
        <v>6600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6600</v>
      </c>
      <c r="O32" s="47">
        <f t="shared" si="1"/>
        <v>1.390644753476612</v>
      </c>
      <c r="P32" s="9"/>
    </row>
    <row r="33" spans="1:16">
      <c r="A33" s="12"/>
      <c r="B33" s="25">
        <v>343.4</v>
      </c>
      <c r="C33" s="20" t="s">
        <v>42</v>
      </c>
      <c r="D33" s="46">
        <v>249271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249271</v>
      </c>
      <c r="O33" s="47">
        <f t="shared" si="1"/>
        <v>52.522334597555833</v>
      </c>
      <c r="P33" s="9"/>
    </row>
    <row r="34" spans="1:16">
      <c r="A34" s="12"/>
      <c r="B34" s="25">
        <v>343.6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2403679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2403679</v>
      </c>
      <c r="O34" s="47">
        <f t="shared" si="1"/>
        <v>506.46418036241045</v>
      </c>
      <c r="P34" s="9"/>
    </row>
    <row r="35" spans="1:16">
      <c r="A35" s="12"/>
      <c r="B35" s="25">
        <v>343.7</v>
      </c>
      <c r="C35" s="20" t="s">
        <v>96</v>
      </c>
      <c r="D35" s="46">
        <v>49533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49533</v>
      </c>
      <c r="O35" s="47">
        <f t="shared" si="1"/>
        <v>10.436788874841973</v>
      </c>
      <c r="P35" s="9"/>
    </row>
    <row r="36" spans="1:16">
      <c r="A36" s="12"/>
      <c r="B36" s="25">
        <v>343.8</v>
      </c>
      <c r="C36" s="20" t="s">
        <v>45</v>
      </c>
      <c r="D36" s="46">
        <v>12000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12000</v>
      </c>
      <c r="O36" s="47">
        <f t="shared" si="1"/>
        <v>2.5284450063211126</v>
      </c>
      <c r="P36" s="9"/>
    </row>
    <row r="37" spans="1:16">
      <c r="A37" s="12"/>
      <c r="B37" s="25">
        <v>343.9</v>
      </c>
      <c r="C37" s="20" t="s">
        <v>46</v>
      </c>
      <c r="D37" s="46">
        <v>2151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2151</v>
      </c>
      <c r="O37" s="47">
        <f t="shared" si="1"/>
        <v>0.45322376738305942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SUM(D39:D39)</f>
        <v>77836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77836</v>
      </c>
      <c r="O38" s="45">
        <f t="shared" si="1"/>
        <v>16.400337126000842</v>
      </c>
      <c r="P38" s="10"/>
    </row>
    <row r="39" spans="1:16">
      <c r="A39" s="13"/>
      <c r="B39" s="39">
        <v>351.4</v>
      </c>
      <c r="C39" s="21" t="s">
        <v>50</v>
      </c>
      <c r="D39" s="46">
        <v>77836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77836</v>
      </c>
      <c r="O39" s="47">
        <f t="shared" si="1"/>
        <v>16.400337126000842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SUM(D41:D45)</f>
        <v>102467</v>
      </c>
      <c r="E40" s="32">
        <f t="shared" si="10"/>
        <v>11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22735</v>
      </c>
      <c r="J40" s="32">
        <f t="shared" si="10"/>
        <v>0</v>
      </c>
      <c r="K40" s="32">
        <f t="shared" si="10"/>
        <v>406313</v>
      </c>
      <c r="L40" s="32">
        <f t="shared" si="10"/>
        <v>0</v>
      </c>
      <c r="M40" s="32">
        <f t="shared" si="10"/>
        <v>0</v>
      </c>
      <c r="N40" s="32">
        <f t="shared" si="9"/>
        <v>531526</v>
      </c>
      <c r="O40" s="45">
        <f t="shared" si="1"/>
        <v>111.99452170248631</v>
      </c>
      <c r="P40" s="10"/>
    </row>
    <row r="41" spans="1:16">
      <c r="A41" s="12"/>
      <c r="B41" s="25">
        <v>361.1</v>
      </c>
      <c r="C41" s="20" t="s">
        <v>51</v>
      </c>
      <c r="D41" s="46">
        <v>8316</v>
      </c>
      <c r="E41" s="46">
        <v>11</v>
      </c>
      <c r="F41" s="46">
        <v>0</v>
      </c>
      <c r="G41" s="46">
        <v>0</v>
      </c>
      <c r="H41" s="46">
        <v>0</v>
      </c>
      <c r="I41" s="46">
        <v>17490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25817</v>
      </c>
      <c r="O41" s="47">
        <f t="shared" si="1"/>
        <v>5.4397387273493472</v>
      </c>
      <c r="P41" s="9"/>
    </row>
    <row r="42" spans="1:16">
      <c r="A42" s="12"/>
      <c r="B42" s="25">
        <v>361.3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-22784</v>
      </c>
      <c r="L42" s="46">
        <v>0</v>
      </c>
      <c r="M42" s="46">
        <v>0</v>
      </c>
      <c r="N42" s="46">
        <f t="shared" si="9"/>
        <v>-22784</v>
      </c>
      <c r="O42" s="47">
        <f t="shared" si="1"/>
        <v>-4.8006742520016861</v>
      </c>
      <c r="P42" s="9"/>
    </row>
    <row r="43" spans="1:16">
      <c r="A43" s="12"/>
      <c r="B43" s="25">
        <v>365</v>
      </c>
      <c r="C43" s="20" t="s">
        <v>92</v>
      </c>
      <c r="D43" s="46">
        <v>590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590</v>
      </c>
      <c r="O43" s="47">
        <f t="shared" si="1"/>
        <v>0.12431521281078803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429097</v>
      </c>
      <c r="L44" s="46">
        <v>0</v>
      </c>
      <c r="M44" s="46">
        <v>0</v>
      </c>
      <c r="N44" s="46">
        <f t="shared" si="9"/>
        <v>429097</v>
      </c>
      <c r="O44" s="47">
        <f t="shared" si="1"/>
        <v>90.412347239780871</v>
      </c>
      <c r="P44" s="9"/>
    </row>
    <row r="45" spans="1:16">
      <c r="A45" s="12"/>
      <c r="B45" s="25">
        <v>369.9</v>
      </c>
      <c r="C45" s="20" t="s">
        <v>55</v>
      </c>
      <c r="D45" s="46">
        <v>93561</v>
      </c>
      <c r="E45" s="46">
        <v>0</v>
      </c>
      <c r="F45" s="46">
        <v>0</v>
      </c>
      <c r="G45" s="46">
        <v>0</v>
      </c>
      <c r="H45" s="46">
        <v>0</v>
      </c>
      <c r="I45" s="46">
        <v>5245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98806</v>
      </c>
      <c r="O45" s="47">
        <f t="shared" si="1"/>
        <v>20.818794774546987</v>
      </c>
      <c r="P45" s="9"/>
    </row>
    <row r="46" spans="1:16" ht="15.75">
      <c r="A46" s="29" t="s">
        <v>40</v>
      </c>
      <c r="B46" s="30"/>
      <c r="C46" s="31"/>
      <c r="D46" s="32">
        <f t="shared" ref="D46:M46" si="11">SUM(D47:D48)</f>
        <v>509385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509385</v>
      </c>
      <c r="O46" s="45">
        <f t="shared" si="1"/>
        <v>107.32932996207333</v>
      </c>
      <c r="P46" s="9"/>
    </row>
    <row r="47" spans="1:16">
      <c r="A47" s="12"/>
      <c r="B47" s="25">
        <v>381</v>
      </c>
      <c r="C47" s="20" t="s">
        <v>56</v>
      </c>
      <c r="D47" s="46">
        <v>462179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462179</v>
      </c>
      <c r="O47" s="47">
        <f t="shared" si="1"/>
        <v>97.382848714707123</v>
      </c>
      <c r="P47" s="9"/>
    </row>
    <row r="48" spans="1:16" ht="15.75" thickBot="1">
      <c r="A48" s="12"/>
      <c r="B48" s="25">
        <v>383</v>
      </c>
      <c r="C48" s="20" t="s">
        <v>57</v>
      </c>
      <c r="D48" s="46">
        <v>47206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47206</v>
      </c>
      <c r="O48" s="47">
        <f t="shared" si="1"/>
        <v>9.9464812473662025</v>
      </c>
      <c r="P48" s="9"/>
    </row>
    <row r="49" spans="1:119" ht="16.5" thickBot="1">
      <c r="A49" s="14" t="s">
        <v>48</v>
      </c>
      <c r="B49" s="23"/>
      <c r="C49" s="22"/>
      <c r="D49" s="15">
        <f t="shared" ref="D49:M49" si="12">SUM(D5,D14,D21,D29,D38,D40,D46)</f>
        <v>3733858</v>
      </c>
      <c r="E49" s="15">
        <f t="shared" si="12"/>
        <v>13140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3312503</v>
      </c>
      <c r="J49" s="15">
        <f t="shared" si="12"/>
        <v>0</v>
      </c>
      <c r="K49" s="15">
        <f t="shared" si="12"/>
        <v>406313</v>
      </c>
      <c r="L49" s="15">
        <f t="shared" si="12"/>
        <v>0</v>
      </c>
      <c r="M49" s="15">
        <f t="shared" si="12"/>
        <v>0</v>
      </c>
      <c r="N49" s="15">
        <f t="shared" si="9"/>
        <v>7465814</v>
      </c>
      <c r="O49" s="38">
        <f t="shared" si="1"/>
        <v>1573.0750105351876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107</v>
      </c>
      <c r="M51" s="48"/>
      <c r="N51" s="48"/>
      <c r="O51" s="43">
        <v>4746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2024-07-11T19:00:58Z</cp:lastPrinted>
  <dcterms:created xsi:type="dcterms:W3CDTF">2000-08-31T21:26:31Z</dcterms:created>
  <dcterms:modified xsi:type="dcterms:W3CDTF">2024-07-18T19:10:06Z</dcterms:modified>
</cp:coreProperties>
</file>