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80" documentId="11_1BAAF1BF7C0210661A430ADCAFD9B939171BD0EA" xr6:coauthVersionLast="47" xr6:coauthVersionMax="47" xr10:uidLastSave="{5C525BCE-2B11-4768-AECB-2AE2876FB2DD}"/>
  <bookViews>
    <workbookView xWindow="-120" yWindow="-120" windowWidth="29040" windowHeight="15720" tabRatio="789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'2008'!$A$1:$O$39</definedName>
    <definedName name="_xlnm.Print_Area" localSheetId="14">'2009'!$A$1:$O$37</definedName>
    <definedName name="_xlnm.Print_Area" localSheetId="13">'2010'!$A$1:$O$37</definedName>
    <definedName name="_xlnm.Print_Area" localSheetId="12">'2011'!$A$1:$O$36</definedName>
    <definedName name="_xlnm.Print_Area" localSheetId="11">'2012'!$A$1:$O$36</definedName>
    <definedName name="_xlnm.Print_Area" localSheetId="10">'2013'!$A$1:$O$44</definedName>
    <definedName name="_xlnm.Print_Area" localSheetId="9">'2014'!$A$1:$O$46</definedName>
    <definedName name="_xlnm.Print_Area" localSheetId="8">'2015'!$A$1:$O$47</definedName>
    <definedName name="_xlnm.Print_Area" localSheetId="7">'2016'!$A$1:$O$47</definedName>
    <definedName name="_xlnm.Print_Area" localSheetId="6">'2017'!$A$1:$O$41</definedName>
    <definedName name="_xlnm.Print_Area" localSheetId="5">'2018'!$A$1:$O$42</definedName>
    <definedName name="_xlnm.Print_Area" localSheetId="4">'2019'!$A$1:$O$42</definedName>
    <definedName name="_xlnm.Print_Area" localSheetId="3">'2020'!$A$1:$O$45</definedName>
    <definedName name="_xlnm.Print_Area" localSheetId="2">'2021'!$A$1:$P$47</definedName>
    <definedName name="_xlnm.Print_Area" localSheetId="1">'2022'!$A$1:$P$47</definedName>
    <definedName name="_xlnm.Print_Area" localSheetId="0">'2023'!$A$1:$P$51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6" i="48" l="1"/>
  <c r="P46" i="48" s="1"/>
  <c r="O45" i="48"/>
  <c r="P45" i="48" s="1"/>
  <c r="N44" i="48"/>
  <c r="M44" i="48"/>
  <c r="L44" i="48"/>
  <c r="K44" i="48"/>
  <c r="J44" i="48"/>
  <c r="I44" i="48"/>
  <c r="H44" i="48"/>
  <c r="G44" i="48"/>
  <c r="F44" i="48"/>
  <c r="E44" i="48"/>
  <c r="D44" i="48"/>
  <c r="O43" i="48"/>
  <c r="P43" i="48" s="1"/>
  <c r="O42" i="48"/>
  <c r="P42" i="48" s="1"/>
  <c r="O41" i="48"/>
  <c r="P41" i="48" s="1"/>
  <c r="O40" i="48"/>
  <c r="P40" i="48" s="1"/>
  <c r="O39" i="48"/>
  <c r="P39" i="48" s="1"/>
  <c r="O38" i="48"/>
  <c r="P38" i="48" s="1"/>
  <c r="N37" i="48"/>
  <c r="M37" i="48"/>
  <c r="L37" i="48"/>
  <c r="K37" i="48"/>
  <c r="J37" i="48"/>
  <c r="I37" i="48"/>
  <c r="H37" i="48"/>
  <c r="G37" i="48"/>
  <c r="F37" i="48"/>
  <c r="E37" i="48"/>
  <c r="D37" i="48"/>
  <c r="O36" i="48"/>
  <c r="P36" i="48" s="1"/>
  <c r="O35" i="48"/>
  <c r="P35" i="48" s="1"/>
  <c r="N34" i="48"/>
  <c r="M34" i="48"/>
  <c r="L34" i="48"/>
  <c r="K34" i="48"/>
  <c r="J34" i="48"/>
  <c r="I34" i="48"/>
  <c r="H34" i="48"/>
  <c r="G34" i="48"/>
  <c r="F34" i="48"/>
  <c r="E34" i="48"/>
  <c r="D34" i="48"/>
  <c r="O33" i="48"/>
  <c r="P33" i="48" s="1"/>
  <c r="O32" i="48"/>
  <c r="P32" i="48" s="1"/>
  <c r="O31" i="48"/>
  <c r="P31" i="48" s="1"/>
  <c r="O30" i="48"/>
  <c r="P30" i="48" s="1"/>
  <c r="O29" i="48"/>
  <c r="P29" i="48" s="1"/>
  <c r="N28" i="48"/>
  <c r="M28" i="48"/>
  <c r="L28" i="48"/>
  <c r="K28" i="48"/>
  <c r="J28" i="48"/>
  <c r="I28" i="48"/>
  <c r="H28" i="48"/>
  <c r="G28" i="48"/>
  <c r="F28" i="48"/>
  <c r="E28" i="48"/>
  <c r="D28" i="48"/>
  <c r="O27" i="48"/>
  <c r="P27" i="48" s="1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N19" i="48"/>
  <c r="M19" i="48"/>
  <c r="L19" i="48"/>
  <c r="K19" i="48"/>
  <c r="J19" i="48"/>
  <c r="I19" i="48"/>
  <c r="H19" i="48"/>
  <c r="G19" i="48"/>
  <c r="F19" i="48"/>
  <c r="E19" i="48"/>
  <c r="D19" i="48"/>
  <c r="O18" i="48"/>
  <c r="P18" i="48" s="1"/>
  <c r="O17" i="48"/>
  <c r="P17" i="48" s="1"/>
  <c r="O16" i="48"/>
  <c r="P16" i="48" s="1"/>
  <c r="O15" i="48"/>
  <c r="P15" i="48" s="1"/>
  <c r="O14" i="48"/>
  <c r="P14" i="48" s="1"/>
  <c r="O13" i="48"/>
  <c r="P13" i="48" s="1"/>
  <c r="O12" i="48"/>
  <c r="P12" i="48" s="1"/>
  <c r="N11" i="48"/>
  <c r="M11" i="48"/>
  <c r="L11" i="48"/>
  <c r="K11" i="48"/>
  <c r="J11" i="48"/>
  <c r="I11" i="48"/>
  <c r="H11" i="48"/>
  <c r="G11" i="48"/>
  <c r="F11" i="48"/>
  <c r="E11" i="48"/>
  <c r="D11" i="48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34" i="48" l="1"/>
  <c r="P34" i="48" s="1"/>
  <c r="O44" i="48"/>
  <c r="P44" i="48" s="1"/>
  <c r="O37" i="48"/>
  <c r="P37" i="48" s="1"/>
  <c r="O28" i="48"/>
  <c r="P28" i="48" s="1"/>
  <c r="O19" i="48"/>
  <c r="P19" i="48" s="1"/>
  <c r="K47" i="48"/>
  <c r="E47" i="48"/>
  <c r="G47" i="48"/>
  <c r="I47" i="48"/>
  <c r="J47" i="48"/>
  <c r="L47" i="48"/>
  <c r="M47" i="48"/>
  <c r="F47" i="48"/>
  <c r="H47" i="48"/>
  <c r="N47" i="48"/>
  <c r="O11" i="48"/>
  <c r="P11" i="48" s="1"/>
  <c r="O5" i="48"/>
  <c r="P5" i="48" s="1"/>
  <c r="D47" i="48"/>
  <c r="O42" i="47"/>
  <c r="P42" i="47" s="1"/>
  <c r="O41" i="47"/>
  <c r="P41" i="47" s="1"/>
  <c r="O40" i="47"/>
  <c r="P40" i="47" s="1"/>
  <c r="O39" i="47"/>
  <c r="P39" i="47" s="1"/>
  <c r="O38" i="47"/>
  <c r="P38" i="47" s="1"/>
  <c r="O37" i="47"/>
  <c r="P37" i="47" s="1"/>
  <c r="N36" i="47"/>
  <c r="M36" i="47"/>
  <c r="L36" i="47"/>
  <c r="K36" i="47"/>
  <c r="J36" i="47"/>
  <c r="I36" i="47"/>
  <c r="H36" i="47"/>
  <c r="G36" i="47"/>
  <c r="F36" i="47"/>
  <c r="E36" i="47"/>
  <c r="D36" i="47"/>
  <c r="O35" i="47"/>
  <c r="P35" i="47" s="1"/>
  <c r="O34" i="47"/>
  <c r="P34" i="47" s="1"/>
  <c r="N33" i="47"/>
  <c r="M33" i="47"/>
  <c r="L33" i="47"/>
  <c r="K33" i="47"/>
  <c r="J33" i="47"/>
  <c r="I33" i="47"/>
  <c r="H33" i="47"/>
  <c r="G33" i="47"/>
  <c r="F33" i="47"/>
  <c r="E33" i="47"/>
  <c r="D33" i="47"/>
  <c r="O32" i="47"/>
  <c r="P32" i="47" s="1"/>
  <c r="O31" i="47"/>
  <c r="P31" i="47" s="1"/>
  <c r="O30" i="47"/>
  <c r="P30" i="47" s="1"/>
  <c r="O29" i="47"/>
  <c r="P29" i="47" s="1"/>
  <c r="O28" i="47"/>
  <c r="P28" i="47" s="1"/>
  <c r="N27" i="47"/>
  <c r="M27" i="47"/>
  <c r="L27" i="47"/>
  <c r="K27" i="47"/>
  <c r="J27" i="47"/>
  <c r="I27" i="47"/>
  <c r="H27" i="47"/>
  <c r="G27" i="47"/>
  <c r="F27" i="47"/>
  <c r="E27" i="47"/>
  <c r="D27" i="47"/>
  <c r="O26" i="47"/>
  <c r="P26" i="47" s="1"/>
  <c r="O25" i="47"/>
  <c r="P25" i="47" s="1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N17" i="47"/>
  <c r="M17" i="47"/>
  <c r="L17" i="47"/>
  <c r="K17" i="47"/>
  <c r="J17" i="47"/>
  <c r="I17" i="47"/>
  <c r="H17" i="47"/>
  <c r="G17" i="47"/>
  <c r="F17" i="47"/>
  <c r="E17" i="47"/>
  <c r="D17" i="47"/>
  <c r="O16" i="47"/>
  <c r="P16" i="47" s="1"/>
  <c r="O15" i="47"/>
  <c r="P15" i="47" s="1"/>
  <c r="O14" i="47"/>
  <c r="P14" i="47" s="1"/>
  <c r="O13" i="47"/>
  <c r="P13" i="47" s="1"/>
  <c r="O12" i="47"/>
  <c r="P12" i="47" s="1"/>
  <c r="N11" i="47"/>
  <c r="M11" i="47"/>
  <c r="L11" i="47"/>
  <c r="K11" i="47"/>
  <c r="J11" i="47"/>
  <c r="I11" i="47"/>
  <c r="H11" i="47"/>
  <c r="G11" i="47"/>
  <c r="F11" i="47"/>
  <c r="E11" i="47"/>
  <c r="D11" i="47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E43" i="47" s="1"/>
  <c r="D5" i="47"/>
  <c r="D43" i="47" s="1"/>
  <c r="O47" i="48" l="1"/>
  <c r="P47" i="48" s="1"/>
  <c r="L43" i="47"/>
  <c r="J43" i="47"/>
  <c r="K43" i="47"/>
  <c r="N43" i="47"/>
  <c r="F43" i="47"/>
  <c r="G43" i="47"/>
  <c r="H43" i="47"/>
  <c r="I43" i="47"/>
  <c r="M43" i="47"/>
  <c r="O36" i="47"/>
  <c r="P36" i="47" s="1"/>
  <c r="O33" i="47"/>
  <c r="P33" i="47" s="1"/>
  <c r="O27" i="47"/>
  <c r="P27" i="47" s="1"/>
  <c r="O17" i="47"/>
  <c r="P17" i="47" s="1"/>
  <c r="O11" i="47"/>
  <c r="P11" i="47" s="1"/>
  <c r="O5" i="47"/>
  <c r="P5" i="47" s="1"/>
  <c r="E43" i="46"/>
  <c r="D43" i="46"/>
  <c r="O42" i="46"/>
  <c r="P42" i="46" s="1"/>
  <c r="O41" i="46"/>
  <c r="P41" i="46" s="1"/>
  <c r="O40" i="46"/>
  <c r="P40" i="46" s="1"/>
  <c r="O39" i="46"/>
  <c r="P39" i="46" s="1"/>
  <c r="O38" i="46"/>
  <c r="P38" i="46" s="1"/>
  <c r="O37" i="46"/>
  <c r="P37" i="46"/>
  <c r="N36" i="46"/>
  <c r="M36" i="46"/>
  <c r="L36" i="46"/>
  <c r="K36" i="46"/>
  <c r="J36" i="46"/>
  <c r="I36" i="46"/>
  <c r="H36" i="46"/>
  <c r="G36" i="46"/>
  <c r="F36" i="46"/>
  <c r="E36" i="46"/>
  <c r="D36" i="46"/>
  <c r="O36" i="46" s="1"/>
  <c r="P36" i="46" s="1"/>
  <c r="O35" i="46"/>
  <c r="P35" i="46" s="1"/>
  <c r="O34" i="46"/>
  <c r="P34" i="46" s="1"/>
  <c r="N33" i="46"/>
  <c r="M33" i="46"/>
  <c r="L33" i="46"/>
  <c r="K33" i="46"/>
  <c r="J33" i="46"/>
  <c r="I33" i="46"/>
  <c r="H33" i="46"/>
  <c r="G33" i="46"/>
  <c r="F33" i="46"/>
  <c r="E33" i="46"/>
  <c r="D33" i="46"/>
  <c r="O32" i="46"/>
  <c r="P32" i="46" s="1"/>
  <c r="O31" i="46"/>
  <c r="P31" i="46" s="1"/>
  <c r="O30" i="46"/>
  <c r="P30" i="46" s="1"/>
  <c r="O29" i="46"/>
  <c r="P29" i="46" s="1"/>
  <c r="O28" i="46"/>
  <c r="P28" i="46"/>
  <c r="N27" i="46"/>
  <c r="M27" i="46"/>
  <c r="O27" i="46" s="1"/>
  <c r="P27" i="46" s="1"/>
  <c r="L27" i="46"/>
  <c r="K27" i="46"/>
  <c r="J27" i="46"/>
  <c r="I27" i="46"/>
  <c r="H27" i="46"/>
  <c r="G27" i="46"/>
  <c r="F27" i="46"/>
  <c r="E27" i="46"/>
  <c r="D27" i="46"/>
  <c r="O26" i="46"/>
  <c r="P26" i="46" s="1"/>
  <c r="O25" i="46"/>
  <c r="P25" i="46" s="1"/>
  <c r="O24" i="46"/>
  <c r="P24" i="46" s="1"/>
  <c r="O23" i="46"/>
  <c r="P23" i="46" s="1"/>
  <c r="O22" i="46"/>
  <c r="P22" i="46" s="1"/>
  <c r="O21" i="46"/>
  <c r="P21" i="46" s="1"/>
  <c r="O20" i="46"/>
  <c r="P20" i="46" s="1"/>
  <c r="O19" i="46"/>
  <c r="P19" i="46" s="1"/>
  <c r="N18" i="46"/>
  <c r="M18" i="46"/>
  <c r="L18" i="46"/>
  <c r="K18" i="46"/>
  <c r="J18" i="46"/>
  <c r="I18" i="46"/>
  <c r="H18" i="46"/>
  <c r="G18" i="46"/>
  <c r="F18" i="46"/>
  <c r="E18" i="46"/>
  <c r="D18" i="46"/>
  <c r="O17" i="46"/>
  <c r="P17" i="46"/>
  <c r="O16" i="46"/>
  <c r="P16" i="46" s="1"/>
  <c r="O15" i="46"/>
  <c r="P15" i="46" s="1"/>
  <c r="O14" i="46"/>
  <c r="P14" i="46" s="1"/>
  <c r="O13" i="46"/>
  <c r="P13" i="46"/>
  <c r="N12" i="46"/>
  <c r="M12" i="46"/>
  <c r="L12" i="46"/>
  <c r="K12" i="46"/>
  <c r="J12" i="46"/>
  <c r="I12" i="46"/>
  <c r="H12" i="46"/>
  <c r="O12" i="46" s="1"/>
  <c r="P12" i="46" s="1"/>
  <c r="G12" i="46"/>
  <c r="F12" i="46"/>
  <c r="E12" i="46"/>
  <c r="D12" i="46"/>
  <c r="O11" i="46"/>
  <c r="P11" i="46" s="1"/>
  <c r="O10" i="46"/>
  <c r="P10" i="46" s="1"/>
  <c r="O9" i="46"/>
  <c r="P9" i="46" s="1"/>
  <c r="O8" i="46"/>
  <c r="P8" i="46"/>
  <c r="O7" i="46"/>
  <c r="P7" i="46" s="1"/>
  <c r="O6" i="46"/>
  <c r="P6" i="46" s="1"/>
  <c r="N5" i="46"/>
  <c r="M5" i="46"/>
  <c r="L5" i="46"/>
  <c r="K5" i="46"/>
  <c r="J5" i="46"/>
  <c r="J43" i="46" s="1"/>
  <c r="I5" i="46"/>
  <c r="I43" i="46" s="1"/>
  <c r="H5" i="46"/>
  <c r="G5" i="46"/>
  <c r="G43" i="46" s="1"/>
  <c r="F5" i="46"/>
  <c r="E5" i="46"/>
  <c r="D5" i="46"/>
  <c r="N40" i="45"/>
  <c r="O40" i="45" s="1"/>
  <c r="M39" i="45"/>
  <c r="L39" i="45"/>
  <c r="K39" i="45"/>
  <c r="J39" i="45"/>
  <c r="I39" i="45"/>
  <c r="H39" i="45"/>
  <c r="G39" i="45"/>
  <c r="F39" i="45"/>
  <c r="E39" i="45"/>
  <c r="D39" i="45"/>
  <c r="N38" i="45"/>
  <c r="O38" i="45"/>
  <c r="N37" i="45"/>
  <c r="O37" i="45" s="1"/>
  <c r="N36" i="45"/>
  <c r="O36" i="45"/>
  <c r="N35" i="45"/>
  <c r="O35" i="45" s="1"/>
  <c r="N34" i="45"/>
  <c r="O34" i="45" s="1"/>
  <c r="M33" i="45"/>
  <c r="L33" i="45"/>
  <c r="K33" i="45"/>
  <c r="J33" i="45"/>
  <c r="I33" i="45"/>
  <c r="H33" i="45"/>
  <c r="G33" i="45"/>
  <c r="F33" i="45"/>
  <c r="E33" i="45"/>
  <c r="D33" i="45"/>
  <c r="N32" i="45"/>
  <c r="O32" i="45" s="1"/>
  <c r="N31" i="45"/>
  <c r="O31" i="45" s="1"/>
  <c r="M30" i="45"/>
  <c r="M41" i="45" s="1"/>
  <c r="L30" i="45"/>
  <c r="K30" i="45"/>
  <c r="J30" i="45"/>
  <c r="I30" i="45"/>
  <c r="H30" i="45"/>
  <c r="G30" i="45"/>
  <c r="F30" i="45"/>
  <c r="E30" i="45"/>
  <c r="D30" i="45"/>
  <c r="N29" i="45"/>
  <c r="O29" i="45" s="1"/>
  <c r="N28" i="45"/>
  <c r="O28" i="45" s="1"/>
  <c r="N27" i="45"/>
  <c r="O27" i="45"/>
  <c r="N26" i="45"/>
  <c r="O26" i="45"/>
  <c r="N25" i="45"/>
  <c r="O25" i="45" s="1"/>
  <c r="M24" i="45"/>
  <c r="L24" i="45"/>
  <c r="K24" i="45"/>
  <c r="K41" i="45" s="1"/>
  <c r="J24" i="45"/>
  <c r="I24" i="45"/>
  <c r="I41" i="45" s="1"/>
  <c r="H24" i="45"/>
  <c r="G24" i="45"/>
  <c r="F24" i="45"/>
  <c r="E24" i="45"/>
  <c r="D24" i="45"/>
  <c r="N23" i="45"/>
  <c r="O23" i="45" s="1"/>
  <c r="N22" i="45"/>
  <c r="O22" i="45" s="1"/>
  <c r="N21" i="45"/>
  <c r="O21" i="45" s="1"/>
  <c r="N20" i="45"/>
  <c r="O20" i="45" s="1"/>
  <c r="N19" i="45"/>
  <c r="O19" i="45"/>
  <c r="N18" i="45"/>
  <c r="O18" i="45" s="1"/>
  <c r="M17" i="45"/>
  <c r="L17" i="45"/>
  <c r="K17" i="45"/>
  <c r="J17" i="45"/>
  <c r="I17" i="45"/>
  <c r="H17" i="45"/>
  <c r="H41" i="45" s="1"/>
  <c r="G17" i="45"/>
  <c r="F17" i="45"/>
  <c r="E17" i="45"/>
  <c r="D17" i="45"/>
  <c r="N16" i="45"/>
  <c r="O16" i="45" s="1"/>
  <c r="N15" i="45"/>
  <c r="O15" i="45" s="1"/>
  <c r="N14" i="45"/>
  <c r="O14" i="45" s="1"/>
  <c r="N13" i="45"/>
  <c r="O13" i="45" s="1"/>
  <c r="M12" i="45"/>
  <c r="L12" i="45"/>
  <c r="K12" i="45"/>
  <c r="J12" i="45"/>
  <c r="I12" i="45"/>
  <c r="H12" i="45"/>
  <c r="G12" i="45"/>
  <c r="G41" i="45" s="1"/>
  <c r="F12" i="45"/>
  <c r="E12" i="45"/>
  <c r="D12" i="45"/>
  <c r="N11" i="45"/>
  <c r="O11" i="45" s="1"/>
  <c r="N10" i="45"/>
  <c r="O10" i="45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37" i="44"/>
  <c r="O37" i="44" s="1"/>
  <c r="M36" i="44"/>
  <c r="L36" i="44"/>
  <c r="K36" i="44"/>
  <c r="J36" i="44"/>
  <c r="N36" i="44" s="1"/>
  <c r="O36" i="44" s="1"/>
  <c r="I36" i="44"/>
  <c r="H36" i="44"/>
  <c r="G36" i="44"/>
  <c r="F36" i="44"/>
  <c r="E36" i="44"/>
  <c r="D36" i="44"/>
  <c r="N35" i="44"/>
  <c r="O35" i="44" s="1"/>
  <c r="N34" i="44"/>
  <c r="O34" i="44" s="1"/>
  <c r="N33" i="44"/>
  <c r="O33" i="44" s="1"/>
  <c r="N32" i="44"/>
  <c r="O32" i="44"/>
  <c r="N31" i="44"/>
  <c r="O31" i="44" s="1"/>
  <c r="M30" i="44"/>
  <c r="L30" i="44"/>
  <c r="K30" i="44"/>
  <c r="J30" i="44"/>
  <c r="I30" i="44"/>
  <c r="H30" i="44"/>
  <c r="G30" i="44"/>
  <c r="F30" i="44"/>
  <c r="E30" i="44"/>
  <c r="D30" i="44"/>
  <c r="N29" i="44"/>
  <c r="O29" i="44" s="1"/>
  <c r="M28" i="44"/>
  <c r="L28" i="44"/>
  <c r="K28" i="44"/>
  <c r="J28" i="44"/>
  <c r="I28" i="44"/>
  <c r="H28" i="44"/>
  <c r="G28" i="44"/>
  <c r="F28" i="44"/>
  <c r="E28" i="44"/>
  <c r="D28" i="44"/>
  <c r="N27" i="44"/>
  <c r="O27" i="44" s="1"/>
  <c r="N26" i="44"/>
  <c r="O26" i="44" s="1"/>
  <c r="N25" i="44"/>
  <c r="O25" i="44" s="1"/>
  <c r="M24" i="44"/>
  <c r="L24" i="44"/>
  <c r="K24" i="44"/>
  <c r="J24" i="44"/>
  <c r="I24" i="44"/>
  <c r="H24" i="44"/>
  <c r="G24" i="44"/>
  <c r="F24" i="44"/>
  <c r="E24" i="44"/>
  <c r="D24" i="44"/>
  <c r="N23" i="44"/>
  <c r="O23" i="44" s="1"/>
  <c r="N22" i="44"/>
  <c r="O22" i="44" s="1"/>
  <c r="N21" i="44"/>
  <c r="O21" i="44"/>
  <c r="N20" i="44"/>
  <c r="O20" i="44"/>
  <c r="N19" i="44"/>
  <c r="O19" i="44" s="1"/>
  <c r="N18" i="44"/>
  <c r="O18" i="44"/>
  <c r="M17" i="44"/>
  <c r="L17" i="44"/>
  <c r="K17" i="44"/>
  <c r="J17" i="44"/>
  <c r="I17" i="44"/>
  <c r="H17" i="44"/>
  <c r="G17" i="44"/>
  <c r="F17" i="44"/>
  <c r="E17" i="44"/>
  <c r="D17" i="44"/>
  <c r="N16" i="44"/>
  <c r="O16" i="44"/>
  <c r="N15" i="44"/>
  <c r="O15" i="44" s="1"/>
  <c r="N14" i="44"/>
  <c r="O14" i="44" s="1"/>
  <c r="N13" i="44"/>
  <c r="O13" i="44"/>
  <c r="M12" i="44"/>
  <c r="L12" i="44"/>
  <c r="K12" i="44"/>
  <c r="J12" i="44"/>
  <c r="I12" i="44"/>
  <c r="H12" i="44"/>
  <c r="G12" i="44"/>
  <c r="F12" i="44"/>
  <c r="E12" i="44"/>
  <c r="D12" i="44"/>
  <c r="N12" i="44" s="1"/>
  <c r="O12" i="44" s="1"/>
  <c r="N11" i="44"/>
  <c r="O11" i="44" s="1"/>
  <c r="N10" i="44"/>
  <c r="O10" i="44"/>
  <c r="N9" i="44"/>
  <c r="O9" i="44" s="1"/>
  <c r="N8" i="44"/>
  <c r="O8" i="44"/>
  <c r="N7" i="44"/>
  <c r="O7" i="44" s="1"/>
  <c r="N6" i="44"/>
  <c r="O6" i="44" s="1"/>
  <c r="M5" i="44"/>
  <c r="M38" i="44" s="1"/>
  <c r="L5" i="44"/>
  <c r="K5" i="44"/>
  <c r="K38" i="44" s="1"/>
  <c r="J5" i="44"/>
  <c r="I5" i="44"/>
  <c r="I38" i="44" s="1"/>
  <c r="H5" i="44"/>
  <c r="G5" i="44"/>
  <c r="G38" i="44" s="1"/>
  <c r="F5" i="44"/>
  <c r="E5" i="44"/>
  <c r="E38" i="44" s="1"/>
  <c r="D5" i="44"/>
  <c r="D38" i="44" s="1"/>
  <c r="N37" i="43"/>
  <c r="O37" i="43" s="1"/>
  <c r="M36" i="43"/>
  <c r="L36" i="43"/>
  <c r="K36" i="43"/>
  <c r="J36" i="43"/>
  <c r="I36" i="43"/>
  <c r="H36" i="43"/>
  <c r="G36" i="43"/>
  <c r="F36" i="43"/>
  <c r="E36" i="43"/>
  <c r="D36" i="43"/>
  <c r="N35" i="43"/>
  <c r="O35" i="43" s="1"/>
  <c r="N34" i="43"/>
  <c r="O34" i="43" s="1"/>
  <c r="N33" i="43"/>
  <c r="O33" i="43"/>
  <c r="N32" i="43"/>
  <c r="O32" i="43" s="1"/>
  <c r="N31" i="43"/>
  <c r="O31" i="43" s="1"/>
  <c r="M30" i="43"/>
  <c r="L30" i="43"/>
  <c r="K30" i="43"/>
  <c r="J30" i="43"/>
  <c r="I30" i="43"/>
  <c r="H30" i="43"/>
  <c r="G30" i="43"/>
  <c r="F30" i="43"/>
  <c r="E30" i="43"/>
  <c r="D30" i="43"/>
  <c r="N29" i="43"/>
  <c r="O29" i="43" s="1"/>
  <c r="M28" i="43"/>
  <c r="L28" i="43"/>
  <c r="K28" i="43"/>
  <c r="J28" i="43"/>
  <c r="I28" i="43"/>
  <c r="H28" i="43"/>
  <c r="G28" i="43"/>
  <c r="G38" i="43" s="1"/>
  <c r="F28" i="43"/>
  <c r="E28" i="43"/>
  <c r="D28" i="43"/>
  <c r="N28" i="43" s="1"/>
  <c r="O28" i="43" s="1"/>
  <c r="N27" i="43"/>
  <c r="O27" i="43" s="1"/>
  <c r="N26" i="43"/>
  <c r="O26" i="43" s="1"/>
  <c r="N25" i="43"/>
  <c r="O25" i="43" s="1"/>
  <c r="N24" i="43"/>
  <c r="O24" i="43"/>
  <c r="M23" i="43"/>
  <c r="L23" i="43"/>
  <c r="K23" i="43"/>
  <c r="J23" i="43"/>
  <c r="I23" i="43"/>
  <c r="H23" i="43"/>
  <c r="G23" i="43"/>
  <c r="F23" i="43"/>
  <c r="E23" i="43"/>
  <c r="N23" i="43" s="1"/>
  <c r="O23" i="43" s="1"/>
  <c r="D23" i="43"/>
  <c r="N22" i="43"/>
  <c r="O22" i="43"/>
  <c r="N21" i="43"/>
  <c r="O21" i="43"/>
  <c r="N20" i="43"/>
  <c r="O20" i="43" s="1"/>
  <c r="N19" i="43"/>
  <c r="O19" i="43" s="1"/>
  <c r="N18" i="43"/>
  <c r="O18" i="43" s="1"/>
  <c r="M17" i="43"/>
  <c r="L17" i="43"/>
  <c r="K17" i="43"/>
  <c r="J17" i="43"/>
  <c r="I17" i="43"/>
  <c r="H17" i="43"/>
  <c r="G17" i="43"/>
  <c r="F17" i="43"/>
  <c r="E17" i="43"/>
  <c r="D17" i="43"/>
  <c r="D38" i="43" s="1"/>
  <c r="N16" i="43"/>
  <c r="O16" i="43" s="1"/>
  <c r="N15" i="43"/>
  <c r="O15" i="43" s="1"/>
  <c r="N14" i="43"/>
  <c r="O14" i="43"/>
  <c r="N13" i="43"/>
  <c r="O13" i="43" s="1"/>
  <c r="N12" i="43"/>
  <c r="O12" i="43" s="1"/>
  <c r="N11" i="43"/>
  <c r="O11" i="43" s="1"/>
  <c r="M10" i="43"/>
  <c r="M38" i="43" s="1"/>
  <c r="L10" i="43"/>
  <c r="K10" i="43"/>
  <c r="J10" i="43"/>
  <c r="I10" i="43"/>
  <c r="H10" i="43"/>
  <c r="G10" i="43"/>
  <c r="F10" i="43"/>
  <c r="E10" i="43"/>
  <c r="D10" i="43"/>
  <c r="N9" i="43"/>
  <c r="O9" i="43" s="1"/>
  <c r="N8" i="43"/>
  <c r="O8" i="43" s="1"/>
  <c r="N7" i="43"/>
  <c r="O7" i="43" s="1"/>
  <c r="N6" i="43"/>
  <c r="O6" i="43" s="1"/>
  <c r="M5" i="43"/>
  <c r="L5" i="43"/>
  <c r="K5" i="43"/>
  <c r="K38" i="43" s="1"/>
  <c r="J5" i="43"/>
  <c r="I5" i="43"/>
  <c r="I38" i="43" s="1"/>
  <c r="H5" i="43"/>
  <c r="N5" i="43" s="1"/>
  <c r="O5" i="43" s="1"/>
  <c r="G5" i="43"/>
  <c r="F5" i="43"/>
  <c r="E5" i="43"/>
  <c r="D5" i="43"/>
  <c r="N36" i="42"/>
  <c r="O36" i="42" s="1"/>
  <c r="N35" i="42"/>
  <c r="O35" i="42"/>
  <c r="N34" i="42"/>
  <c r="O34" i="42"/>
  <c r="N33" i="42"/>
  <c r="O33" i="42" s="1"/>
  <c r="N32" i="42"/>
  <c r="O32" i="42" s="1"/>
  <c r="M31" i="42"/>
  <c r="L31" i="42"/>
  <c r="K31" i="42"/>
  <c r="J31" i="42"/>
  <c r="I31" i="42"/>
  <c r="H31" i="42"/>
  <c r="G31" i="42"/>
  <c r="F31" i="42"/>
  <c r="E31" i="42"/>
  <c r="D31" i="42"/>
  <c r="N30" i="42"/>
  <c r="O30" i="42" s="1"/>
  <c r="M29" i="42"/>
  <c r="L29" i="42"/>
  <c r="K29" i="42"/>
  <c r="J29" i="42"/>
  <c r="I29" i="42"/>
  <c r="H29" i="42"/>
  <c r="G29" i="42"/>
  <c r="F29" i="42"/>
  <c r="E29" i="42"/>
  <c r="D29" i="42"/>
  <c r="N28" i="42"/>
  <c r="O28" i="42" s="1"/>
  <c r="N27" i="42"/>
  <c r="O27" i="42" s="1"/>
  <c r="N26" i="42"/>
  <c r="O26" i="42" s="1"/>
  <c r="N25" i="42"/>
  <c r="O25" i="42"/>
  <c r="M24" i="42"/>
  <c r="L24" i="42"/>
  <c r="K24" i="42"/>
  <c r="J24" i="42"/>
  <c r="N24" i="42" s="1"/>
  <c r="O24" i="42" s="1"/>
  <c r="I24" i="42"/>
  <c r="H24" i="42"/>
  <c r="G24" i="42"/>
  <c r="F24" i="42"/>
  <c r="E24" i="42"/>
  <c r="D24" i="42"/>
  <c r="N23" i="42"/>
  <c r="O23" i="42"/>
  <c r="N22" i="42"/>
  <c r="O22" i="42"/>
  <c r="N21" i="42"/>
  <c r="O21" i="42" s="1"/>
  <c r="N20" i="42"/>
  <c r="O20" i="42" s="1"/>
  <c r="N19" i="42"/>
  <c r="O19" i="42" s="1"/>
  <c r="N18" i="42"/>
  <c r="O18" i="42" s="1"/>
  <c r="M17" i="42"/>
  <c r="L17" i="42"/>
  <c r="K17" i="42"/>
  <c r="J17" i="42"/>
  <c r="I17" i="42"/>
  <c r="H17" i="42"/>
  <c r="G17" i="42"/>
  <c r="F17" i="42"/>
  <c r="E17" i="42"/>
  <c r="D17" i="42"/>
  <c r="N16" i="42"/>
  <c r="O16" i="42" s="1"/>
  <c r="N15" i="42"/>
  <c r="O15" i="42" s="1"/>
  <c r="N14" i="42"/>
  <c r="O14" i="42"/>
  <c r="N13" i="42"/>
  <c r="O13" i="42" s="1"/>
  <c r="N12" i="42"/>
  <c r="O12" i="42" s="1"/>
  <c r="N11" i="42"/>
  <c r="O11" i="42" s="1"/>
  <c r="M10" i="42"/>
  <c r="L10" i="42"/>
  <c r="K10" i="42"/>
  <c r="J10" i="42"/>
  <c r="I10" i="42"/>
  <c r="H10" i="42"/>
  <c r="H37" i="42" s="1"/>
  <c r="G10" i="42"/>
  <c r="F10" i="42"/>
  <c r="E10" i="42"/>
  <c r="D10" i="42"/>
  <c r="N9" i="42"/>
  <c r="O9" i="42" s="1"/>
  <c r="N8" i="42"/>
  <c r="O8" i="42" s="1"/>
  <c r="N7" i="42"/>
  <c r="O7" i="42"/>
  <c r="N6" i="42"/>
  <c r="O6" i="42"/>
  <c r="M5" i="42"/>
  <c r="L5" i="42"/>
  <c r="K5" i="42"/>
  <c r="J5" i="42"/>
  <c r="I5" i="42"/>
  <c r="H5" i="42"/>
  <c r="G5" i="42"/>
  <c r="F5" i="42"/>
  <c r="F37" i="42" s="1"/>
  <c r="E5" i="42"/>
  <c r="E37" i="42" s="1"/>
  <c r="D5" i="42"/>
  <c r="D37" i="42" s="1"/>
  <c r="N42" i="41"/>
  <c r="O42" i="41"/>
  <c r="N41" i="41"/>
  <c r="O41" i="41" s="1"/>
  <c r="M40" i="41"/>
  <c r="L40" i="41"/>
  <c r="K40" i="41"/>
  <c r="J40" i="41"/>
  <c r="I40" i="41"/>
  <c r="H40" i="41"/>
  <c r="G40" i="41"/>
  <c r="F40" i="41"/>
  <c r="E40" i="41"/>
  <c r="D40" i="41"/>
  <c r="N39" i="41"/>
  <c r="O39" i="41" s="1"/>
  <c r="N38" i="41"/>
  <c r="O38" i="41" s="1"/>
  <c r="N37" i="41"/>
  <c r="O37" i="41" s="1"/>
  <c r="N36" i="41"/>
  <c r="O36" i="41" s="1"/>
  <c r="M35" i="41"/>
  <c r="L35" i="41"/>
  <c r="K35" i="41"/>
  <c r="K43" i="41" s="1"/>
  <c r="J35" i="41"/>
  <c r="I35" i="41"/>
  <c r="H35" i="41"/>
  <c r="G35" i="41"/>
  <c r="F35" i="41"/>
  <c r="E35" i="41"/>
  <c r="D35" i="41"/>
  <c r="N34" i="41"/>
  <c r="O34" i="41" s="1"/>
  <c r="N33" i="41"/>
  <c r="O33" i="41"/>
  <c r="M32" i="41"/>
  <c r="L32" i="41"/>
  <c r="K32" i="41"/>
  <c r="J32" i="41"/>
  <c r="I32" i="41"/>
  <c r="H32" i="41"/>
  <c r="G32" i="41"/>
  <c r="F32" i="41"/>
  <c r="E32" i="41"/>
  <c r="D32" i="41"/>
  <c r="N32" i="41" s="1"/>
  <c r="O32" i="41" s="1"/>
  <c r="N31" i="41"/>
  <c r="O31" i="41"/>
  <c r="N30" i="41"/>
  <c r="O30" i="41" s="1"/>
  <c r="N29" i="41"/>
  <c r="O29" i="41" s="1"/>
  <c r="N28" i="41"/>
  <c r="O28" i="41" s="1"/>
  <c r="N27" i="41"/>
  <c r="O27" i="41" s="1"/>
  <c r="N26" i="41"/>
  <c r="O26" i="41" s="1"/>
  <c r="M25" i="41"/>
  <c r="L25" i="41"/>
  <c r="K25" i="41"/>
  <c r="J25" i="41"/>
  <c r="I25" i="41"/>
  <c r="H25" i="41"/>
  <c r="G25" i="41"/>
  <c r="F25" i="41"/>
  <c r="E25" i="41"/>
  <c r="D25" i="41"/>
  <c r="N24" i="41"/>
  <c r="O24" i="41" s="1"/>
  <c r="N23" i="41"/>
  <c r="O23" i="41" s="1"/>
  <c r="N22" i="41"/>
  <c r="O22" i="41" s="1"/>
  <c r="N21" i="41"/>
  <c r="O21" i="41" s="1"/>
  <c r="N20" i="41"/>
  <c r="O20" i="41" s="1"/>
  <c r="N19" i="41"/>
  <c r="O19" i="41" s="1"/>
  <c r="M18" i="41"/>
  <c r="L18" i="41"/>
  <c r="K18" i="41"/>
  <c r="J18" i="41"/>
  <c r="I18" i="41"/>
  <c r="H18" i="41"/>
  <c r="G18" i="41"/>
  <c r="F18" i="41"/>
  <c r="E18" i="41"/>
  <c r="E43" i="41" s="1"/>
  <c r="D18" i="41"/>
  <c r="N18" i="41" s="1"/>
  <c r="O18" i="41" s="1"/>
  <c r="N17" i="41"/>
  <c r="O17" i="41" s="1"/>
  <c r="N16" i="41"/>
  <c r="O16" i="41" s="1"/>
  <c r="N15" i="41"/>
  <c r="O15" i="41" s="1"/>
  <c r="N14" i="41"/>
  <c r="O14" i="41"/>
  <c r="N13" i="41"/>
  <c r="O13" i="41" s="1"/>
  <c r="N12" i="41"/>
  <c r="O12" i="41" s="1"/>
  <c r="N11" i="41"/>
  <c r="O11" i="41" s="1"/>
  <c r="M10" i="41"/>
  <c r="L10" i="41"/>
  <c r="K10" i="41"/>
  <c r="J10" i="41"/>
  <c r="I10" i="41"/>
  <c r="I43" i="41" s="1"/>
  <c r="H10" i="41"/>
  <c r="H43" i="41" s="1"/>
  <c r="G10" i="41"/>
  <c r="F10" i="41"/>
  <c r="E10" i="41"/>
  <c r="D10" i="41"/>
  <c r="N9" i="41"/>
  <c r="O9" i="41" s="1"/>
  <c r="N8" i="41"/>
  <c r="O8" i="41" s="1"/>
  <c r="N7" i="41"/>
  <c r="O7" i="41"/>
  <c r="N6" i="41"/>
  <c r="O6" i="41" s="1"/>
  <c r="M5" i="41"/>
  <c r="M43" i="41" s="1"/>
  <c r="L5" i="41"/>
  <c r="K5" i="41"/>
  <c r="J5" i="41"/>
  <c r="I5" i="41"/>
  <c r="H5" i="41"/>
  <c r="G5" i="41"/>
  <c r="G43" i="41" s="1"/>
  <c r="F5" i="41"/>
  <c r="E5" i="41"/>
  <c r="D5" i="41"/>
  <c r="N42" i="40"/>
  <c r="O42" i="40"/>
  <c r="M41" i="40"/>
  <c r="L41" i="40"/>
  <c r="K41" i="40"/>
  <c r="J41" i="40"/>
  <c r="I41" i="40"/>
  <c r="H41" i="40"/>
  <c r="G41" i="40"/>
  <c r="F41" i="40"/>
  <c r="E41" i="40"/>
  <c r="D41" i="40"/>
  <c r="N40" i="40"/>
  <c r="O40" i="40"/>
  <c r="N39" i="40"/>
  <c r="O39" i="40" s="1"/>
  <c r="N38" i="40"/>
  <c r="O38" i="40" s="1"/>
  <c r="N37" i="40"/>
  <c r="O37" i="40" s="1"/>
  <c r="M36" i="40"/>
  <c r="L36" i="40"/>
  <c r="K36" i="40"/>
  <c r="J36" i="40"/>
  <c r="I36" i="40"/>
  <c r="H36" i="40"/>
  <c r="G36" i="40"/>
  <c r="F36" i="40"/>
  <c r="E36" i="40"/>
  <c r="E43" i="40" s="1"/>
  <c r="D36" i="40"/>
  <c r="N35" i="40"/>
  <c r="O35" i="40" s="1"/>
  <c r="N34" i="40"/>
  <c r="O34" i="40" s="1"/>
  <c r="M33" i="40"/>
  <c r="L33" i="40"/>
  <c r="K33" i="40"/>
  <c r="J33" i="40"/>
  <c r="I33" i="40"/>
  <c r="H33" i="40"/>
  <c r="G33" i="40"/>
  <c r="F33" i="40"/>
  <c r="E33" i="40"/>
  <c r="D33" i="40"/>
  <c r="N32" i="40"/>
  <c r="O32" i="40" s="1"/>
  <c r="N31" i="40"/>
  <c r="O31" i="40"/>
  <c r="N30" i="40"/>
  <c r="O30" i="40"/>
  <c r="N29" i="40"/>
  <c r="O29" i="40" s="1"/>
  <c r="N28" i="40"/>
  <c r="O28" i="40" s="1"/>
  <c r="N27" i="40"/>
  <c r="O27" i="40" s="1"/>
  <c r="M26" i="40"/>
  <c r="L26" i="40"/>
  <c r="K26" i="40"/>
  <c r="J26" i="40"/>
  <c r="I26" i="40"/>
  <c r="H26" i="40"/>
  <c r="G26" i="40"/>
  <c r="F26" i="40"/>
  <c r="E26" i="40"/>
  <c r="D26" i="40"/>
  <c r="N25" i="40"/>
  <c r="O25" i="40" s="1"/>
  <c r="N24" i="40"/>
  <c r="O24" i="40" s="1"/>
  <c r="N23" i="40"/>
  <c r="O23" i="40"/>
  <c r="N22" i="40"/>
  <c r="O22" i="40" s="1"/>
  <c r="N21" i="40"/>
  <c r="O21" i="40" s="1"/>
  <c r="N20" i="40"/>
  <c r="O20" i="40" s="1"/>
  <c r="N19" i="40"/>
  <c r="O19" i="40" s="1"/>
  <c r="M18" i="40"/>
  <c r="L18" i="40"/>
  <c r="K18" i="40"/>
  <c r="J18" i="40"/>
  <c r="I18" i="40"/>
  <c r="H18" i="40"/>
  <c r="G18" i="40"/>
  <c r="F18" i="40"/>
  <c r="E18" i="40"/>
  <c r="D18" i="40"/>
  <c r="N17" i="40"/>
  <c r="O17" i="40" s="1"/>
  <c r="N16" i="40"/>
  <c r="O16" i="40" s="1"/>
  <c r="N15" i="40"/>
  <c r="O15" i="40"/>
  <c r="N14" i="40"/>
  <c r="O14" i="40"/>
  <c r="N13" i="40"/>
  <c r="O13" i="40" s="1"/>
  <c r="N12" i="40"/>
  <c r="O12" i="40" s="1"/>
  <c r="N11" i="40"/>
  <c r="O11" i="40" s="1"/>
  <c r="M10" i="40"/>
  <c r="L10" i="40"/>
  <c r="K10" i="40"/>
  <c r="K43" i="40" s="1"/>
  <c r="J10" i="40"/>
  <c r="N10" i="40" s="1"/>
  <c r="O10" i="40" s="1"/>
  <c r="I10" i="40"/>
  <c r="H10" i="40"/>
  <c r="G10" i="40"/>
  <c r="F10" i="40"/>
  <c r="E10" i="40"/>
  <c r="D10" i="40"/>
  <c r="N9" i="40"/>
  <c r="O9" i="40" s="1"/>
  <c r="N8" i="40"/>
  <c r="O8" i="40" s="1"/>
  <c r="N7" i="40"/>
  <c r="O7" i="40"/>
  <c r="N6" i="40"/>
  <c r="O6" i="40"/>
  <c r="M5" i="40"/>
  <c r="L5" i="40"/>
  <c r="K5" i="40"/>
  <c r="J5" i="40"/>
  <c r="I5" i="40"/>
  <c r="I43" i="40" s="1"/>
  <c r="H5" i="40"/>
  <c r="H43" i="40" s="1"/>
  <c r="G5" i="40"/>
  <c r="F5" i="40"/>
  <c r="F43" i="40" s="1"/>
  <c r="E5" i="40"/>
  <c r="D5" i="40"/>
  <c r="N41" i="39"/>
  <c r="O41" i="39"/>
  <c r="N40" i="39"/>
  <c r="O40" i="39" s="1"/>
  <c r="M39" i="39"/>
  <c r="L39" i="39"/>
  <c r="K39" i="39"/>
  <c r="J39" i="39"/>
  <c r="I39" i="39"/>
  <c r="H39" i="39"/>
  <c r="G39" i="39"/>
  <c r="F39" i="39"/>
  <c r="E39" i="39"/>
  <c r="D39" i="39"/>
  <c r="N38" i="39"/>
  <c r="O38" i="39" s="1"/>
  <c r="N37" i="39"/>
  <c r="O37" i="39" s="1"/>
  <c r="N36" i="39"/>
  <c r="O36" i="39" s="1"/>
  <c r="N35" i="39"/>
  <c r="O35" i="39" s="1"/>
  <c r="N34" i="39"/>
  <c r="O34" i="39" s="1"/>
  <c r="M33" i="39"/>
  <c r="L33" i="39"/>
  <c r="K33" i="39"/>
  <c r="J33" i="39"/>
  <c r="I33" i="39"/>
  <c r="H33" i="39"/>
  <c r="G33" i="39"/>
  <c r="F33" i="39"/>
  <c r="E33" i="39"/>
  <c r="D33" i="39"/>
  <c r="N32" i="39"/>
  <c r="O32" i="39"/>
  <c r="N31" i="39"/>
  <c r="O31" i="39" s="1"/>
  <c r="M30" i="39"/>
  <c r="L30" i="39"/>
  <c r="K30" i="39"/>
  <c r="J30" i="39"/>
  <c r="I30" i="39"/>
  <c r="H30" i="39"/>
  <c r="G30" i="39"/>
  <c r="F30" i="39"/>
  <c r="E30" i="39"/>
  <c r="D30" i="39"/>
  <c r="N29" i="39"/>
  <c r="O29" i="39" s="1"/>
  <c r="N28" i="39"/>
  <c r="O28" i="39" s="1"/>
  <c r="N27" i="39"/>
  <c r="O27" i="39" s="1"/>
  <c r="N26" i="39"/>
  <c r="O26" i="39" s="1"/>
  <c r="N25" i="39"/>
  <c r="O25" i="39"/>
  <c r="N24" i="39"/>
  <c r="O24" i="39"/>
  <c r="M23" i="39"/>
  <c r="L23" i="39"/>
  <c r="K23" i="39"/>
  <c r="J23" i="39"/>
  <c r="I23" i="39"/>
  <c r="H23" i="39"/>
  <c r="G23" i="39"/>
  <c r="F23" i="39"/>
  <c r="E23" i="39"/>
  <c r="D23" i="39"/>
  <c r="N22" i="39"/>
  <c r="O22" i="39"/>
  <c r="N21" i="39"/>
  <c r="O21" i="39" s="1"/>
  <c r="N20" i="39"/>
  <c r="O20" i="39"/>
  <c r="N19" i="39"/>
  <c r="O19" i="39" s="1"/>
  <c r="M18" i="39"/>
  <c r="L18" i="39"/>
  <c r="K18" i="39"/>
  <c r="J18" i="39"/>
  <c r="I18" i="39"/>
  <c r="H18" i="39"/>
  <c r="G18" i="39"/>
  <c r="F18" i="39"/>
  <c r="E18" i="39"/>
  <c r="D18" i="39"/>
  <c r="N17" i="39"/>
  <c r="O17" i="39" s="1"/>
  <c r="N16" i="39"/>
  <c r="O16" i="39" s="1"/>
  <c r="N15" i="39"/>
  <c r="O15" i="39" s="1"/>
  <c r="N14" i="39"/>
  <c r="O14" i="39"/>
  <c r="N13" i="39"/>
  <c r="O13" i="39" s="1"/>
  <c r="N12" i="39"/>
  <c r="O12" i="39"/>
  <c r="N11" i="39"/>
  <c r="O11" i="39"/>
  <c r="M10" i="39"/>
  <c r="L10" i="39"/>
  <c r="K10" i="39"/>
  <c r="J10" i="39"/>
  <c r="I10" i="39"/>
  <c r="I42" i="39" s="1"/>
  <c r="H10" i="39"/>
  <c r="G10" i="39"/>
  <c r="F10" i="39"/>
  <c r="E10" i="39"/>
  <c r="D10" i="39"/>
  <c r="N9" i="39"/>
  <c r="O9" i="39" s="1"/>
  <c r="N8" i="39"/>
  <c r="O8" i="39" s="1"/>
  <c r="N7" i="39"/>
  <c r="O7" i="39"/>
  <c r="N6" i="39"/>
  <c r="O6" i="39" s="1"/>
  <c r="M5" i="39"/>
  <c r="L5" i="39"/>
  <c r="K5" i="39"/>
  <c r="J5" i="39"/>
  <c r="I5" i="39"/>
  <c r="H5" i="39"/>
  <c r="G5" i="39"/>
  <c r="F5" i="39"/>
  <c r="E5" i="39"/>
  <c r="D5" i="39"/>
  <c r="D42" i="39" s="1"/>
  <c r="N34" i="38"/>
  <c r="O34" i="38" s="1"/>
  <c r="M33" i="38"/>
  <c r="L33" i="38"/>
  <c r="K33" i="38"/>
  <c r="J33" i="38"/>
  <c r="I33" i="38"/>
  <c r="H33" i="38"/>
  <c r="G33" i="38"/>
  <c r="F33" i="38"/>
  <c r="E33" i="38"/>
  <c r="D33" i="38"/>
  <c r="N32" i="38"/>
  <c r="O32" i="38"/>
  <c r="N31" i="38"/>
  <c r="O31" i="38" s="1"/>
  <c r="N30" i="38"/>
  <c r="O30" i="38" s="1"/>
  <c r="N29" i="38"/>
  <c r="O29" i="38" s="1"/>
  <c r="M28" i="38"/>
  <c r="L28" i="38"/>
  <c r="K28" i="38"/>
  <c r="J28" i="38"/>
  <c r="I28" i="38"/>
  <c r="H28" i="38"/>
  <c r="G28" i="38"/>
  <c r="F28" i="38"/>
  <c r="E28" i="38"/>
  <c r="E35" i="38" s="1"/>
  <c r="D28" i="38"/>
  <c r="N27" i="38"/>
  <c r="O27" i="38" s="1"/>
  <c r="N26" i="38"/>
  <c r="O26" i="38" s="1"/>
  <c r="M25" i="38"/>
  <c r="L25" i="38"/>
  <c r="K25" i="38"/>
  <c r="J25" i="38"/>
  <c r="I25" i="38"/>
  <c r="H25" i="38"/>
  <c r="G25" i="38"/>
  <c r="F25" i="38"/>
  <c r="E25" i="38"/>
  <c r="D25" i="38"/>
  <c r="N25" i="38" s="1"/>
  <c r="O25" i="38" s="1"/>
  <c r="N24" i="38"/>
  <c r="O24" i="38"/>
  <c r="N23" i="38"/>
  <c r="O23" i="38" s="1"/>
  <c r="M22" i="38"/>
  <c r="L22" i="38"/>
  <c r="K22" i="38"/>
  <c r="J22" i="38"/>
  <c r="I22" i="38"/>
  <c r="H22" i="38"/>
  <c r="G22" i="38"/>
  <c r="F22" i="38"/>
  <c r="E22" i="38"/>
  <c r="D22" i="38"/>
  <c r="N21" i="38"/>
  <c r="O21" i="38" s="1"/>
  <c r="N20" i="38"/>
  <c r="O20" i="38" s="1"/>
  <c r="N19" i="38"/>
  <c r="O19" i="38" s="1"/>
  <c r="N18" i="38"/>
  <c r="O18" i="38" s="1"/>
  <c r="N17" i="38"/>
  <c r="O17" i="38"/>
  <c r="M16" i="38"/>
  <c r="L16" i="38"/>
  <c r="K16" i="38"/>
  <c r="J16" i="38"/>
  <c r="I16" i="38"/>
  <c r="H16" i="38"/>
  <c r="H35" i="38" s="1"/>
  <c r="G16" i="38"/>
  <c r="F16" i="38"/>
  <c r="F35" i="38" s="1"/>
  <c r="E16" i="38"/>
  <c r="D16" i="38"/>
  <c r="N16" i="38" s="1"/>
  <c r="O16" i="38" s="1"/>
  <c r="N15" i="38"/>
  <c r="O15" i="38"/>
  <c r="N14" i="38"/>
  <c r="O14" i="38" s="1"/>
  <c r="N13" i="38"/>
  <c r="O13" i="38" s="1"/>
  <c r="N12" i="38"/>
  <c r="O12" i="38" s="1"/>
  <c r="M11" i="38"/>
  <c r="L11" i="38"/>
  <c r="K11" i="38"/>
  <c r="J11" i="38"/>
  <c r="I11" i="38"/>
  <c r="H11" i="38"/>
  <c r="G11" i="38"/>
  <c r="F11" i="38"/>
  <c r="E11" i="38"/>
  <c r="D11" i="38"/>
  <c r="N10" i="38"/>
  <c r="O10" i="38" s="1"/>
  <c r="N9" i="38"/>
  <c r="O9" i="38"/>
  <c r="N8" i="38"/>
  <c r="O8" i="38" s="1"/>
  <c r="N7" i="38"/>
  <c r="O7" i="38" s="1"/>
  <c r="N6" i="38"/>
  <c r="O6" i="38" s="1"/>
  <c r="M5" i="38"/>
  <c r="L5" i="38"/>
  <c r="K5" i="38"/>
  <c r="J5" i="38"/>
  <c r="I5" i="38"/>
  <c r="H5" i="38"/>
  <c r="G5" i="38"/>
  <c r="F5" i="38"/>
  <c r="E5" i="38"/>
  <c r="D5" i="38"/>
  <c r="N5" i="38" s="1"/>
  <c r="O5" i="38" s="1"/>
  <c r="N39" i="37"/>
  <c r="O39" i="37" s="1"/>
  <c r="M38" i="37"/>
  <c r="L38" i="37"/>
  <c r="K38" i="37"/>
  <c r="J38" i="37"/>
  <c r="I38" i="37"/>
  <c r="H38" i="37"/>
  <c r="G38" i="37"/>
  <c r="F38" i="37"/>
  <c r="E38" i="37"/>
  <c r="D38" i="37"/>
  <c r="N37" i="37"/>
  <c r="O37" i="37" s="1"/>
  <c r="N36" i="37"/>
  <c r="O36" i="37" s="1"/>
  <c r="N35" i="37"/>
  <c r="O35" i="37" s="1"/>
  <c r="N34" i="37"/>
  <c r="O34" i="37" s="1"/>
  <c r="M33" i="37"/>
  <c r="L33" i="37"/>
  <c r="K33" i="37"/>
  <c r="J33" i="37"/>
  <c r="I33" i="37"/>
  <c r="H33" i="37"/>
  <c r="G33" i="37"/>
  <c r="F33" i="37"/>
  <c r="E33" i="37"/>
  <c r="D33" i="37"/>
  <c r="N33" i="37" s="1"/>
  <c r="O33" i="37" s="1"/>
  <c r="N32" i="37"/>
  <c r="O32" i="37" s="1"/>
  <c r="N31" i="37"/>
  <c r="O31" i="37" s="1"/>
  <c r="M30" i="37"/>
  <c r="L30" i="37"/>
  <c r="K30" i="37"/>
  <c r="J30" i="37"/>
  <c r="I30" i="37"/>
  <c r="H30" i="37"/>
  <c r="G30" i="37"/>
  <c r="F30" i="37"/>
  <c r="E30" i="37"/>
  <c r="D30" i="37"/>
  <c r="N29" i="37"/>
  <c r="O29" i="37" s="1"/>
  <c r="N28" i="37"/>
  <c r="O28" i="37"/>
  <c r="N27" i="37"/>
  <c r="O27" i="37" s="1"/>
  <c r="N26" i="37"/>
  <c r="O26" i="37" s="1"/>
  <c r="N25" i="37"/>
  <c r="O25" i="37" s="1"/>
  <c r="N24" i="37"/>
  <c r="O24" i="37" s="1"/>
  <c r="M23" i="37"/>
  <c r="L23" i="37"/>
  <c r="K23" i="37"/>
  <c r="J23" i="37"/>
  <c r="I23" i="37"/>
  <c r="H23" i="37"/>
  <c r="G23" i="37"/>
  <c r="F23" i="37"/>
  <c r="E23" i="37"/>
  <c r="D23" i="37"/>
  <c r="N22" i="37"/>
  <c r="O22" i="37" s="1"/>
  <c r="N21" i="37"/>
  <c r="O21" i="37"/>
  <c r="N20" i="37"/>
  <c r="O20" i="37" s="1"/>
  <c r="N19" i="37"/>
  <c r="O19" i="37" s="1"/>
  <c r="M18" i="37"/>
  <c r="L18" i="37"/>
  <c r="K18" i="37"/>
  <c r="J18" i="37"/>
  <c r="I18" i="37"/>
  <c r="H18" i="37"/>
  <c r="G18" i="37"/>
  <c r="F18" i="37"/>
  <c r="E18" i="37"/>
  <c r="D18" i="37"/>
  <c r="N17" i="37"/>
  <c r="O17" i="37" s="1"/>
  <c r="N16" i="37"/>
  <c r="O16" i="37" s="1"/>
  <c r="N15" i="37"/>
  <c r="O15" i="37" s="1"/>
  <c r="N14" i="37"/>
  <c r="O14" i="37"/>
  <c r="N13" i="37"/>
  <c r="O13" i="37" s="1"/>
  <c r="N12" i="37"/>
  <c r="O12" i="37" s="1"/>
  <c r="N11" i="37"/>
  <c r="O11" i="37" s="1"/>
  <c r="M10" i="37"/>
  <c r="L10" i="37"/>
  <c r="K10" i="37"/>
  <c r="J10" i="37"/>
  <c r="I10" i="37"/>
  <c r="H10" i="37"/>
  <c r="G10" i="37"/>
  <c r="F10" i="37"/>
  <c r="F40" i="37" s="1"/>
  <c r="E10" i="37"/>
  <c r="D10" i="37"/>
  <c r="N9" i="37"/>
  <c r="O9" i="37" s="1"/>
  <c r="N8" i="37"/>
  <c r="O8" i="37" s="1"/>
  <c r="N7" i="37"/>
  <c r="O7" i="37" s="1"/>
  <c r="N6" i="37"/>
  <c r="O6" i="37" s="1"/>
  <c r="M5" i="37"/>
  <c r="M40" i="37" s="1"/>
  <c r="L5" i="37"/>
  <c r="K5" i="37"/>
  <c r="J5" i="37"/>
  <c r="I5" i="37"/>
  <c r="I40" i="37" s="1"/>
  <c r="H5" i="37"/>
  <c r="G5" i="37"/>
  <c r="G40" i="37" s="1"/>
  <c r="F5" i="37"/>
  <c r="E5" i="37"/>
  <c r="D5" i="37"/>
  <c r="N31" i="36"/>
  <c r="O31" i="36" s="1"/>
  <c r="N30" i="36"/>
  <c r="O30" i="36" s="1"/>
  <c r="N29" i="36"/>
  <c r="O29" i="36" s="1"/>
  <c r="M28" i="36"/>
  <c r="L28" i="36"/>
  <c r="K28" i="36"/>
  <c r="J28" i="36"/>
  <c r="I28" i="36"/>
  <c r="H28" i="36"/>
  <c r="G28" i="36"/>
  <c r="F28" i="36"/>
  <c r="E28" i="36"/>
  <c r="D28" i="36"/>
  <c r="N27" i="36"/>
  <c r="O27" i="36" s="1"/>
  <c r="M26" i="36"/>
  <c r="L26" i="36"/>
  <c r="K26" i="36"/>
  <c r="J26" i="36"/>
  <c r="I26" i="36"/>
  <c r="H26" i="36"/>
  <c r="G26" i="36"/>
  <c r="F26" i="36"/>
  <c r="E26" i="36"/>
  <c r="D26" i="36"/>
  <c r="N25" i="36"/>
  <c r="O25" i="36"/>
  <c r="N24" i="36"/>
  <c r="O24" i="36" s="1"/>
  <c r="N23" i="36"/>
  <c r="O23" i="36" s="1"/>
  <c r="N22" i="36"/>
  <c r="O22" i="36" s="1"/>
  <c r="M21" i="36"/>
  <c r="L21" i="36"/>
  <c r="K21" i="36"/>
  <c r="J21" i="36"/>
  <c r="I21" i="36"/>
  <c r="H21" i="36"/>
  <c r="G21" i="36"/>
  <c r="F21" i="36"/>
  <c r="E21" i="36"/>
  <c r="D21" i="36"/>
  <c r="N21" i="36" s="1"/>
  <c r="O21" i="36" s="1"/>
  <c r="N20" i="36"/>
  <c r="O20" i="36" s="1"/>
  <c r="N19" i="36"/>
  <c r="O19" i="36" s="1"/>
  <c r="N18" i="36"/>
  <c r="O18" i="36"/>
  <c r="N17" i="36"/>
  <c r="O17" i="36" s="1"/>
  <c r="M16" i="36"/>
  <c r="L16" i="36"/>
  <c r="K16" i="36"/>
  <c r="J16" i="36"/>
  <c r="I16" i="36"/>
  <c r="H16" i="36"/>
  <c r="G16" i="36"/>
  <c r="F16" i="36"/>
  <c r="E16" i="36"/>
  <c r="D16" i="36"/>
  <c r="N15" i="36"/>
  <c r="O15" i="36" s="1"/>
  <c r="N14" i="36"/>
  <c r="O14" i="36" s="1"/>
  <c r="N13" i="36"/>
  <c r="O13" i="36"/>
  <c r="N12" i="36"/>
  <c r="O12" i="36" s="1"/>
  <c r="N11" i="36"/>
  <c r="O11" i="36" s="1"/>
  <c r="M10" i="36"/>
  <c r="L10" i="36"/>
  <c r="K10" i="36"/>
  <c r="J10" i="36"/>
  <c r="I10" i="36"/>
  <c r="H10" i="36"/>
  <c r="G10" i="36"/>
  <c r="F10" i="36"/>
  <c r="E10" i="36"/>
  <c r="D10" i="36"/>
  <c r="N9" i="36"/>
  <c r="O9" i="36" s="1"/>
  <c r="N8" i="36"/>
  <c r="O8" i="36" s="1"/>
  <c r="N7" i="36"/>
  <c r="O7" i="36"/>
  <c r="N6" i="36"/>
  <c r="O6" i="36"/>
  <c r="M5" i="36"/>
  <c r="L5" i="36"/>
  <c r="K5" i="36"/>
  <c r="J5" i="36"/>
  <c r="I5" i="36"/>
  <c r="I32" i="36" s="1"/>
  <c r="H5" i="36"/>
  <c r="H32" i="36" s="1"/>
  <c r="G5" i="36"/>
  <c r="G32" i="36" s="1"/>
  <c r="F5" i="36"/>
  <c r="E5" i="36"/>
  <c r="D5" i="36"/>
  <c r="N31" i="35"/>
  <c r="O31" i="35" s="1"/>
  <c r="N30" i="35"/>
  <c r="O30" i="35" s="1"/>
  <c r="N29" i="35"/>
  <c r="O29" i="35"/>
  <c r="M28" i="35"/>
  <c r="L28" i="35"/>
  <c r="K28" i="35"/>
  <c r="J28" i="35"/>
  <c r="I28" i="35"/>
  <c r="H28" i="35"/>
  <c r="G28" i="35"/>
  <c r="F28" i="35"/>
  <c r="E28" i="35"/>
  <c r="D28" i="35"/>
  <c r="N28" i="35" s="1"/>
  <c r="O28" i="35" s="1"/>
  <c r="N27" i="35"/>
  <c r="O27" i="35" s="1"/>
  <c r="M26" i="35"/>
  <c r="M32" i="35" s="1"/>
  <c r="L26" i="35"/>
  <c r="K26" i="35"/>
  <c r="J26" i="35"/>
  <c r="I26" i="35"/>
  <c r="H26" i="35"/>
  <c r="G26" i="35"/>
  <c r="F26" i="35"/>
  <c r="E26" i="35"/>
  <c r="D26" i="35"/>
  <c r="N25" i="35"/>
  <c r="O25" i="35" s="1"/>
  <c r="N24" i="35"/>
  <c r="O24" i="35"/>
  <c r="N23" i="35"/>
  <c r="O23" i="35" s="1"/>
  <c r="M22" i="35"/>
  <c r="L22" i="35"/>
  <c r="K22" i="35"/>
  <c r="K32" i="35" s="1"/>
  <c r="J22" i="35"/>
  <c r="I22" i="35"/>
  <c r="H22" i="35"/>
  <c r="G22" i="35"/>
  <c r="F22" i="35"/>
  <c r="E22" i="35"/>
  <c r="D22" i="35"/>
  <c r="N21" i="35"/>
  <c r="O21" i="35" s="1"/>
  <c r="N20" i="35"/>
  <c r="O20" i="35"/>
  <c r="N19" i="35"/>
  <c r="O19" i="35" s="1"/>
  <c r="N18" i="35"/>
  <c r="O18" i="35" s="1"/>
  <c r="N17" i="35"/>
  <c r="O17" i="35" s="1"/>
  <c r="M16" i="35"/>
  <c r="L16" i="35"/>
  <c r="K16" i="35"/>
  <c r="J16" i="35"/>
  <c r="I16" i="35"/>
  <c r="I32" i="35" s="1"/>
  <c r="H16" i="35"/>
  <c r="G16" i="35"/>
  <c r="F16" i="35"/>
  <c r="E16" i="35"/>
  <c r="D16" i="35"/>
  <c r="N15" i="35"/>
  <c r="O15" i="35" s="1"/>
  <c r="N14" i="35"/>
  <c r="O14" i="35" s="1"/>
  <c r="N13" i="35"/>
  <c r="O13" i="35" s="1"/>
  <c r="N12" i="35"/>
  <c r="O12" i="35" s="1"/>
  <c r="N11" i="35"/>
  <c r="O11" i="35" s="1"/>
  <c r="M10" i="35"/>
  <c r="L10" i="35"/>
  <c r="K10" i="35"/>
  <c r="J10" i="35"/>
  <c r="I10" i="35"/>
  <c r="H10" i="35"/>
  <c r="G10" i="35"/>
  <c r="F10" i="35"/>
  <c r="E10" i="35"/>
  <c r="D10" i="35"/>
  <c r="N9" i="35"/>
  <c r="O9" i="35" s="1"/>
  <c r="N8" i="35"/>
  <c r="O8" i="35" s="1"/>
  <c r="N7" i="35"/>
  <c r="O7" i="35" s="1"/>
  <c r="N6" i="35"/>
  <c r="O6" i="35"/>
  <c r="M5" i="35"/>
  <c r="L5" i="35"/>
  <c r="L32" i="35" s="1"/>
  <c r="K5" i="35"/>
  <c r="J5" i="35"/>
  <c r="I5" i="35"/>
  <c r="H5" i="35"/>
  <c r="G5" i="35"/>
  <c r="G32" i="35" s="1"/>
  <c r="F5" i="35"/>
  <c r="E5" i="35"/>
  <c r="D5" i="35"/>
  <c r="N5" i="35" s="1"/>
  <c r="O5" i="35" s="1"/>
  <c r="N32" i="34"/>
  <c r="O32" i="34" s="1"/>
  <c r="M31" i="34"/>
  <c r="L31" i="34"/>
  <c r="K31" i="34"/>
  <c r="J31" i="34"/>
  <c r="I31" i="34"/>
  <c r="H31" i="34"/>
  <c r="G31" i="34"/>
  <c r="F31" i="34"/>
  <c r="E31" i="34"/>
  <c r="D31" i="34"/>
  <c r="N30" i="34"/>
  <c r="O30" i="34" s="1"/>
  <c r="N29" i="34"/>
  <c r="O29" i="34" s="1"/>
  <c r="N28" i="34"/>
  <c r="O28" i="34" s="1"/>
  <c r="M27" i="34"/>
  <c r="L27" i="34"/>
  <c r="K27" i="34"/>
  <c r="J27" i="34"/>
  <c r="I27" i="34"/>
  <c r="H27" i="34"/>
  <c r="G27" i="34"/>
  <c r="F27" i="34"/>
  <c r="E27" i="34"/>
  <c r="D27" i="34"/>
  <c r="N26" i="34"/>
  <c r="O26" i="34"/>
  <c r="M25" i="34"/>
  <c r="L25" i="34"/>
  <c r="K25" i="34"/>
  <c r="J25" i="34"/>
  <c r="I25" i="34"/>
  <c r="H25" i="34"/>
  <c r="G25" i="34"/>
  <c r="F25" i="34"/>
  <c r="E25" i="34"/>
  <c r="D25" i="34"/>
  <c r="N24" i="34"/>
  <c r="O24" i="34"/>
  <c r="N23" i="34"/>
  <c r="O23" i="34"/>
  <c r="M22" i="34"/>
  <c r="L22" i="34"/>
  <c r="K22" i="34"/>
  <c r="J22" i="34"/>
  <c r="I22" i="34"/>
  <c r="H22" i="34"/>
  <c r="G22" i="34"/>
  <c r="F22" i="34"/>
  <c r="E22" i="34"/>
  <c r="D22" i="34"/>
  <c r="N21" i="34"/>
  <c r="O21" i="34"/>
  <c r="N20" i="34"/>
  <c r="O20" i="34" s="1"/>
  <c r="N19" i="34"/>
  <c r="O19" i="34" s="1"/>
  <c r="N18" i="34"/>
  <c r="O18" i="34" s="1"/>
  <c r="N17" i="34"/>
  <c r="O17" i="34"/>
  <c r="M16" i="34"/>
  <c r="L16" i="34"/>
  <c r="K16" i="34"/>
  <c r="J16" i="34"/>
  <c r="I16" i="34"/>
  <c r="H16" i="34"/>
  <c r="G16" i="34"/>
  <c r="F16" i="34"/>
  <c r="E16" i="34"/>
  <c r="D16" i="34"/>
  <c r="N15" i="34"/>
  <c r="O15" i="34" s="1"/>
  <c r="N14" i="34"/>
  <c r="O14" i="34" s="1"/>
  <c r="N13" i="34"/>
  <c r="O13" i="34"/>
  <c r="N12" i="34"/>
  <c r="O12" i="34" s="1"/>
  <c r="N11" i="34"/>
  <c r="O11" i="34" s="1"/>
  <c r="M10" i="34"/>
  <c r="L10" i="34"/>
  <c r="K10" i="34"/>
  <c r="J10" i="34"/>
  <c r="I10" i="34"/>
  <c r="H10" i="34"/>
  <c r="H33" i="34" s="1"/>
  <c r="G10" i="34"/>
  <c r="F10" i="34"/>
  <c r="E10" i="34"/>
  <c r="D10" i="34"/>
  <c r="N9" i="34"/>
  <c r="O9" i="34"/>
  <c r="N8" i="34"/>
  <c r="O8" i="34" s="1"/>
  <c r="N7" i="34"/>
  <c r="O7" i="34" s="1"/>
  <c r="N6" i="34"/>
  <c r="O6" i="34"/>
  <c r="M5" i="34"/>
  <c r="L5" i="34"/>
  <c r="K5" i="34"/>
  <c r="J5" i="34"/>
  <c r="I5" i="34"/>
  <c r="H5" i="34"/>
  <c r="G5" i="34"/>
  <c r="F5" i="34"/>
  <c r="E5" i="34"/>
  <c r="D5" i="34"/>
  <c r="N32" i="33"/>
  <c r="O32" i="33" s="1"/>
  <c r="N23" i="33"/>
  <c r="O23" i="33" s="1"/>
  <c r="N24" i="33"/>
  <c r="O24" i="33" s="1"/>
  <c r="N18" i="33"/>
  <c r="O18" i="33"/>
  <c r="N19" i="33"/>
  <c r="O19" i="33"/>
  <c r="N20" i="33"/>
  <c r="O20" i="33" s="1"/>
  <c r="N21" i="33"/>
  <c r="O21" i="33" s="1"/>
  <c r="E22" i="33"/>
  <c r="F22" i="33"/>
  <c r="G22" i="33"/>
  <c r="H22" i="33"/>
  <c r="I22" i="33"/>
  <c r="J22" i="33"/>
  <c r="K22" i="33"/>
  <c r="L22" i="33"/>
  <c r="M22" i="33"/>
  <c r="D22" i="33"/>
  <c r="E17" i="33"/>
  <c r="F17" i="33"/>
  <c r="G17" i="33"/>
  <c r="H17" i="33"/>
  <c r="I17" i="33"/>
  <c r="J17" i="33"/>
  <c r="K17" i="33"/>
  <c r="L17" i="33"/>
  <c r="M17" i="33"/>
  <c r="D17" i="33"/>
  <c r="E10" i="33"/>
  <c r="F10" i="33"/>
  <c r="G10" i="33"/>
  <c r="H10" i="33"/>
  <c r="I10" i="33"/>
  <c r="J10" i="33"/>
  <c r="K10" i="33"/>
  <c r="L10" i="33"/>
  <c r="M10" i="33"/>
  <c r="D10" i="33"/>
  <c r="N10" i="33" s="1"/>
  <c r="O10" i="33" s="1"/>
  <c r="E5" i="33"/>
  <c r="E33" i="33" s="1"/>
  <c r="F5" i="33"/>
  <c r="G5" i="33"/>
  <c r="H5" i="33"/>
  <c r="I5" i="33"/>
  <c r="J5" i="33"/>
  <c r="K5" i="33"/>
  <c r="L5" i="33"/>
  <c r="M5" i="33"/>
  <c r="D5" i="33"/>
  <c r="E31" i="33"/>
  <c r="F31" i="33"/>
  <c r="G31" i="33"/>
  <c r="H31" i="33"/>
  <c r="I31" i="33"/>
  <c r="J31" i="33"/>
  <c r="K31" i="33"/>
  <c r="L31" i="33"/>
  <c r="M31" i="33"/>
  <c r="D31" i="33"/>
  <c r="N31" i="33" s="1"/>
  <c r="O31" i="33" s="1"/>
  <c r="N29" i="33"/>
  <c r="O29" i="33" s="1"/>
  <c r="N30" i="33"/>
  <c r="O30" i="33" s="1"/>
  <c r="N28" i="33"/>
  <c r="O28" i="33"/>
  <c r="E27" i="33"/>
  <c r="F27" i="33"/>
  <c r="G27" i="33"/>
  <c r="H27" i="33"/>
  <c r="I27" i="33"/>
  <c r="J27" i="33"/>
  <c r="K27" i="33"/>
  <c r="L27" i="33"/>
  <c r="M27" i="33"/>
  <c r="D27" i="33"/>
  <c r="E25" i="33"/>
  <c r="F25" i="33"/>
  <c r="G25" i="33"/>
  <c r="H25" i="33"/>
  <c r="I25" i="33"/>
  <c r="J25" i="33"/>
  <c r="K25" i="33"/>
  <c r="L25" i="33"/>
  <c r="M25" i="33"/>
  <c r="D25" i="33"/>
  <c r="N26" i="33"/>
  <c r="O26" i="33" s="1"/>
  <c r="N15" i="33"/>
  <c r="O15" i="33" s="1"/>
  <c r="N11" i="33"/>
  <c r="O11" i="33" s="1"/>
  <c r="N12" i="33"/>
  <c r="O12" i="33"/>
  <c r="N13" i="33"/>
  <c r="O13" i="33"/>
  <c r="N14" i="33"/>
  <c r="O14" i="33" s="1"/>
  <c r="N16" i="33"/>
  <c r="O16" i="33"/>
  <c r="N7" i="33"/>
  <c r="O7" i="33" s="1"/>
  <c r="N8" i="33"/>
  <c r="O8" i="33" s="1"/>
  <c r="N9" i="33"/>
  <c r="O9" i="33"/>
  <c r="K33" i="33"/>
  <c r="N6" i="33"/>
  <c r="O6" i="33"/>
  <c r="N16" i="35"/>
  <c r="O16" i="35" s="1"/>
  <c r="J42" i="39"/>
  <c r="M43" i="40"/>
  <c r="G43" i="40"/>
  <c r="F38" i="43"/>
  <c r="E38" i="43"/>
  <c r="N39" i="45"/>
  <c r="O39" i="45" s="1"/>
  <c r="D41" i="45"/>
  <c r="N17" i="45"/>
  <c r="O17" i="45" s="1"/>
  <c r="E41" i="45"/>
  <c r="N17" i="33" l="1"/>
  <c r="O17" i="33" s="1"/>
  <c r="D32" i="35"/>
  <c r="N23" i="37"/>
  <c r="O23" i="37" s="1"/>
  <c r="L43" i="40"/>
  <c r="L33" i="33"/>
  <c r="N30" i="39"/>
  <c r="O30" i="39" s="1"/>
  <c r="D43" i="40"/>
  <c r="N26" i="40"/>
  <c r="O26" i="40" s="1"/>
  <c r="F32" i="36"/>
  <c r="N18" i="37"/>
  <c r="O18" i="37" s="1"/>
  <c r="N28" i="38"/>
  <c r="O28" i="38" s="1"/>
  <c r="N23" i="39"/>
  <c r="O23" i="39" s="1"/>
  <c r="N18" i="40"/>
  <c r="O18" i="40" s="1"/>
  <c r="H38" i="44"/>
  <c r="J38" i="44"/>
  <c r="N30" i="44"/>
  <c r="O30" i="44" s="1"/>
  <c r="F41" i="45"/>
  <c r="N24" i="45"/>
  <c r="O24" i="45" s="1"/>
  <c r="H43" i="46"/>
  <c r="J37" i="42"/>
  <c r="N37" i="42" s="1"/>
  <c r="O37" i="42" s="1"/>
  <c r="N17" i="42"/>
  <c r="O17" i="42" s="1"/>
  <c r="N31" i="42"/>
  <c r="O31" i="42" s="1"/>
  <c r="N30" i="45"/>
  <c r="O30" i="45" s="1"/>
  <c r="N10" i="37"/>
  <c r="O10" i="37" s="1"/>
  <c r="K40" i="37"/>
  <c r="G37" i="42"/>
  <c r="K43" i="46"/>
  <c r="I37" i="42"/>
  <c r="M43" i="46"/>
  <c r="N16" i="34"/>
  <c r="O16" i="34" s="1"/>
  <c r="N5" i="39"/>
  <c r="O5" i="39" s="1"/>
  <c r="O5" i="46"/>
  <c r="P5" i="46" s="1"/>
  <c r="L43" i="46"/>
  <c r="N10" i="34"/>
  <c r="O10" i="34" s="1"/>
  <c r="D40" i="37"/>
  <c r="N5" i="37"/>
  <c r="O5" i="37" s="1"/>
  <c r="I33" i="33"/>
  <c r="K37" i="42"/>
  <c r="H33" i="33"/>
  <c r="G33" i="34"/>
  <c r="N10" i="39"/>
  <c r="O10" i="39" s="1"/>
  <c r="G33" i="33"/>
  <c r="D43" i="41"/>
  <c r="F43" i="41"/>
  <c r="M37" i="42"/>
  <c r="F38" i="44"/>
  <c r="F33" i="33"/>
  <c r="J33" i="33"/>
  <c r="I33" i="34"/>
  <c r="N16" i="36"/>
  <c r="O16" i="36" s="1"/>
  <c r="G35" i="38"/>
  <c r="L43" i="41"/>
  <c r="D33" i="34"/>
  <c r="E32" i="35"/>
  <c r="H40" i="37"/>
  <c r="H42" i="39"/>
  <c r="J33" i="34"/>
  <c r="H32" i="35"/>
  <c r="J32" i="35"/>
  <c r="N10" i="41"/>
  <c r="O10" i="41" s="1"/>
  <c r="N29" i="42"/>
  <c r="O29" i="42" s="1"/>
  <c r="O33" i="46"/>
  <c r="P33" i="46" s="1"/>
  <c r="I35" i="38"/>
  <c r="N22" i="33"/>
  <c r="O22" i="33" s="1"/>
  <c r="N5" i="34"/>
  <c r="O5" i="34" s="1"/>
  <c r="N10" i="36"/>
  <c r="O10" i="36" s="1"/>
  <c r="J35" i="38"/>
  <c r="L42" i="39"/>
  <c r="N35" i="41"/>
  <c r="O35" i="41" s="1"/>
  <c r="N11" i="38"/>
  <c r="O11" i="38" s="1"/>
  <c r="L38" i="44"/>
  <c r="K33" i="34"/>
  <c r="J41" i="45"/>
  <c r="N12" i="45"/>
  <c r="O12" i="45" s="1"/>
  <c r="N33" i="45"/>
  <c r="O33" i="45" s="1"/>
  <c r="N27" i="33"/>
  <c r="O27" i="33" s="1"/>
  <c r="M33" i="34"/>
  <c r="E32" i="36"/>
  <c r="N32" i="36" s="1"/>
  <c r="O32" i="36" s="1"/>
  <c r="K35" i="38"/>
  <c r="D35" i="38"/>
  <c r="N35" i="38" s="1"/>
  <c r="O35" i="38" s="1"/>
  <c r="N33" i="38"/>
  <c r="O33" i="38" s="1"/>
  <c r="M42" i="39"/>
  <c r="F43" i="46"/>
  <c r="K32" i="36"/>
  <c r="N39" i="39"/>
  <c r="O39" i="39" s="1"/>
  <c r="L32" i="36"/>
  <c r="G42" i="39"/>
  <c r="K42" i="39"/>
  <c r="L37" i="42"/>
  <c r="F32" i="35"/>
  <c r="N33" i="39"/>
  <c r="O33" i="39" s="1"/>
  <c r="N25" i="34"/>
  <c r="O25" i="34" s="1"/>
  <c r="L35" i="38"/>
  <c r="J38" i="43"/>
  <c r="M32" i="36"/>
  <c r="N36" i="40"/>
  <c r="O36" i="40" s="1"/>
  <c r="N26" i="35"/>
  <c r="O26" i="35" s="1"/>
  <c r="N28" i="36"/>
  <c r="O28" i="36" s="1"/>
  <c r="L40" i="37"/>
  <c r="N40" i="37" s="1"/>
  <c r="O40" i="37" s="1"/>
  <c r="N30" i="37"/>
  <c r="O30" i="37" s="1"/>
  <c r="H38" i="43"/>
  <c r="M35" i="38"/>
  <c r="N30" i="43"/>
  <c r="O30" i="43" s="1"/>
  <c r="N31" i="34"/>
  <c r="O31" i="34" s="1"/>
  <c r="N5" i="33"/>
  <c r="O5" i="33" s="1"/>
  <c r="N22" i="34"/>
  <c r="O22" i="34" s="1"/>
  <c r="D32" i="36"/>
  <c r="J32" i="36"/>
  <c r="N41" i="40"/>
  <c r="O41" i="40" s="1"/>
  <c r="N36" i="43"/>
  <c r="O36" i="43" s="1"/>
  <c r="O43" i="47"/>
  <c r="P43" i="47" s="1"/>
  <c r="N43" i="40"/>
  <c r="O43" i="40" s="1"/>
  <c r="N32" i="35"/>
  <c r="O32" i="35" s="1"/>
  <c r="N41" i="45"/>
  <c r="O41" i="45" s="1"/>
  <c r="N38" i="44"/>
  <c r="O38" i="44" s="1"/>
  <c r="O18" i="46"/>
  <c r="P18" i="46" s="1"/>
  <c r="N5" i="36"/>
  <c r="O5" i="36" s="1"/>
  <c r="N38" i="37"/>
  <c r="O38" i="37" s="1"/>
  <c r="L33" i="34"/>
  <c r="N22" i="35"/>
  <c r="O22" i="35" s="1"/>
  <c r="E40" i="37"/>
  <c r="N22" i="38"/>
  <c r="O22" i="38" s="1"/>
  <c r="L41" i="45"/>
  <c r="N5" i="44"/>
  <c r="O5" i="44" s="1"/>
  <c r="N5" i="42"/>
  <c r="O5" i="42" s="1"/>
  <c r="N10" i="35"/>
  <c r="O10" i="35" s="1"/>
  <c r="N27" i="34"/>
  <c r="O27" i="34" s="1"/>
  <c r="N43" i="46"/>
  <c r="N10" i="43"/>
  <c r="O10" i="43" s="1"/>
  <c r="L38" i="43"/>
  <c r="D33" i="33"/>
  <c r="N18" i="39"/>
  <c r="O18" i="39" s="1"/>
  <c r="N25" i="33"/>
  <c r="O25" i="33" s="1"/>
  <c r="F33" i="34"/>
  <c r="N5" i="45"/>
  <c r="O5" i="45" s="1"/>
  <c r="N28" i="44"/>
  <c r="O28" i="44" s="1"/>
  <c r="N10" i="42"/>
  <c r="O10" i="42" s="1"/>
  <c r="N5" i="41"/>
  <c r="O5" i="41" s="1"/>
  <c r="J43" i="41"/>
  <c r="N33" i="40"/>
  <c r="O33" i="40" s="1"/>
  <c r="J43" i="40"/>
  <c r="J40" i="37"/>
  <c r="F42" i="39"/>
  <c r="N26" i="36"/>
  <c r="O26" i="36" s="1"/>
  <c r="N24" i="44"/>
  <c r="O24" i="44" s="1"/>
  <c r="E42" i="39"/>
  <c r="N17" i="43"/>
  <c r="O17" i="43" s="1"/>
  <c r="M33" i="33"/>
  <c r="N17" i="44"/>
  <c r="O17" i="44" s="1"/>
  <c r="N40" i="41"/>
  <c r="O40" i="41" s="1"/>
  <c r="N5" i="40"/>
  <c r="O5" i="40" s="1"/>
  <c r="E33" i="34"/>
  <c r="N25" i="41"/>
  <c r="O25" i="41" s="1"/>
  <c r="N38" i="43" l="1"/>
  <c r="O38" i="43" s="1"/>
  <c r="O43" i="46"/>
  <c r="P43" i="46" s="1"/>
  <c r="N33" i="34"/>
  <c r="O33" i="34" s="1"/>
  <c r="N43" i="41"/>
  <c r="O43" i="41" s="1"/>
  <c r="N42" i="39"/>
  <c r="O42" i="39" s="1"/>
  <c r="N33" i="33"/>
  <c r="O33" i="33" s="1"/>
</calcChain>
</file>

<file path=xl/sharedStrings.xml><?xml version="1.0" encoding="utf-8"?>
<sst xmlns="http://schemas.openxmlformats.org/spreadsheetml/2006/main" count="879" uniqueCount="134">
  <si>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</si>
  <si>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</si>
  <si>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</si>
  <si>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</si>
  <si>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</si>
  <si>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</si>
  <si>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</si>
  <si>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</si>
  <si>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</si>
  <si>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First Local Option Fuel Tax (1 to 6 Cents)</t>
  </si>
  <si>
    <t>Utility Service Tax - Electricity</t>
  </si>
  <si>
    <t>Local Business Tax</t>
  </si>
  <si>
    <t>Permits, Fees, and Special Assessments</t>
  </si>
  <si>
    <t>Franchise Fee - Electricity</t>
  </si>
  <si>
    <t>Franchise Fee - Telecommunications</t>
  </si>
  <si>
    <t>Franchise Fee - Gas</t>
  </si>
  <si>
    <t>Franchise Fee - Solid Waste</t>
  </si>
  <si>
    <t>Impact Fees - Residential - Transportation</t>
  </si>
  <si>
    <t>Other Permits, Fees, and Special Assessments</t>
  </si>
  <si>
    <t>Intergovernmental Revenue</t>
  </si>
  <si>
    <t>State Grant - Culture / Recreation</t>
  </si>
  <si>
    <t>State Shared Revenues - General Gov't - Revenue Sharing Proceeds</t>
  </si>
  <si>
    <t>State Shared Revenues - General Gov't - Alcoholic Beverage License Tax</t>
  </si>
  <si>
    <t>State Shared Revenues - General Gov't - Local Gov't Half-Cent Sales Tax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</si>
  <si>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</si>
  <si>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</si>
  <si>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</si>
  <si>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</si>
  <si>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</si>
  <si>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</si>
  <si>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</si>
  <si>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Administrative Service Fees</t>
  </si>
  <si>
    <t>Physical Environment - Other Physical Environment Charges</t>
  </si>
  <si>
    <t>Total - All Account Codes</t>
  </si>
  <si>
    <t>Local Fiscal Year Ended September 30, 2009</t>
  </si>
  <si>
    <t>Other Judgments, Fines, and Forfeits</t>
  </si>
  <si>
    <t>Interest and Other Earnings - Interest</t>
  </si>
  <si>
    <t>Rents and Royalties</t>
  </si>
  <si>
    <t>Other Miscellaneous Revenues - Other</t>
  </si>
  <si>
    <t>Proceeds - Installment Purchases and Capital Lease Proceeds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</si>
  <si>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</si>
  <si>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</si>
  <si>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</si>
  <si>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</si>
  <si>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</si>
  <si>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</si>
  <si>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</si>
  <si>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Belle Isle Revenues Reported by Account Code and Fund Type</t>
  </si>
  <si>
    <t>Local Fiscal Year Ended September 30, 2010</t>
  </si>
  <si>
    <t>State Grant - Physical Environment - Other Physical Environment</t>
  </si>
  <si>
    <t>State Shared Revenues - General Gov't - Mobile Home License Tax</t>
  </si>
  <si>
    <t>Physical Environment - Garbage / Solid Waste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</si>
  <si>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</si>
  <si>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</si>
  <si>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</si>
  <si>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Local Option Taxes</t>
  </si>
  <si>
    <t>County Ninth-Cent Voted Fuel Tax</t>
  </si>
  <si>
    <t>Federal Grant - General Government</t>
  </si>
  <si>
    <t>Federal Grant - Physical Environment - Other Physical Environment</t>
  </si>
  <si>
    <t>General Gov't (Not Court-Related) - Other General Gov't Charges and Fees</t>
  </si>
  <si>
    <t>2011 Municipal Population:</t>
  </si>
  <si>
    <t>Local Fiscal Year Ended September 30, 2012</t>
  </si>
  <si>
    <t>Culture / Recreation - Charter Schools</t>
  </si>
  <si>
    <t>2012 Municipal Population:</t>
  </si>
  <si>
    <t>Local Fiscal Year Ended September 30, 2013</t>
  </si>
  <si>
    <t>Local Business Tax (Chapter 205, F.S.)</t>
  </si>
  <si>
    <t>Building Permits</t>
  </si>
  <si>
    <t>Impact Fees - Residential - Other</t>
  </si>
  <si>
    <t>State Shared Revenues - General Government - Revenue Sharing Proceeds</t>
  </si>
  <si>
    <t>State Shared Revenues - General Government - Alcoholic Beverage License Tax</t>
  </si>
  <si>
    <t>State Shared Revenues - General Government - Local Government Half-Cent Sales Tax</t>
  </si>
  <si>
    <t>General Government - Other General Government Charges and Fees</t>
  </si>
  <si>
    <t>Public Safety - Other Public Safety Charges and Fees</t>
  </si>
  <si>
    <t>Culture / Recreation - Special Events</t>
  </si>
  <si>
    <t>Fines - Local Ordinance Violations</t>
  </si>
  <si>
    <t>Contributions and Donations from Private Sources</t>
  </si>
  <si>
    <t>Proceeds - Debt Proceeds</t>
  </si>
  <si>
    <t>2013 Municipal Population:</t>
  </si>
  <si>
    <t>Local Fiscal Year Ended September 30, 2008</t>
  </si>
  <si>
    <t>Utility Service Tax - Propane</t>
  </si>
  <si>
    <t>Permits and Franchise Fees</t>
  </si>
  <si>
    <t>Other Permits and Fees</t>
  </si>
  <si>
    <t>Court-Ordered Judgments and Fines - As Decided by County Court Criminal</t>
  </si>
  <si>
    <t>Impact Fees - Transportation</t>
  </si>
  <si>
    <t>2008 Municipal Population:</t>
  </si>
  <si>
    <t>Local Fiscal Year Ended September 30, 2014</t>
  </si>
  <si>
    <t>Sales - Disposition of Fixed Assets</t>
  </si>
  <si>
    <t>Proceeds of General Capital Asset Dispositions - Sales</t>
  </si>
  <si>
    <t>2014 Municipal Population:</t>
  </si>
  <si>
    <t>Local Fiscal Year Ended September 30, 2015</t>
  </si>
  <si>
    <t>Federal Grant - Public Safety</t>
  </si>
  <si>
    <t>State Grant - Public Safety</t>
  </si>
  <si>
    <t>Grants from Other Local Units - Public Safety</t>
  </si>
  <si>
    <t>Sale of Contraband Property Seized by Law Enforcement</t>
  </si>
  <si>
    <t>2015 Municipal Population:</t>
  </si>
  <si>
    <t>Local Fiscal Year Ended September 30, 2016</t>
  </si>
  <si>
    <t>Proceeds - Proceeds from Refunding Bonds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</si>
  <si>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</si>
  <si>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</si>
  <si>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</si>
  <si>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</si>
  <si>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</si>
  <si>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</si>
  <si>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Communications Services Taxes (Chapter 202, F.S.)</t>
  </si>
  <si>
    <t>Non-Operating - Inter-Fund Group Transfers In</t>
  </si>
  <si>
    <t>2019 Municipal Population:</t>
  </si>
  <si>
    <t>Local Fiscal Year Ended September 30, 2020</t>
  </si>
  <si>
    <t>Federal Grant - Economic Environment</t>
  </si>
  <si>
    <t>Other Financial Assistance - Federal Source</t>
  </si>
  <si>
    <t>Licenses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</si>
  <si>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</si>
  <si>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</si>
  <si>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</si>
  <si>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</si>
  <si>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</si>
  <si>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</si>
  <si>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</si>
  <si>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Local Communications Services Taxes</t>
  </si>
  <si>
    <t>Building Permits (Buildling Permit Fees)</t>
  </si>
  <si>
    <t>Other Fees and Special Assessments</t>
  </si>
  <si>
    <t>Intergovernmental Revenues</t>
  </si>
  <si>
    <t>State Grant - Economic Environment</t>
  </si>
  <si>
    <t>State Shared Revenues - General Government - Municipal Revenue Sharing Program</t>
  </si>
  <si>
    <t>State Shared Revenues - General Government - Local Government Half-Cent Sales Tax Program</t>
  </si>
  <si>
    <t>Grants from Other Local Units - Physical Environment</t>
  </si>
  <si>
    <t>2021 Municipal Population:</t>
  </si>
  <si>
    <t>Local Fiscal Year Ended September 30, 2022</t>
  </si>
  <si>
    <t>Federal Grant - Other Federal Grants</t>
  </si>
  <si>
    <t>2022 Municipal Population:</t>
  </si>
  <si>
    <t>Local Fiscal Year Ended September 30, 2023</t>
  </si>
  <si>
    <t>Impact Fees - Residential - Culture / Recreation</t>
  </si>
  <si>
    <t>Federal Grant - American Rescue Plan Act Funds</t>
  </si>
  <si>
    <t>Proceeds - Leases - Financial Agreements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</si>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</sst>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A06FA-B35E-43AB-B24B-134C3F90A95E}">
  <sheetPr>
    <pageSetUpPr fitToPage="1"/>
  </sheetPr>
  <dimension ref="A1:ED51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47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129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40</v>
      </c>
      <c r="B3" s="108"/>
      <c r="C3" s="109"/>
      <c r="D3" s="113" t="s">
        <v>24</v>
      </c>
      <c r="E3" s="114"/>
      <c r="F3" s="114"/>
      <c r="G3" s="114"/>
      <c r="H3" s="115"/>
      <c r="I3" s="113" t="s">
        <v>25</v>
      </c>
      <c r="J3" s="115"/>
      <c r="K3" s="113" t="s">
        <v>27</v>
      </c>
      <c r="L3" s="114"/>
      <c r="M3" s="115"/>
      <c r="N3" s="49"/>
      <c r="O3" s="50"/>
      <c r="P3" s="116" t="s">
        <v>112</v>
      </c>
      <c r="Q3" s="51"/>
      <c r="R3"/>
    </row>
    <row r="4" spans="1:134" ht="32.25" customHeight="1" thickBot="1">
      <c r="A4" s="110"/>
      <c r="B4" s="111"/>
      <c r="C4" s="112"/>
      <c r="D4" s="52" t="s">
        <v>3</v>
      </c>
      <c r="E4" s="52" t="s">
        <v>41</v>
      </c>
      <c r="F4" s="52" t="s">
        <v>42</v>
      </c>
      <c r="G4" s="52" t="s">
        <v>43</v>
      </c>
      <c r="H4" s="52" t="s">
        <v>4</v>
      </c>
      <c r="I4" s="52" t="s">
        <v>5</v>
      </c>
      <c r="J4" s="53" t="s">
        <v>44</v>
      </c>
      <c r="K4" s="53" t="s">
        <v>6</v>
      </c>
      <c r="L4" s="53" t="s">
        <v>7</v>
      </c>
      <c r="M4" s="53" t="s">
        <v>113</v>
      </c>
      <c r="N4" s="53" t="s">
        <v>8</v>
      </c>
      <c r="O4" s="53" t="s">
        <v>114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115</v>
      </c>
      <c r="B5" s="57"/>
      <c r="C5" s="57"/>
      <c r="D5" s="58">
        <f>SUM(D6:D10)</f>
        <v>4539450</v>
      </c>
      <c r="E5" s="58">
        <f>SUM(E6:E10)</f>
        <v>0</v>
      </c>
      <c r="F5" s="58">
        <f>SUM(F6:F10)</f>
        <v>0</v>
      </c>
      <c r="G5" s="58">
        <f>SUM(G6:G10)</f>
        <v>0</v>
      </c>
      <c r="H5" s="58">
        <f>SUM(H6:H10)</f>
        <v>0</v>
      </c>
      <c r="I5" s="58">
        <f>SUM(I6:I10)</f>
        <v>0</v>
      </c>
      <c r="J5" s="58">
        <f>SUM(J6:J10)</f>
        <v>0</v>
      </c>
      <c r="K5" s="58">
        <f>SUM(K6:K10)</f>
        <v>0</v>
      </c>
      <c r="L5" s="58">
        <f>SUM(L6:L10)</f>
        <v>0</v>
      </c>
      <c r="M5" s="58">
        <f>SUM(M6:M10)</f>
        <v>0</v>
      </c>
      <c r="N5" s="58">
        <f>SUM(N6:N10)</f>
        <v>0</v>
      </c>
      <c r="O5" s="59">
        <f>SUM(D5:N5)</f>
        <v>4539450</v>
      </c>
      <c r="P5" s="60">
        <f>(O5/P$49)</f>
        <v>627.08246995441357</v>
      </c>
      <c r="Q5" s="61"/>
    </row>
    <row r="6" spans="1:134">
      <c r="A6" s="63"/>
      <c r="B6" s="64">
        <v>311</v>
      </c>
      <c r="C6" s="65" t="s">
        <v>1</v>
      </c>
      <c r="D6" s="66">
        <v>4079655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4079655</v>
      </c>
      <c r="P6" s="67">
        <f>(O6/P$49)</f>
        <v>563.56610029009528</v>
      </c>
      <c r="Q6" s="68"/>
    </row>
    <row r="7" spans="1:134">
      <c r="A7" s="63"/>
      <c r="B7" s="64">
        <v>312.41000000000003</v>
      </c>
      <c r="C7" s="65" t="s">
        <v>116</v>
      </c>
      <c r="D7" s="66">
        <v>219503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0" si="0">SUM(D7:N7)</f>
        <v>219503</v>
      </c>
      <c r="P7" s="67">
        <f>(O7/P$49)</f>
        <v>30.322282083160658</v>
      </c>
      <c r="Q7" s="68"/>
    </row>
    <row r="8" spans="1:134">
      <c r="A8" s="63"/>
      <c r="B8" s="64">
        <v>314.8</v>
      </c>
      <c r="C8" s="65" t="s">
        <v>79</v>
      </c>
      <c r="D8" s="66">
        <v>7008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7008</v>
      </c>
      <c r="P8" s="67">
        <f>(O8/P$49)</f>
        <v>0.96808951512639863</v>
      </c>
      <c r="Q8" s="68"/>
    </row>
    <row r="9" spans="1:134">
      <c r="A9" s="63"/>
      <c r="B9" s="64">
        <v>315.2</v>
      </c>
      <c r="C9" s="65" t="s">
        <v>117</v>
      </c>
      <c r="D9" s="66">
        <v>214007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214007</v>
      </c>
      <c r="P9" s="67">
        <f>(O9/P$49)</f>
        <v>29.563061196297831</v>
      </c>
      <c r="Q9" s="68"/>
    </row>
    <row r="10" spans="1:134">
      <c r="A10" s="63"/>
      <c r="B10" s="64">
        <v>316</v>
      </c>
      <c r="C10" s="65" t="s">
        <v>65</v>
      </c>
      <c r="D10" s="66">
        <v>19277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19277</v>
      </c>
      <c r="P10" s="67">
        <f>(O10/P$49)</f>
        <v>2.6629368697333886</v>
      </c>
      <c r="Q10" s="68"/>
    </row>
    <row r="11" spans="1:134" ht="15.75">
      <c r="A11" s="69" t="s">
        <v>12</v>
      </c>
      <c r="B11" s="70"/>
      <c r="C11" s="71"/>
      <c r="D11" s="72">
        <f>SUM(D12:D18)</f>
        <v>687162</v>
      </c>
      <c r="E11" s="72">
        <f>SUM(E12:E18)</f>
        <v>5024</v>
      </c>
      <c r="F11" s="72">
        <f>SUM(F12:F18)</f>
        <v>0</v>
      </c>
      <c r="G11" s="72">
        <f>SUM(G12:G18)</f>
        <v>0</v>
      </c>
      <c r="H11" s="72">
        <f>SUM(H12:H18)</f>
        <v>0</v>
      </c>
      <c r="I11" s="72">
        <f>SUM(I12:I18)</f>
        <v>0</v>
      </c>
      <c r="J11" s="72">
        <f>SUM(J12:J18)</f>
        <v>0</v>
      </c>
      <c r="K11" s="72">
        <f>SUM(K12:K18)</f>
        <v>0</v>
      </c>
      <c r="L11" s="72">
        <f>SUM(L12:L18)</f>
        <v>0</v>
      </c>
      <c r="M11" s="72">
        <f>SUM(M12:M18)</f>
        <v>0</v>
      </c>
      <c r="N11" s="72">
        <f>SUM(N12:N18)</f>
        <v>0</v>
      </c>
      <c r="O11" s="73">
        <f>SUM(D11:N11)</f>
        <v>692186</v>
      </c>
      <c r="P11" s="74">
        <f>(O11/P$49)</f>
        <v>95.619008150297006</v>
      </c>
      <c r="Q11" s="75"/>
    </row>
    <row r="12" spans="1:134">
      <c r="A12" s="63"/>
      <c r="B12" s="64">
        <v>322</v>
      </c>
      <c r="C12" s="65" t="s">
        <v>118</v>
      </c>
      <c r="D12" s="66">
        <v>232227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>SUM(D12:N12)</f>
        <v>232227</v>
      </c>
      <c r="P12" s="67">
        <f>(O12/P$49)</f>
        <v>32.079983423124744</v>
      </c>
      <c r="Q12" s="68"/>
    </row>
    <row r="13" spans="1:134">
      <c r="A13" s="63"/>
      <c r="B13" s="64">
        <v>323.10000000000002</v>
      </c>
      <c r="C13" s="65" t="s">
        <v>13</v>
      </c>
      <c r="D13" s="66">
        <v>323062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 t="shared" ref="O13:O18" si="1">SUM(D13:N13)</f>
        <v>323062</v>
      </c>
      <c r="P13" s="67">
        <f>(O13/P$49)</f>
        <v>44.627987291062304</v>
      </c>
      <c r="Q13" s="68"/>
    </row>
    <row r="14" spans="1:134">
      <c r="A14" s="63"/>
      <c r="B14" s="64">
        <v>323.7</v>
      </c>
      <c r="C14" s="65" t="s">
        <v>16</v>
      </c>
      <c r="D14" s="66">
        <v>98298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 t="shared" si="1"/>
        <v>98298</v>
      </c>
      <c r="P14" s="67">
        <f>(O14/P$49)</f>
        <v>13.578947368421053</v>
      </c>
      <c r="Q14" s="68"/>
    </row>
    <row r="15" spans="1:134">
      <c r="A15" s="63"/>
      <c r="B15" s="64">
        <v>324.31</v>
      </c>
      <c r="C15" s="65" t="s">
        <v>17</v>
      </c>
      <c r="D15" s="66">
        <v>0</v>
      </c>
      <c r="E15" s="66">
        <v>3220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 t="shared" si="1"/>
        <v>3220</v>
      </c>
      <c r="P15" s="67">
        <f>(O15/P$49)</f>
        <v>0.44481281945020029</v>
      </c>
      <c r="Q15" s="68"/>
    </row>
    <row r="16" spans="1:134">
      <c r="A16" s="63"/>
      <c r="B16" s="64">
        <v>324.61</v>
      </c>
      <c r="C16" s="65" t="s">
        <v>130</v>
      </c>
      <c r="D16" s="66">
        <v>0</v>
      </c>
      <c r="E16" s="66">
        <v>781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si="1"/>
        <v>781</v>
      </c>
      <c r="P16" s="67">
        <f>(O16/P$49)</f>
        <v>0.10788782981074733</v>
      </c>
      <c r="Q16" s="68"/>
    </row>
    <row r="17" spans="1:17">
      <c r="A17" s="63"/>
      <c r="B17" s="64">
        <v>324.91000000000003</v>
      </c>
      <c r="C17" s="65" t="s">
        <v>67</v>
      </c>
      <c r="D17" s="66">
        <v>0</v>
      </c>
      <c r="E17" s="66">
        <v>1023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si="1"/>
        <v>1023</v>
      </c>
      <c r="P17" s="67">
        <f>(O17/P$49)</f>
        <v>0.14131786158309159</v>
      </c>
      <c r="Q17" s="68"/>
    </row>
    <row r="18" spans="1:17">
      <c r="A18" s="63"/>
      <c r="B18" s="64">
        <v>329.5</v>
      </c>
      <c r="C18" s="65" t="s">
        <v>119</v>
      </c>
      <c r="D18" s="66">
        <v>33575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1"/>
        <v>33575</v>
      </c>
      <c r="P18" s="67">
        <f>(O18/P$49)</f>
        <v>4.638071556844868</v>
      </c>
      <c r="Q18" s="68"/>
    </row>
    <row r="19" spans="1:17" ht="15.75">
      <c r="A19" s="69" t="s">
        <v>120</v>
      </c>
      <c r="B19" s="70"/>
      <c r="C19" s="71"/>
      <c r="D19" s="72">
        <f>SUM(D20:D27)</f>
        <v>2675233</v>
      </c>
      <c r="E19" s="72">
        <f>SUM(E20:E27)</f>
        <v>68442</v>
      </c>
      <c r="F19" s="72">
        <f>SUM(F20:F27)</f>
        <v>0</v>
      </c>
      <c r="G19" s="72">
        <f>SUM(G20:G27)</f>
        <v>0</v>
      </c>
      <c r="H19" s="72">
        <f>SUM(H20:H27)</f>
        <v>0</v>
      </c>
      <c r="I19" s="72">
        <f>SUM(I20:I27)</f>
        <v>0</v>
      </c>
      <c r="J19" s="72">
        <f>SUM(J20:J27)</f>
        <v>0</v>
      </c>
      <c r="K19" s="72">
        <f>SUM(K20:K27)</f>
        <v>0</v>
      </c>
      <c r="L19" s="72">
        <f>SUM(L20:L27)</f>
        <v>0</v>
      </c>
      <c r="M19" s="72">
        <f>SUM(M20:M27)</f>
        <v>0</v>
      </c>
      <c r="N19" s="72">
        <f>SUM(N20:N27)</f>
        <v>0</v>
      </c>
      <c r="O19" s="73">
        <f>SUM(D19:N19)</f>
        <v>2743675</v>
      </c>
      <c r="P19" s="74">
        <f>(O19/P$49)</f>
        <v>379.01298521895291</v>
      </c>
      <c r="Q19" s="75"/>
    </row>
    <row r="20" spans="1:17">
      <c r="A20" s="63"/>
      <c r="B20" s="64">
        <v>331.2</v>
      </c>
      <c r="C20" s="65" t="s">
        <v>90</v>
      </c>
      <c r="D20" s="66">
        <v>11582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>SUM(D20:N20)</f>
        <v>11582</v>
      </c>
      <c r="P20" s="67">
        <f>(O20/P$49)</f>
        <v>1.5999447437491365</v>
      </c>
      <c r="Q20" s="68"/>
    </row>
    <row r="21" spans="1:17">
      <c r="A21" s="63"/>
      <c r="B21" s="64">
        <v>331.5</v>
      </c>
      <c r="C21" s="65" t="s">
        <v>107</v>
      </c>
      <c r="D21" s="66">
        <v>124112</v>
      </c>
      <c r="E21" s="66">
        <v>2747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ref="O21:O26" si="2">SUM(D21:N21)</f>
        <v>126859</v>
      </c>
      <c r="P21" s="67">
        <f>(O21/P$49)</f>
        <v>17.524381820693467</v>
      </c>
      <c r="Q21" s="68"/>
    </row>
    <row r="22" spans="1:17">
      <c r="A22" s="63"/>
      <c r="B22" s="64">
        <v>331.51</v>
      </c>
      <c r="C22" s="65" t="s">
        <v>131</v>
      </c>
      <c r="D22" s="66">
        <v>711198</v>
      </c>
      <c r="E22" s="66">
        <v>65542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si="2"/>
        <v>776740</v>
      </c>
      <c r="P22" s="67">
        <f>(O22/P$49)</f>
        <v>107.29935073905236</v>
      </c>
      <c r="Q22" s="68"/>
    </row>
    <row r="23" spans="1:17">
      <c r="A23" s="63"/>
      <c r="B23" s="64">
        <v>334.5</v>
      </c>
      <c r="C23" s="65" t="s">
        <v>121</v>
      </c>
      <c r="D23" s="66">
        <v>615</v>
      </c>
      <c r="E23" s="66">
        <v>153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si="2"/>
        <v>768</v>
      </c>
      <c r="P23" s="67">
        <f>(O23/P$49)</f>
        <v>0.10609200165768752</v>
      </c>
      <c r="Q23" s="68"/>
    </row>
    <row r="24" spans="1:17">
      <c r="A24" s="63"/>
      <c r="B24" s="64">
        <v>335.125</v>
      </c>
      <c r="C24" s="65" t="s">
        <v>122</v>
      </c>
      <c r="D24" s="66">
        <v>448023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si="2"/>
        <v>448023</v>
      </c>
      <c r="P24" s="67">
        <f>(O24/P$49)</f>
        <v>61.890178201409036</v>
      </c>
      <c r="Q24" s="68"/>
    </row>
    <row r="25" spans="1:17">
      <c r="A25" s="63"/>
      <c r="B25" s="64">
        <v>335.15</v>
      </c>
      <c r="C25" s="65" t="s">
        <v>69</v>
      </c>
      <c r="D25" s="66">
        <v>98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si="2"/>
        <v>98</v>
      </c>
      <c r="P25" s="67">
        <f>(O25/P$49)</f>
        <v>1.3537781461527836E-2</v>
      </c>
      <c r="Q25" s="68"/>
    </row>
    <row r="26" spans="1:17">
      <c r="A26" s="63"/>
      <c r="B26" s="64">
        <v>335.18</v>
      </c>
      <c r="C26" s="65" t="s">
        <v>123</v>
      </c>
      <c r="D26" s="66">
        <v>1372265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si="2"/>
        <v>1372265</v>
      </c>
      <c r="P26" s="67">
        <f>(O26/P$49)</f>
        <v>189.56554772758668</v>
      </c>
      <c r="Q26" s="68"/>
    </row>
    <row r="27" spans="1:17">
      <c r="A27" s="63"/>
      <c r="B27" s="64">
        <v>337.3</v>
      </c>
      <c r="C27" s="65" t="s">
        <v>124</v>
      </c>
      <c r="D27" s="66">
        <v>7340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ref="O27" si="3">SUM(D27:N27)</f>
        <v>7340</v>
      </c>
      <c r="P27" s="67">
        <f>(O27/P$49)</f>
        <v>1.0139522033430031</v>
      </c>
      <c r="Q27" s="68"/>
    </row>
    <row r="28" spans="1:17" ht="15.75">
      <c r="A28" s="69" t="s">
        <v>28</v>
      </c>
      <c r="B28" s="70"/>
      <c r="C28" s="71"/>
      <c r="D28" s="72">
        <f>SUM(D29:D33)</f>
        <v>1012771</v>
      </c>
      <c r="E28" s="72">
        <f>SUM(E29:E33)</f>
        <v>432370</v>
      </c>
      <c r="F28" s="72">
        <f>SUM(F29:F33)</f>
        <v>0</v>
      </c>
      <c r="G28" s="72">
        <f>SUM(G29:G33)</f>
        <v>0</v>
      </c>
      <c r="H28" s="72">
        <f>SUM(H29:H33)</f>
        <v>0</v>
      </c>
      <c r="I28" s="72">
        <f>SUM(I29:I33)</f>
        <v>0</v>
      </c>
      <c r="J28" s="72">
        <f>SUM(J29:J33)</f>
        <v>0</v>
      </c>
      <c r="K28" s="72">
        <f>SUM(K29:K33)</f>
        <v>0</v>
      </c>
      <c r="L28" s="72">
        <f>SUM(L29:L33)</f>
        <v>0</v>
      </c>
      <c r="M28" s="72">
        <f>SUM(M29:M33)</f>
        <v>0</v>
      </c>
      <c r="N28" s="72">
        <f>SUM(N29:N33)</f>
        <v>0</v>
      </c>
      <c r="O28" s="72">
        <f>SUM(D28:N28)</f>
        <v>1445141</v>
      </c>
      <c r="P28" s="74">
        <f>(O28/P$49)</f>
        <v>199.6326840723857</v>
      </c>
      <c r="Q28" s="75"/>
    </row>
    <row r="29" spans="1:17">
      <c r="A29" s="63"/>
      <c r="B29" s="64">
        <v>341.9</v>
      </c>
      <c r="C29" s="65" t="s">
        <v>71</v>
      </c>
      <c r="D29" s="66">
        <v>70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ref="O29:O33" si="4">SUM(D29:N29)</f>
        <v>70</v>
      </c>
      <c r="P29" s="67">
        <f>(O29/P$49)</f>
        <v>9.6698439010913101E-3</v>
      </c>
      <c r="Q29" s="68"/>
    </row>
    <row r="30" spans="1:17">
      <c r="A30" s="63"/>
      <c r="B30" s="64">
        <v>342.9</v>
      </c>
      <c r="C30" s="65" t="s">
        <v>72</v>
      </c>
      <c r="D30" s="66">
        <v>285155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si="4"/>
        <v>285155</v>
      </c>
      <c r="P30" s="67">
        <f>(O30/P$49)</f>
        <v>39.391490537367041</v>
      </c>
      <c r="Q30" s="68"/>
    </row>
    <row r="31" spans="1:17">
      <c r="A31" s="63"/>
      <c r="B31" s="64">
        <v>343.4</v>
      </c>
      <c r="C31" s="65" t="s">
        <v>51</v>
      </c>
      <c r="D31" s="66">
        <v>721134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 t="shared" si="4"/>
        <v>721134</v>
      </c>
      <c r="P31" s="67">
        <f>(O31/P$49)</f>
        <v>99.61790302527973</v>
      </c>
      <c r="Q31" s="68"/>
    </row>
    <row r="32" spans="1:17">
      <c r="A32" s="63"/>
      <c r="B32" s="64">
        <v>343.9</v>
      </c>
      <c r="C32" s="65" t="s">
        <v>32</v>
      </c>
      <c r="D32" s="66">
        <v>0</v>
      </c>
      <c r="E32" s="66">
        <v>432370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si="4"/>
        <v>432370</v>
      </c>
      <c r="P32" s="67">
        <f>(O32/P$49)</f>
        <v>59.727862964497859</v>
      </c>
      <c r="Q32" s="68"/>
    </row>
    <row r="33" spans="1:120">
      <c r="A33" s="63"/>
      <c r="B33" s="64">
        <v>347.4</v>
      </c>
      <c r="C33" s="65" t="s">
        <v>73</v>
      </c>
      <c r="D33" s="66">
        <v>6412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si="4"/>
        <v>6412</v>
      </c>
      <c r="P33" s="67">
        <f>(O33/P$49)</f>
        <v>0.88575770133996412</v>
      </c>
      <c r="Q33" s="68"/>
    </row>
    <row r="34" spans="1:120" ht="15.75">
      <c r="A34" s="69" t="s">
        <v>29</v>
      </c>
      <c r="B34" s="70"/>
      <c r="C34" s="71"/>
      <c r="D34" s="72">
        <f>SUM(D35:D36)</f>
        <v>858189</v>
      </c>
      <c r="E34" s="72">
        <f>SUM(E35:E36)</f>
        <v>7682</v>
      </c>
      <c r="F34" s="72">
        <f>SUM(F35:F36)</f>
        <v>0</v>
      </c>
      <c r="G34" s="72">
        <f>SUM(G35:G36)</f>
        <v>0</v>
      </c>
      <c r="H34" s="72">
        <f>SUM(H35:H36)</f>
        <v>0</v>
      </c>
      <c r="I34" s="72">
        <f>SUM(I35:I36)</f>
        <v>0</v>
      </c>
      <c r="J34" s="72">
        <f>SUM(J35:J36)</f>
        <v>0</v>
      </c>
      <c r="K34" s="72">
        <f>SUM(K35:K36)</f>
        <v>0</v>
      </c>
      <c r="L34" s="72">
        <f>SUM(L35:L36)</f>
        <v>0</v>
      </c>
      <c r="M34" s="72">
        <f>SUM(M35:M36)</f>
        <v>0</v>
      </c>
      <c r="N34" s="72">
        <f>SUM(N35:N36)</f>
        <v>0</v>
      </c>
      <c r="O34" s="72">
        <f>SUM(D34:N34)</f>
        <v>865871</v>
      </c>
      <c r="P34" s="74">
        <f>(O34/P$49)</f>
        <v>119.61196297831192</v>
      </c>
      <c r="Q34" s="75"/>
    </row>
    <row r="35" spans="1:120">
      <c r="A35" s="76"/>
      <c r="B35" s="77">
        <v>354</v>
      </c>
      <c r="C35" s="78" t="s">
        <v>74</v>
      </c>
      <c r="D35" s="66">
        <v>15747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 t="shared" ref="O35:O36" si="5">SUM(D35:N35)</f>
        <v>15747</v>
      </c>
      <c r="P35" s="67">
        <f>(O35/P$49)</f>
        <v>2.1753004558640696</v>
      </c>
      <c r="Q35" s="68"/>
    </row>
    <row r="36" spans="1:120">
      <c r="A36" s="76"/>
      <c r="B36" s="77">
        <v>359</v>
      </c>
      <c r="C36" s="78" t="s">
        <v>35</v>
      </c>
      <c r="D36" s="66">
        <v>842442</v>
      </c>
      <c r="E36" s="66">
        <v>7682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 t="shared" si="5"/>
        <v>850124</v>
      </c>
      <c r="P36" s="67">
        <f>(O36/P$49)</f>
        <v>117.43666252244785</v>
      </c>
      <c r="Q36" s="68"/>
    </row>
    <row r="37" spans="1:120" ht="15.75">
      <c r="A37" s="69" t="s">
        <v>2</v>
      </c>
      <c r="B37" s="70"/>
      <c r="C37" s="71"/>
      <c r="D37" s="72">
        <f>SUM(D38:D43)</f>
        <v>642296</v>
      </c>
      <c r="E37" s="72">
        <f>SUM(E38:E43)</f>
        <v>12107</v>
      </c>
      <c r="F37" s="72">
        <f>SUM(F38:F43)</f>
        <v>0</v>
      </c>
      <c r="G37" s="72">
        <f>SUM(G38:G43)</f>
        <v>4035</v>
      </c>
      <c r="H37" s="72">
        <f>SUM(H38:H43)</f>
        <v>0</v>
      </c>
      <c r="I37" s="72">
        <f>SUM(I38:I43)</f>
        <v>0</v>
      </c>
      <c r="J37" s="72">
        <f>SUM(J38:J43)</f>
        <v>0</v>
      </c>
      <c r="K37" s="72">
        <f>SUM(K38:K43)</f>
        <v>0</v>
      </c>
      <c r="L37" s="72">
        <f>SUM(L38:L43)</f>
        <v>0</v>
      </c>
      <c r="M37" s="72">
        <f>SUM(M38:M43)</f>
        <v>0</v>
      </c>
      <c r="N37" s="72">
        <f>SUM(N38:N43)</f>
        <v>0</v>
      </c>
      <c r="O37" s="72">
        <f>SUM(D37:N37)</f>
        <v>658438</v>
      </c>
      <c r="P37" s="74">
        <f>(O37/P$49)</f>
        <v>90.957038264953724</v>
      </c>
      <c r="Q37" s="75"/>
    </row>
    <row r="38" spans="1:120">
      <c r="A38" s="63"/>
      <c r="B38" s="64">
        <v>361.1</v>
      </c>
      <c r="C38" s="65" t="s">
        <v>36</v>
      </c>
      <c r="D38" s="66">
        <v>5815</v>
      </c>
      <c r="E38" s="66">
        <v>12107</v>
      </c>
      <c r="F38" s="66">
        <v>0</v>
      </c>
      <c r="G38" s="66">
        <v>4035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>SUM(D38:N38)</f>
        <v>21957</v>
      </c>
      <c r="P38" s="67">
        <f>(O38/P$49)</f>
        <v>3.0331537505180273</v>
      </c>
      <c r="Q38" s="68"/>
    </row>
    <row r="39" spans="1:120">
      <c r="A39" s="63"/>
      <c r="B39" s="64">
        <v>362</v>
      </c>
      <c r="C39" s="65" t="s">
        <v>37</v>
      </c>
      <c r="D39" s="66">
        <v>450000</v>
      </c>
      <c r="E39" s="66">
        <v>0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 t="shared" ref="O39:O46" si="6">SUM(D39:N39)</f>
        <v>450000</v>
      </c>
      <c r="P39" s="67">
        <f>(O39/P$49)</f>
        <v>62.163282221301287</v>
      </c>
      <c r="Q39" s="68"/>
    </row>
    <row r="40" spans="1:120">
      <c r="A40" s="63"/>
      <c r="B40" s="64">
        <v>364</v>
      </c>
      <c r="C40" s="65" t="s">
        <v>86</v>
      </c>
      <c r="D40" s="66">
        <v>76722</v>
      </c>
      <c r="E40" s="66">
        <v>0</v>
      </c>
      <c r="F40" s="66">
        <v>0</v>
      </c>
      <c r="G40" s="66">
        <v>0</v>
      </c>
      <c r="H40" s="66">
        <v>0</v>
      </c>
      <c r="I40" s="66">
        <v>0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f t="shared" si="6"/>
        <v>76722</v>
      </c>
      <c r="P40" s="67">
        <f>(O40/P$49)</f>
        <v>10.598425196850394</v>
      </c>
      <c r="Q40" s="68"/>
    </row>
    <row r="41" spans="1:120">
      <c r="A41" s="63"/>
      <c r="B41" s="64">
        <v>366</v>
      </c>
      <c r="C41" s="65" t="s">
        <v>75</v>
      </c>
      <c r="D41" s="66">
        <v>40000</v>
      </c>
      <c r="E41" s="66">
        <v>0</v>
      </c>
      <c r="F41" s="66">
        <v>0</v>
      </c>
      <c r="G41" s="66">
        <v>0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f t="shared" si="6"/>
        <v>40000</v>
      </c>
      <c r="P41" s="67">
        <f>(O41/P$49)</f>
        <v>5.5256250863378922</v>
      </c>
      <c r="Q41" s="68"/>
    </row>
    <row r="42" spans="1:120">
      <c r="A42" s="63"/>
      <c r="B42" s="64">
        <v>367</v>
      </c>
      <c r="C42" s="65" t="s">
        <v>109</v>
      </c>
      <c r="D42" s="66">
        <v>16450</v>
      </c>
      <c r="E42" s="66">
        <v>0</v>
      </c>
      <c r="F42" s="66">
        <v>0</v>
      </c>
      <c r="G42" s="66">
        <v>0</v>
      </c>
      <c r="H42" s="66">
        <v>0</v>
      </c>
      <c r="I42" s="66">
        <v>0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f t="shared" si="6"/>
        <v>16450</v>
      </c>
      <c r="P42" s="67">
        <f>(O42/P$49)</f>
        <v>2.2724133167564582</v>
      </c>
      <c r="Q42" s="68"/>
    </row>
    <row r="43" spans="1:120">
      <c r="A43" s="63"/>
      <c r="B43" s="64">
        <v>369.9</v>
      </c>
      <c r="C43" s="65" t="s">
        <v>38</v>
      </c>
      <c r="D43" s="66">
        <v>53309</v>
      </c>
      <c r="E43" s="66">
        <v>0</v>
      </c>
      <c r="F43" s="66">
        <v>0</v>
      </c>
      <c r="G43" s="66">
        <v>0</v>
      </c>
      <c r="H43" s="66">
        <v>0</v>
      </c>
      <c r="I43" s="66">
        <v>0</v>
      </c>
      <c r="J43" s="66">
        <v>0</v>
      </c>
      <c r="K43" s="66">
        <v>0</v>
      </c>
      <c r="L43" s="66">
        <v>0</v>
      </c>
      <c r="M43" s="66">
        <v>0</v>
      </c>
      <c r="N43" s="66">
        <v>0</v>
      </c>
      <c r="O43" s="66">
        <f t="shared" si="6"/>
        <v>53309</v>
      </c>
      <c r="P43" s="67">
        <f>(O43/P$49)</f>
        <v>7.3641386931896671</v>
      </c>
      <c r="Q43" s="68"/>
    </row>
    <row r="44" spans="1:120" ht="15.75">
      <c r="A44" s="69" t="s">
        <v>30</v>
      </c>
      <c r="B44" s="70"/>
      <c r="C44" s="71"/>
      <c r="D44" s="72">
        <f>SUM(D45:D46)</f>
        <v>1027866</v>
      </c>
      <c r="E44" s="72">
        <f>SUM(E45:E46)</f>
        <v>0</v>
      </c>
      <c r="F44" s="72">
        <f>SUM(F45:F46)</f>
        <v>0</v>
      </c>
      <c r="G44" s="72">
        <f>SUM(G45:G46)</f>
        <v>0</v>
      </c>
      <c r="H44" s="72">
        <f>SUM(H45:H46)</f>
        <v>0</v>
      </c>
      <c r="I44" s="72">
        <f>SUM(I45:I46)</f>
        <v>0</v>
      </c>
      <c r="J44" s="72">
        <f>SUM(J45:J46)</f>
        <v>0</v>
      </c>
      <c r="K44" s="72">
        <f>SUM(K45:K46)</f>
        <v>0</v>
      </c>
      <c r="L44" s="72">
        <f>SUM(L45:L46)</f>
        <v>0</v>
      </c>
      <c r="M44" s="72">
        <f>SUM(M45:M46)</f>
        <v>0</v>
      </c>
      <c r="N44" s="72">
        <f>SUM(N45:N46)</f>
        <v>0</v>
      </c>
      <c r="O44" s="72">
        <f t="shared" si="6"/>
        <v>1027866</v>
      </c>
      <c r="P44" s="74">
        <f>(O44/P$49)</f>
        <v>141.99005387484459</v>
      </c>
      <c r="Q44" s="68"/>
    </row>
    <row r="45" spans="1:120">
      <c r="A45" s="63"/>
      <c r="B45" s="64">
        <v>381</v>
      </c>
      <c r="C45" s="65" t="s">
        <v>104</v>
      </c>
      <c r="D45" s="66">
        <v>104058</v>
      </c>
      <c r="E45" s="66">
        <v>0</v>
      </c>
      <c r="F45" s="66">
        <v>0</v>
      </c>
      <c r="G45" s="66">
        <v>0</v>
      </c>
      <c r="H45" s="66">
        <v>0</v>
      </c>
      <c r="I45" s="66">
        <v>0</v>
      </c>
      <c r="J45" s="66">
        <v>0</v>
      </c>
      <c r="K45" s="66">
        <v>0</v>
      </c>
      <c r="L45" s="66">
        <v>0</v>
      </c>
      <c r="M45" s="66">
        <v>0</v>
      </c>
      <c r="N45" s="66">
        <v>0</v>
      </c>
      <c r="O45" s="66">
        <f t="shared" si="6"/>
        <v>104058</v>
      </c>
      <c r="P45" s="67">
        <f>(O45/P$49)</f>
        <v>14.374637380853709</v>
      </c>
      <c r="Q45" s="68"/>
    </row>
    <row r="46" spans="1:120" ht="15.75" thickBot="1">
      <c r="A46" s="63"/>
      <c r="B46" s="64">
        <v>383.1</v>
      </c>
      <c r="C46" s="65" t="s">
        <v>132</v>
      </c>
      <c r="D46" s="66">
        <v>923808</v>
      </c>
      <c r="E46" s="66">
        <v>0</v>
      </c>
      <c r="F46" s="66">
        <v>0</v>
      </c>
      <c r="G46" s="66">
        <v>0</v>
      </c>
      <c r="H46" s="66">
        <v>0</v>
      </c>
      <c r="I46" s="66">
        <v>0</v>
      </c>
      <c r="J46" s="66">
        <v>0</v>
      </c>
      <c r="K46" s="66">
        <v>0</v>
      </c>
      <c r="L46" s="66">
        <v>0</v>
      </c>
      <c r="M46" s="66">
        <v>0</v>
      </c>
      <c r="N46" s="66">
        <v>0</v>
      </c>
      <c r="O46" s="66">
        <f t="shared" si="6"/>
        <v>923808</v>
      </c>
      <c r="P46" s="67">
        <f>(O46/P$49)</f>
        <v>127.61541649399088</v>
      </c>
      <c r="Q46" s="68"/>
    </row>
    <row r="47" spans="1:120" ht="16.5" thickBot="1">
      <c r="A47" s="79" t="s">
        <v>33</v>
      </c>
      <c r="B47" s="80"/>
      <c r="C47" s="81"/>
      <c r="D47" s="82">
        <f>SUM(D5,D11,D19,D28,D34,D37,D44)</f>
        <v>11442967</v>
      </c>
      <c r="E47" s="82">
        <f>SUM(E5,E11,E19,E28,E34,E37,E44)</f>
        <v>525625</v>
      </c>
      <c r="F47" s="82">
        <f>SUM(F5,F11,F19,F28,F34,F37,F44)</f>
        <v>0</v>
      </c>
      <c r="G47" s="82">
        <f>SUM(G5,G11,G19,G28,G34,G37,G44)</f>
        <v>4035</v>
      </c>
      <c r="H47" s="82">
        <f>SUM(H5,H11,H19,H28,H34,H37,H44)</f>
        <v>0</v>
      </c>
      <c r="I47" s="82">
        <f>SUM(I5,I11,I19,I28,I34,I37,I44)</f>
        <v>0</v>
      </c>
      <c r="J47" s="82">
        <f>SUM(J5,J11,J19,J28,J34,J37,J44)</f>
        <v>0</v>
      </c>
      <c r="K47" s="82">
        <f>SUM(K5,K11,K19,K28,K34,K37,K44)</f>
        <v>0</v>
      </c>
      <c r="L47" s="82">
        <f>SUM(L5,L11,L19,L28,L34,L37,L44)</f>
        <v>0</v>
      </c>
      <c r="M47" s="82">
        <f>SUM(M5,M11,M19,M28,M34,M37,M44)</f>
        <v>0</v>
      </c>
      <c r="N47" s="82">
        <f>SUM(N5,N11,N19,N28,N34,N37,N44)</f>
        <v>0</v>
      </c>
      <c r="O47" s="82">
        <f>SUM(D47:N47)</f>
        <v>11972627</v>
      </c>
      <c r="P47" s="83">
        <f>(O47/P$49)</f>
        <v>1653.9062025141593</v>
      </c>
      <c r="Q47" s="61"/>
      <c r="R47" s="84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51"/>
      <c r="BL47" s="51"/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1"/>
      <c r="CA47" s="51"/>
      <c r="CB47" s="51"/>
      <c r="CC47" s="51"/>
      <c r="CD47" s="51"/>
      <c r="CE47" s="51"/>
      <c r="CF47" s="51"/>
      <c r="CG47" s="51"/>
      <c r="CH47" s="51"/>
      <c r="CI47" s="51"/>
      <c r="CJ47" s="51"/>
      <c r="CK47" s="51"/>
      <c r="CL47" s="51"/>
      <c r="CM47" s="51"/>
      <c r="CN47" s="51"/>
      <c r="CO47" s="51"/>
      <c r="CP47" s="51"/>
      <c r="CQ47" s="51"/>
      <c r="CR47" s="51"/>
      <c r="CS47" s="51"/>
      <c r="CT47" s="51"/>
      <c r="CU47" s="51"/>
      <c r="CV47" s="51"/>
      <c r="CW47" s="51"/>
      <c r="CX47" s="51"/>
      <c r="CY47" s="51"/>
      <c r="CZ47" s="51"/>
      <c r="DA47" s="51"/>
      <c r="DB47" s="51"/>
      <c r="DC47" s="51"/>
      <c r="DD47" s="51"/>
      <c r="DE47" s="51"/>
      <c r="DF47" s="51"/>
      <c r="DG47" s="51"/>
      <c r="DH47" s="51"/>
      <c r="DI47" s="51"/>
      <c r="DJ47" s="51"/>
      <c r="DK47" s="51"/>
      <c r="DL47" s="51"/>
      <c r="DM47" s="51"/>
      <c r="DN47" s="51"/>
      <c r="DO47" s="51"/>
      <c r="DP47" s="51"/>
    </row>
    <row r="48" spans="1:120">
      <c r="A48" s="85"/>
      <c r="B48" s="86"/>
      <c r="C48" s="86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8"/>
    </row>
    <row r="49" spans="1:16">
      <c r="A49" s="89"/>
      <c r="B49" s="90"/>
      <c r="C49" s="90"/>
      <c r="D49" s="91"/>
      <c r="E49" s="91"/>
      <c r="F49" s="91"/>
      <c r="G49" s="91"/>
      <c r="H49" s="91"/>
      <c r="I49" s="91"/>
      <c r="J49" s="91"/>
      <c r="K49" s="91"/>
      <c r="L49" s="91"/>
      <c r="M49" s="94" t="s">
        <v>133</v>
      </c>
      <c r="N49" s="94"/>
      <c r="O49" s="94"/>
      <c r="P49" s="92">
        <v>7239</v>
      </c>
    </row>
    <row r="50" spans="1:16">
      <c r="A50" s="95"/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7"/>
    </row>
    <row r="51" spans="1:16" ht="15.75" customHeight="1" thickBot="1">
      <c r="A51" s="98" t="s">
        <v>53</v>
      </c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100"/>
    </row>
  </sheetData>
  <mergeCells count="10">
    <mergeCell ref="M49:O49"/>
    <mergeCell ref="A50:P50"/>
    <mergeCell ref="A51:P5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40</v>
      </c>
      <c r="B3" s="108"/>
      <c r="C3" s="109"/>
      <c r="D3" s="128" t="s">
        <v>24</v>
      </c>
      <c r="E3" s="129"/>
      <c r="F3" s="129"/>
      <c r="G3" s="129"/>
      <c r="H3" s="130"/>
      <c r="I3" s="128" t="s">
        <v>25</v>
      </c>
      <c r="J3" s="130"/>
      <c r="K3" s="128" t="s">
        <v>27</v>
      </c>
      <c r="L3" s="130"/>
      <c r="M3" s="36"/>
      <c r="N3" s="37"/>
      <c r="O3" s="131" t="s">
        <v>45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41</v>
      </c>
      <c r="F4" s="34" t="s">
        <v>42</v>
      </c>
      <c r="G4" s="34" t="s">
        <v>43</v>
      </c>
      <c r="H4" s="34" t="s">
        <v>4</v>
      </c>
      <c r="I4" s="34" t="s">
        <v>5</v>
      </c>
      <c r="J4" s="35" t="s">
        <v>44</v>
      </c>
      <c r="K4" s="35" t="s">
        <v>6</v>
      </c>
      <c r="L4" s="35" t="s">
        <v>7</v>
      </c>
      <c r="M4" s="35" t="s">
        <v>8</v>
      </c>
      <c r="N4" s="35" t="s">
        <v>26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SUM(D6:D9)</f>
        <v>2864527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3" si="1">SUM(D5:M5)</f>
        <v>2864527</v>
      </c>
      <c r="O5" s="33">
        <f t="shared" ref="O5:O42" si="2">(N5/O$44)</f>
        <v>446.04905014014327</v>
      </c>
      <c r="P5" s="6"/>
    </row>
    <row r="6" spans="1:133">
      <c r="A6" s="12"/>
      <c r="B6" s="25">
        <v>311</v>
      </c>
      <c r="C6" s="20" t="s">
        <v>1</v>
      </c>
      <c r="D6" s="46">
        <v>2479107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2479107</v>
      </c>
      <c r="O6" s="47">
        <f t="shared" si="2"/>
        <v>386.03347866708191</v>
      </c>
      <c r="P6" s="9"/>
    </row>
    <row r="7" spans="1:133">
      <c r="A7" s="12"/>
      <c r="B7" s="25">
        <v>312.41000000000003</v>
      </c>
      <c r="C7" s="20" t="s">
        <v>9</v>
      </c>
      <c r="D7" s="46">
        <v>212641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212641</v>
      </c>
      <c r="O7" s="47">
        <f t="shared" si="2"/>
        <v>33.111336032388664</v>
      </c>
      <c r="P7" s="9"/>
    </row>
    <row r="8" spans="1:133">
      <c r="A8" s="12"/>
      <c r="B8" s="25">
        <v>314.10000000000002</v>
      </c>
      <c r="C8" s="20" t="s">
        <v>10</v>
      </c>
      <c r="D8" s="46">
        <v>157734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157734</v>
      </c>
      <c r="O8" s="47">
        <f t="shared" si="2"/>
        <v>24.561507318592337</v>
      </c>
      <c r="P8" s="9"/>
    </row>
    <row r="9" spans="1:133">
      <c r="A9" s="12"/>
      <c r="B9" s="25">
        <v>316</v>
      </c>
      <c r="C9" s="20" t="s">
        <v>65</v>
      </c>
      <c r="D9" s="46">
        <v>15045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15045</v>
      </c>
      <c r="O9" s="47">
        <f t="shared" si="2"/>
        <v>2.3427281220803486</v>
      </c>
      <c r="P9" s="9"/>
    </row>
    <row r="10" spans="1:133" ht="15.75">
      <c r="A10" s="29" t="s">
        <v>12</v>
      </c>
      <c r="B10" s="30"/>
      <c r="C10" s="31"/>
      <c r="D10" s="32">
        <f t="shared" ref="D10:M10" si="3">SUM(D11:D17)</f>
        <v>408427</v>
      </c>
      <c r="E10" s="32">
        <f t="shared" si="3"/>
        <v>2437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410864</v>
      </c>
      <c r="O10" s="45">
        <f t="shared" si="2"/>
        <v>63.977577078791654</v>
      </c>
      <c r="P10" s="10"/>
    </row>
    <row r="11" spans="1:133">
      <c r="A11" s="12"/>
      <c r="B11" s="25">
        <v>322</v>
      </c>
      <c r="C11" s="20" t="s">
        <v>66</v>
      </c>
      <c r="D11" s="46">
        <v>98604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98604</v>
      </c>
      <c r="O11" s="47">
        <f t="shared" si="2"/>
        <v>15.354095297415135</v>
      </c>
      <c r="P11" s="9"/>
    </row>
    <row r="12" spans="1:133">
      <c r="A12" s="12"/>
      <c r="B12" s="25">
        <v>323.2</v>
      </c>
      <c r="C12" s="20" t="s">
        <v>14</v>
      </c>
      <c r="D12" s="46">
        <v>248568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248568</v>
      </c>
      <c r="O12" s="47">
        <f t="shared" si="2"/>
        <v>38.705699159140458</v>
      </c>
      <c r="P12" s="9"/>
    </row>
    <row r="13" spans="1:133">
      <c r="A13" s="12"/>
      <c r="B13" s="25">
        <v>323.39999999999998</v>
      </c>
      <c r="C13" s="20" t="s">
        <v>15</v>
      </c>
      <c r="D13" s="46">
        <v>4106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4106</v>
      </c>
      <c r="O13" s="47">
        <f t="shared" si="2"/>
        <v>0.63936468389909684</v>
      </c>
      <c r="P13" s="9"/>
    </row>
    <row r="14" spans="1:133">
      <c r="A14" s="12"/>
      <c r="B14" s="25">
        <v>323.7</v>
      </c>
      <c r="C14" s="20" t="s">
        <v>16</v>
      </c>
      <c r="D14" s="46">
        <v>18321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18321</v>
      </c>
      <c r="O14" s="47">
        <f t="shared" si="2"/>
        <v>2.8528495795702273</v>
      </c>
      <c r="P14" s="9"/>
    </row>
    <row r="15" spans="1:133">
      <c r="A15" s="12"/>
      <c r="B15" s="25">
        <v>324.31</v>
      </c>
      <c r="C15" s="20" t="s">
        <v>17</v>
      </c>
      <c r="D15" s="46">
        <v>0</v>
      </c>
      <c r="E15" s="46">
        <v>2437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2437</v>
      </c>
      <c r="O15" s="47">
        <f t="shared" si="2"/>
        <v>0.3794767985051386</v>
      </c>
      <c r="P15" s="9"/>
    </row>
    <row r="16" spans="1:133">
      <c r="A16" s="12"/>
      <c r="B16" s="25">
        <v>324.70999999999998</v>
      </c>
      <c r="C16" s="20" t="s">
        <v>67</v>
      </c>
      <c r="D16" s="46">
        <v>1958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1958</v>
      </c>
      <c r="O16" s="47">
        <f t="shared" si="2"/>
        <v>0.30488944254126438</v>
      </c>
      <c r="P16" s="9"/>
    </row>
    <row r="17" spans="1:16">
      <c r="A17" s="12"/>
      <c r="B17" s="25">
        <v>329</v>
      </c>
      <c r="C17" s="20" t="s">
        <v>18</v>
      </c>
      <c r="D17" s="46">
        <v>36870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36870</v>
      </c>
      <c r="O17" s="47">
        <f t="shared" si="2"/>
        <v>5.7412021177203361</v>
      </c>
      <c r="P17" s="9"/>
    </row>
    <row r="18" spans="1:16" ht="15.75">
      <c r="A18" s="29" t="s">
        <v>19</v>
      </c>
      <c r="B18" s="30"/>
      <c r="C18" s="31"/>
      <c r="D18" s="32">
        <f t="shared" ref="D18:M18" si="4">SUM(D19:D22)</f>
        <v>1201532</v>
      </c>
      <c r="E18" s="32">
        <f t="shared" si="4"/>
        <v>0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4">
        <f t="shared" si="1"/>
        <v>1201532</v>
      </c>
      <c r="O18" s="45">
        <f t="shared" si="2"/>
        <v>187.09623170351915</v>
      </c>
      <c r="P18" s="10"/>
    </row>
    <row r="19" spans="1:16">
      <c r="A19" s="12"/>
      <c r="B19" s="25">
        <v>334.39</v>
      </c>
      <c r="C19" s="20" t="s">
        <v>49</v>
      </c>
      <c r="D19" s="46">
        <v>20594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20594</v>
      </c>
      <c r="O19" s="47">
        <f t="shared" si="2"/>
        <v>3.2067891622547493</v>
      </c>
      <c r="P19" s="9"/>
    </row>
    <row r="20" spans="1:16">
      <c r="A20" s="12"/>
      <c r="B20" s="25">
        <v>335.12</v>
      </c>
      <c r="C20" s="20" t="s">
        <v>68</v>
      </c>
      <c r="D20" s="46">
        <v>263650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263650</v>
      </c>
      <c r="O20" s="47">
        <f t="shared" si="2"/>
        <v>41.054188726253507</v>
      </c>
      <c r="P20" s="9"/>
    </row>
    <row r="21" spans="1:16">
      <c r="A21" s="12"/>
      <c r="B21" s="25">
        <v>335.15</v>
      </c>
      <c r="C21" s="20" t="s">
        <v>69</v>
      </c>
      <c r="D21" s="46">
        <v>832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832</v>
      </c>
      <c r="O21" s="47">
        <f t="shared" si="2"/>
        <v>0.12955465587044535</v>
      </c>
      <c r="P21" s="9"/>
    </row>
    <row r="22" spans="1:16">
      <c r="A22" s="12"/>
      <c r="B22" s="25">
        <v>335.18</v>
      </c>
      <c r="C22" s="20" t="s">
        <v>70</v>
      </c>
      <c r="D22" s="46">
        <v>916456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916456</v>
      </c>
      <c r="O22" s="47">
        <f t="shared" si="2"/>
        <v>142.70569915914047</v>
      </c>
      <c r="P22" s="9"/>
    </row>
    <row r="23" spans="1:16" ht="15.75">
      <c r="A23" s="29" t="s">
        <v>28</v>
      </c>
      <c r="B23" s="30"/>
      <c r="C23" s="31"/>
      <c r="D23" s="32">
        <f t="shared" ref="D23:M23" si="5">SUM(D24:D29)</f>
        <v>526613</v>
      </c>
      <c r="E23" s="32">
        <f t="shared" si="5"/>
        <v>9067907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1"/>
        <v>9594520</v>
      </c>
      <c r="O23" s="45">
        <f t="shared" si="2"/>
        <v>1494.008097165992</v>
      </c>
      <c r="P23" s="10"/>
    </row>
    <row r="24" spans="1:16">
      <c r="A24" s="12"/>
      <c r="B24" s="25">
        <v>341.9</v>
      </c>
      <c r="C24" s="20" t="s">
        <v>71</v>
      </c>
      <c r="D24" s="46">
        <v>175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175</v>
      </c>
      <c r="O24" s="47">
        <f t="shared" si="2"/>
        <v>2.7250077857365308E-2</v>
      </c>
      <c r="P24" s="9"/>
    </row>
    <row r="25" spans="1:16">
      <c r="A25" s="12"/>
      <c r="B25" s="25">
        <v>342.9</v>
      </c>
      <c r="C25" s="20" t="s">
        <v>72</v>
      </c>
      <c r="D25" s="46">
        <v>200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200</v>
      </c>
      <c r="O25" s="47">
        <f t="shared" si="2"/>
        <v>3.1142946122703206E-2</v>
      </c>
      <c r="P25" s="9"/>
    </row>
    <row r="26" spans="1:16">
      <c r="A26" s="12"/>
      <c r="B26" s="25">
        <v>343.4</v>
      </c>
      <c r="C26" s="20" t="s">
        <v>51</v>
      </c>
      <c r="D26" s="46">
        <v>521411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521411</v>
      </c>
      <c r="O26" s="47">
        <f t="shared" si="2"/>
        <v>81.191373403924018</v>
      </c>
      <c r="P26" s="9"/>
    </row>
    <row r="27" spans="1:16">
      <c r="A27" s="12"/>
      <c r="B27" s="25">
        <v>343.9</v>
      </c>
      <c r="C27" s="20" t="s">
        <v>32</v>
      </c>
      <c r="D27" s="46">
        <v>0</v>
      </c>
      <c r="E27" s="46">
        <v>163173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163173</v>
      </c>
      <c r="O27" s="47">
        <f t="shared" si="2"/>
        <v>25.408439738399252</v>
      </c>
      <c r="P27" s="9"/>
    </row>
    <row r="28" spans="1:16">
      <c r="A28" s="12"/>
      <c r="B28" s="25">
        <v>347.4</v>
      </c>
      <c r="C28" s="20" t="s">
        <v>73</v>
      </c>
      <c r="D28" s="46">
        <v>4827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4827</v>
      </c>
      <c r="O28" s="47">
        <f t="shared" si="2"/>
        <v>0.75163500467144195</v>
      </c>
      <c r="P28" s="9"/>
    </row>
    <row r="29" spans="1:16">
      <c r="A29" s="12"/>
      <c r="B29" s="25">
        <v>347.8</v>
      </c>
      <c r="C29" s="20" t="s">
        <v>62</v>
      </c>
      <c r="D29" s="46">
        <v>0</v>
      </c>
      <c r="E29" s="46">
        <v>8904734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8904734</v>
      </c>
      <c r="O29" s="47">
        <f t="shared" si="2"/>
        <v>1386.5982559950171</v>
      </c>
      <c r="P29" s="9"/>
    </row>
    <row r="30" spans="1:16" ht="15.75">
      <c r="A30" s="29" t="s">
        <v>29</v>
      </c>
      <c r="B30" s="30"/>
      <c r="C30" s="31"/>
      <c r="D30" s="32">
        <f t="shared" ref="D30:M30" si="7">SUM(D31:D32)</f>
        <v>37110</v>
      </c>
      <c r="E30" s="32">
        <f t="shared" si="7"/>
        <v>3633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ref="N30:N42" si="8">SUM(D30:M30)</f>
        <v>40743</v>
      </c>
      <c r="O30" s="45">
        <f t="shared" si="2"/>
        <v>6.344285269386484</v>
      </c>
      <c r="P30" s="10"/>
    </row>
    <row r="31" spans="1:16">
      <c r="A31" s="13"/>
      <c r="B31" s="39">
        <v>354</v>
      </c>
      <c r="C31" s="21" t="s">
        <v>74</v>
      </c>
      <c r="D31" s="46">
        <v>9500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9500</v>
      </c>
      <c r="O31" s="47">
        <f t="shared" si="2"/>
        <v>1.4792899408284024</v>
      </c>
      <c r="P31" s="9"/>
    </row>
    <row r="32" spans="1:16">
      <c r="A32" s="13"/>
      <c r="B32" s="39">
        <v>359</v>
      </c>
      <c r="C32" s="21" t="s">
        <v>35</v>
      </c>
      <c r="D32" s="46">
        <v>27610</v>
      </c>
      <c r="E32" s="46">
        <v>3633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31243</v>
      </c>
      <c r="O32" s="47">
        <f t="shared" si="2"/>
        <v>4.8649953285580816</v>
      </c>
      <c r="P32" s="9"/>
    </row>
    <row r="33" spans="1:119" ht="15.75">
      <c r="A33" s="29" t="s">
        <v>2</v>
      </c>
      <c r="B33" s="30"/>
      <c r="C33" s="31"/>
      <c r="D33" s="32">
        <f t="shared" ref="D33:M33" si="9">SUM(D34:D38)</f>
        <v>56510</v>
      </c>
      <c r="E33" s="32">
        <f t="shared" si="9"/>
        <v>1254</v>
      </c>
      <c r="F33" s="32">
        <f t="shared" si="9"/>
        <v>863083</v>
      </c>
      <c r="G33" s="32">
        <f t="shared" si="9"/>
        <v>0</v>
      </c>
      <c r="H33" s="32">
        <f t="shared" si="9"/>
        <v>0</v>
      </c>
      <c r="I33" s="32">
        <f t="shared" si="9"/>
        <v>0</v>
      </c>
      <c r="J33" s="32">
        <f t="shared" si="9"/>
        <v>0</v>
      </c>
      <c r="K33" s="32">
        <f t="shared" si="9"/>
        <v>0</v>
      </c>
      <c r="L33" s="32">
        <f t="shared" si="9"/>
        <v>0</v>
      </c>
      <c r="M33" s="32">
        <f t="shared" si="9"/>
        <v>0</v>
      </c>
      <c r="N33" s="32">
        <f t="shared" si="8"/>
        <v>920847</v>
      </c>
      <c r="O33" s="45">
        <f t="shared" si="2"/>
        <v>143.3894425412644</v>
      </c>
      <c r="P33" s="10"/>
    </row>
    <row r="34" spans="1:119">
      <c r="A34" s="12"/>
      <c r="B34" s="25">
        <v>361.1</v>
      </c>
      <c r="C34" s="20" t="s">
        <v>36</v>
      </c>
      <c r="D34" s="46">
        <v>1004</v>
      </c>
      <c r="E34" s="46">
        <v>1254</v>
      </c>
      <c r="F34" s="46">
        <v>111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2369</v>
      </c>
      <c r="O34" s="47">
        <f t="shared" si="2"/>
        <v>0.3688881968234195</v>
      </c>
      <c r="P34" s="9"/>
    </row>
    <row r="35" spans="1:119">
      <c r="A35" s="12"/>
      <c r="B35" s="25">
        <v>362</v>
      </c>
      <c r="C35" s="20" t="s">
        <v>37</v>
      </c>
      <c r="D35" s="46">
        <v>10900</v>
      </c>
      <c r="E35" s="46">
        <v>0</v>
      </c>
      <c r="F35" s="46">
        <v>862972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873872</v>
      </c>
      <c r="O35" s="47">
        <f t="shared" si="2"/>
        <v>136.0747430706945</v>
      </c>
      <c r="P35" s="9"/>
    </row>
    <row r="36" spans="1:119">
      <c r="A36" s="12"/>
      <c r="B36" s="25">
        <v>364</v>
      </c>
      <c r="C36" s="20" t="s">
        <v>86</v>
      </c>
      <c r="D36" s="46">
        <v>2338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2338</v>
      </c>
      <c r="O36" s="47">
        <f t="shared" si="2"/>
        <v>0.3640610401744005</v>
      </c>
      <c r="P36" s="9"/>
    </row>
    <row r="37" spans="1:119">
      <c r="A37" s="12"/>
      <c r="B37" s="25">
        <v>366</v>
      </c>
      <c r="C37" s="20" t="s">
        <v>75</v>
      </c>
      <c r="D37" s="46">
        <v>11834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11834</v>
      </c>
      <c r="O37" s="47">
        <f t="shared" si="2"/>
        <v>1.8427281220803489</v>
      </c>
      <c r="P37" s="9"/>
    </row>
    <row r="38" spans="1:119">
      <c r="A38" s="12"/>
      <c r="B38" s="25">
        <v>369.9</v>
      </c>
      <c r="C38" s="20" t="s">
        <v>38</v>
      </c>
      <c r="D38" s="46">
        <v>30434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30434</v>
      </c>
      <c r="O38" s="47">
        <f t="shared" si="2"/>
        <v>4.7390221114917468</v>
      </c>
      <c r="P38" s="9"/>
    </row>
    <row r="39" spans="1:119" ht="15.75">
      <c r="A39" s="29" t="s">
        <v>30</v>
      </c>
      <c r="B39" s="30"/>
      <c r="C39" s="31"/>
      <c r="D39" s="32">
        <f t="shared" ref="D39:M39" si="10">SUM(D40:D41)</f>
        <v>87512</v>
      </c>
      <c r="E39" s="32">
        <f t="shared" si="10"/>
        <v>100000</v>
      </c>
      <c r="F39" s="32">
        <f t="shared" si="10"/>
        <v>0</v>
      </c>
      <c r="G39" s="32">
        <f t="shared" si="10"/>
        <v>0</v>
      </c>
      <c r="H39" s="32">
        <f t="shared" si="10"/>
        <v>0</v>
      </c>
      <c r="I39" s="32">
        <f t="shared" si="10"/>
        <v>0</v>
      </c>
      <c r="J39" s="32">
        <f t="shared" si="10"/>
        <v>0</v>
      </c>
      <c r="K39" s="32">
        <f t="shared" si="10"/>
        <v>0</v>
      </c>
      <c r="L39" s="32">
        <f t="shared" si="10"/>
        <v>0</v>
      </c>
      <c r="M39" s="32">
        <f t="shared" si="10"/>
        <v>0</v>
      </c>
      <c r="N39" s="32">
        <f t="shared" si="8"/>
        <v>187512</v>
      </c>
      <c r="O39" s="45">
        <f t="shared" si="2"/>
        <v>29.198380566801621</v>
      </c>
      <c r="P39" s="9"/>
    </row>
    <row r="40" spans="1:119">
      <c r="A40" s="12"/>
      <c r="B40" s="25">
        <v>383</v>
      </c>
      <c r="C40" s="20" t="s">
        <v>39</v>
      </c>
      <c r="D40" s="46">
        <v>87512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87512</v>
      </c>
      <c r="O40" s="47">
        <f t="shared" si="2"/>
        <v>13.626907505450015</v>
      </c>
      <c r="P40" s="9"/>
    </row>
    <row r="41" spans="1:119" ht="15.75" thickBot="1">
      <c r="A41" s="12"/>
      <c r="B41" s="25">
        <v>388.1</v>
      </c>
      <c r="C41" s="20" t="s">
        <v>87</v>
      </c>
      <c r="D41" s="46">
        <v>0</v>
      </c>
      <c r="E41" s="46">
        <v>100000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100000</v>
      </c>
      <c r="O41" s="47">
        <f t="shared" si="2"/>
        <v>15.571473061351604</v>
      </c>
      <c r="P41" s="9"/>
    </row>
    <row r="42" spans="1:119" ht="16.5" thickBot="1">
      <c r="A42" s="14" t="s">
        <v>33</v>
      </c>
      <c r="B42" s="23"/>
      <c r="C42" s="22"/>
      <c r="D42" s="15">
        <f t="shared" ref="D42:M42" si="11">SUM(D5,D10,D18,D23,D30,D33,D39)</f>
        <v>5182231</v>
      </c>
      <c r="E42" s="15">
        <f t="shared" si="11"/>
        <v>9175231</v>
      </c>
      <c r="F42" s="15">
        <f t="shared" si="11"/>
        <v>863083</v>
      </c>
      <c r="G42" s="15">
        <f t="shared" si="11"/>
        <v>0</v>
      </c>
      <c r="H42" s="15">
        <f t="shared" si="11"/>
        <v>0</v>
      </c>
      <c r="I42" s="15">
        <f t="shared" si="11"/>
        <v>0</v>
      </c>
      <c r="J42" s="15">
        <f t="shared" si="11"/>
        <v>0</v>
      </c>
      <c r="K42" s="15">
        <f t="shared" si="11"/>
        <v>0</v>
      </c>
      <c r="L42" s="15">
        <f t="shared" si="11"/>
        <v>0</v>
      </c>
      <c r="M42" s="15">
        <f t="shared" si="11"/>
        <v>0</v>
      </c>
      <c r="N42" s="15">
        <f t="shared" si="8"/>
        <v>15220545</v>
      </c>
      <c r="O42" s="38">
        <f t="shared" si="2"/>
        <v>2370.0630644658986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40"/>
      <c r="B44" s="41"/>
      <c r="C44" s="41"/>
      <c r="D44" s="42"/>
      <c r="E44" s="42"/>
      <c r="F44" s="42"/>
      <c r="G44" s="42"/>
      <c r="H44" s="42"/>
      <c r="I44" s="42"/>
      <c r="J44" s="42"/>
      <c r="K44" s="42"/>
      <c r="L44" s="118" t="s">
        <v>88</v>
      </c>
      <c r="M44" s="118"/>
      <c r="N44" s="118"/>
      <c r="O44" s="43">
        <v>6422</v>
      </c>
    </row>
    <row r="45" spans="1:119">
      <c r="A45" s="119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7"/>
    </row>
    <row r="46" spans="1:119" ht="15.75" customHeight="1" thickBot="1">
      <c r="A46" s="120" t="s">
        <v>53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100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40</v>
      </c>
      <c r="B3" s="108"/>
      <c r="C3" s="109"/>
      <c r="D3" s="128" t="s">
        <v>24</v>
      </c>
      <c r="E3" s="129"/>
      <c r="F3" s="129"/>
      <c r="G3" s="129"/>
      <c r="H3" s="130"/>
      <c r="I3" s="128" t="s">
        <v>25</v>
      </c>
      <c r="J3" s="130"/>
      <c r="K3" s="128" t="s">
        <v>27</v>
      </c>
      <c r="L3" s="130"/>
      <c r="M3" s="36"/>
      <c r="N3" s="37"/>
      <c r="O3" s="131" t="s">
        <v>45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41</v>
      </c>
      <c r="F4" s="34" t="s">
        <v>42</v>
      </c>
      <c r="G4" s="34" t="s">
        <v>43</v>
      </c>
      <c r="H4" s="34" t="s">
        <v>4</v>
      </c>
      <c r="I4" s="34" t="s">
        <v>5</v>
      </c>
      <c r="J4" s="35" t="s">
        <v>44</v>
      </c>
      <c r="K4" s="35" t="s">
        <v>6</v>
      </c>
      <c r="L4" s="35" t="s">
        <v>7</v>
      </c>
      <c r="M4" s="35" t="s">
        <v>8</v>
      </c>
      <c r="N4" s="35" t="s">
        <v>26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SUM(D6:D9)</f>
        <v>2745925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3" si="1">SUM(D5:M5)</f>
        <v>2745925</v>
      </c>
      <c r="O5" s="33">
        <f t="shared" ref="O5:O40" si="2">(N5/O$42)</f>
        <v>428.78279200499685</v>
      </c>
      <c r="P5" s="6"/>
    </row>
    <row r="6" spans="1:133">
      <c r="A6" s="12"/>
      <c r="B6" s="25">
        <v>311</v>
      </c>
      <c r="C6" s="20" t="s">
        <v>1</v>
      </c>
      <c r="D6" s="46">
        <v>2392337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2392337</v>
      </c>
      <c r="O6" s="47">
        <f t="shared" si="2"/>
        <v>373.56917551530296</v>
      </c>
      <c r="P6" s="9"/>
    </row>
    <row r="7" spans="1:133">
      <c r="A7" s="12"/>
      <c r="B7" s="25">
        <v>312.41000000000003</v>
      </c>
      <c r="C7" s="20" t="s">
        <v>9</v>
      </c>
      <c r="D7" s="46">
        <v>201898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201898</v>
      </c>
      <c r="O7" s="47">
        <f t="shared" si="2"/>
        <v>31.526858213616489</v>
      </c>
      <c r="P7" s="9"/>
    </row>
    <row r="8" spans="1:133">
      <c r="A8" s="12"/>
      <c r="B8" s="25">
        <v>314.10000000000002</v>
      </c>
      <c r="C8" s="20" t="s">
        <v>10</v>
      </c>
      <c r="D8" s="46">
        <v>140572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140572</v>
      </c>
      <c r="O8" s="47">
        <f t="shared" si="2"/>
        <v>21.950655840099937</v>
      </c>
      <c r="P8" s="9"/>
    </row>
    <row r="9" spans="1:133">
      <c r="A9" s="12"/>
      <c r="B9" s="25">
        <v>316</v>
      </c>
      <c r="C9" s="20" t="s">
        <v>65</v>
      </c>
      <c r="D9" s="46">
        <v>11118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11118</v>
      </c>
      <c r="O9" s="47">
        <f t="shared" si="2"/>
        <v>1.7361024359775141</v>
      </c>
      <c r="P9" s="9"/>
    </row>
    <row r="10" spans="1:133" ht="15.75">
      <c r="A10" s="29" t="s">
        <v>12</v>
      </c>
      <c r="B10" s="30"/>
      <c r="C10" s="31"/>
      <c r="D10" s="32">
        <f t="shared" ref="D10:M10" si="3">SUM(D11:D17)</f>
        <v>413057</v>
      </c>
      <c r="E10" s="32">
        <f t="shared" si="3"/>
        <v>21635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434692</v>
      </c>
      <c r="O10" s="45">
        <f t="shared" si="2"/>
        <v>67.87820112429732</v>
      </c>
      <c r="P10" s="10"/>
    </row>
    <row r="11" spans="1:133">
      <c r="A11" s="12"/>
      <c r="B11" s="25">
        <v>322</v>
      </c>
      <c r="C11" s="20" t="s">
        <v>66</v>
      </c>
      <c r="D11" s="46">
        <v>92295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92295</v>
      </c>
      <c r="O11" s="47">
        <f t="shared" si="2"/>
        <v>14.41208619612742</v>
      </c>
      <c r="P11" s="9"/>
    </row>
    <row r="12" spans="1:133">
      <c r="A12" s="12"/>
      <c r="B12" s="25">
        <v>323.2</v>
      </c>
      <c r="C12" s="20" t="s">
        <v>14</v>
      </c>
      <c r="D12" s="46">
        <v>266822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266822</v>
      </c>
      <c r="O12" s="47">
        <f t="shared" si="2"/>
        <v>41.66489693941287</v>
      </c>
      <c r="P12" s="9"/>
    </row>
    <row r="13" spans="1:133">
      <c r="A13" s="12"/>
      <c r="B13" s="25">
        <v>323.39999999999998</v>
      </c>
      <c r="C13" s="20" t="s">
        <v>15</v>
      </c>
      <c r="D13" s="46">
        <v>2522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2522</v>
      </c>
      <c r="O13" s="47">
        <f t="shared" si="2"/>
        <v>0.39381636477201748</v>
      </c>
      <c r="P13" s="9"/>
    </row>
    <row r="14" spans="1:133">
      <c r="A14" s="12"/>
      <c r="B14" s="25">
        <v>323.7</v>
      </c>
      <c r="C14" s="20" t="s">
        <v>16</v>
      </c>
      <c r="D14" s="46">
        <v>15728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15728</v>
      </c>
      <c r="O14" s="47">
        <f t="shared" si="2"/>
        <v>2.4559650218613367</v>
      </c>
      <c r="P14" s="9"/>
    </row>
    <row r="15" spans="1:133">
      <c r="A15" s="12"/>
      <c r="B15" s="25">
        <v>324.31</v>
      </c>
      <c r="C15" s="20" t="s">
        <v>17</v>
      </c>
      <c r="D15" s="46">
        <v>0</v>
      </c>
      <c r="E15" s="46">
        <v>21635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21635</v>
      </c>
      <c r="O15" s="47">
        <f t="shared" si="2"/>
        <v>3.3783572767020611</v>
      </c>
      <c r="P15" s="9"/>
    </row>
    <row r="16" spans="1:133">
      <c r="A16" s="12"/>
      <c r="B16" s="25">
        <v>324.70999999999998</v>
      </c>
      <c r="C16" s="20" t="s">
        <v>67</v>
      </c>
      <c r="D16" s="46">
        <v>7503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7503</v>
      </c>
      <c r="O16" s="47">
        <f t="shared" si="2"/>
        <v>1.1716114928169894</v>
      </c>
      <c r="P16" s="9"/>
    </row>
    <row r="17" spans="1:16">
      <c r="A17" s="12"/>
      <c r="B17" s="25">
        <v>329</v>
      </c>
      <c r="C17" s="20" t="s">
        <v>18</v>
      </c>
      <c r="D17" s="46">
        <v>28187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28187</v>
      </c>
      <c r="O17" s="47">
        <f t="shared" si="2"/>
        <v>4.4014678326046219</v>
      </c>
      <c r="P17" s="9"/>
    </row>
    <row r="18" spans="1:16" ht="15.75">
      <c r="A18" s="29" t="s">
        <v>19</v>
      </c>
      <c r="B18" s="30"/>
      <c r="C18" s="31"/>
      <c r="D18" s="32">
        <f t="shared" ref="D18:M18" si="4">SUM(D19:D22)</f>
        <v>1081628</v>
      </c>
      <c r="E18" s="32">
        <f t="shared" si="4"/>
        <v>0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4">
        <f t="shared" si="1"/>
        <v>1081628</v>
      </c>
      <c r="O18" s="45">
        <f t="shared" si="2"/>
        <v>168.89881324172393</v>
      </c>
      <c r="P18" s="10"/>
    </row>
    <row r="19" spans="1:16">
      <c r="A19" s="12"/>
      <c r="B19" s="25">
        <v>334.39</v>
      </c>
      <c r="C19" s="20" t="s">
        <v>49</v>
      </c>
      <c r="D19" s="46">
        <v>3229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3229</v>
      </c>
      <c r="O19" s="47">
        <f t="shared" si="2"/>
        <v>0.50421611492816987</v>
      </c>
      <c r="P19" s="9"/>
    </row>
    <row r="20" spans="1:16">
      <c r="A20" s="12"/>
      <c r="B20" s="25">
        <v>335.12</v>
      </c>
      <c r="C20" s="20" t="s">
        <v>68</v>
      </c>
      <c r="D20" s="46">
        <v>244062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244062</v>
      </c>
      <c r="O20" s="47">
        <f t="shared" si="2"/>
        <v>38.110868207370395</v>
      </c>
      <c r="P20" s="9"/>
    </row>
    <row r="21" spans="1:16">
      <c r="A21" s="12"/>
      <c r="B21" s="25">
        <v>335.15</v>
      </c>
      <c r="C21" s="20" t="s">
        <v>69</v>
      </c>
      <c r="D21" s="46">
        <v>1150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1150</v>
      </c>
      <c r="O21" s="47">
        <f t="shared" si="2"/>
        <v>0.17957526545908806</v>
      </c>
      <c r="P21" s="9"/>
    </row>
    <row r="22" spans="1:16">
      <c r="A22" s="12"/>
      <c r="B22" s="25">
        <v>335.18</v>
      </c>
      <c r="C22" s="20" t="s">
        <v>70</v>
      </c>
      <c r="D22" s="46">
        <v>833187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833187</v>
      </c>
      <c r="O22" s="47">
        <f t="shared" si="2"/>
        <v>130.10415365396628</v>
      </c>
      <c r="P22" s="9"/>
    </row>
    <row r="23" spans="1:16" ht="15.75">
      <c r="A23" s="29" t="s">
        <v>28</v>
      </c>
      <c r="B23" s="30"/>
      <c r="C23" s="31"/>
      <c r="D23" s="32">
        <f t="shared" ref="D23:M23" si="5">SUM(D24:D29)</f>
        <v>516344</v>
      </c>
      <c r="E23" s="32">
        <f t="shared" si="5"/>
        <v>7694601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1"/>
        <v>8210945</v>
      </c>
      <c r="O23" s="45">
        <f t="shared" si="2"/>
        <v>1282.1588069956276</v>
      </c>
      <c r="P23" s="10"/>
    </row>
    <row r="24" spans="1:16">
      <c r="A24" s="12"/>
      <c r="B24" s="25">
        <v>341.9</v>
      </c>
      <c r="C24" s="20" t="s">
        <v>71</v>
      </c>
      <c r="D24" s="46">
        <v>140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140</v>
      </c>
      <c r="O24" s="47">
        <f t="shared" si="2"/>
        <v>2.1861336664584636E-2</v>
      </c>
      <c r="P24" s="9"/>
    </row>
    <row r="25" spans="1:16">
      <c r="A25" s="12"/>
      <c r="B25" s="25">
        <v>342.9</v>
      </c>
      <c r="C25" s="20" t="s">
        <v>72</v>
      </c>
      <c r="D25" s="46">
        <v>344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344</v>
      </c>
      <c r="O25" s="47">
        <f t="shared" si="2"/>
        <v>5.371642723297939E-2</v>
      </c>
      <c r="P25" s="9"/>
    </row>
    <row r="26" spans="1:16">
      <c r="A26" s="12"/>
      <c r="B26" s="25">
        <v>343.4</v>
      </c>
      <c r="C26" s="20" t="s">
        <v>51</v>
      </c>
      <c r="D26" s="46">
        <v>512650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512650</v>
      </c>
      <c r="O26" s="47">
        <f t="shared" si="2"/>
        <v>80.051530293566515</v>
      </c>
      <c r="P26" s="9"/>
    </row>
    <row r="27" spans="1:16">
      <c r="A27" s="12"/>
      <c r="B27" s="25">
        <v>343.9</v>
      </c>
      <c r="C27" s="20" t="s">
        <v>32</v>
      </c>
      <c r="D27" s="46">
        <v>0</v>
      </c>
      <c r="E27" s="46">
        <v>142023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142023</v>
      </c>
      <c r="O27" s="47">
        <f t="shared" si="2"/>
        <v>22.177232979387881</v>
      </c>
      <c r="P27" s="9"/>
    </row>
    <row r="28" spans="1:16">
      <c r="A28" s="12"/>
      <c r="B28" s="25">
        <v>347.4</v>
      </c>
      <c r="C28" s="20" t="s">
        <v>73</v>
      </c>
      <c r="D28" s="46">
        <v>3210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3210</v>
      </c>
      <c r="O28" s="47">
        <f t="shared" si="2"/>
        <v>0.50124921923797627</v>
      </c>
      <c r="P28" s="9"/>
    </row>
    <row r="29" spans="1:16">
      <c r="A29" s="12"/>
      <c r="B29" s="25">
        <v>347.8</v>
      </c>
      <c r="C29" s="20" t="s">
        <v>62</v>
      </c>
      <c r="D29" s="46">
        <v>0</v>
      </c>
      <c r="E29" s="46">
        <v>7552578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7552578</v>
      </c>
      <c r="O29" s="47">
        <f t="shared" si="2"/>
        <v>1179.3532167395379</v>
      </c>
      <c r="P29" s="9"/>
    </row>
    <row r="30" spans="1:16" ht="15.75">
      <c r="A30" s="29" t="s">
        <v>29</v>
      </c>
      <c r="B30" s="30"/>
      <c r="C30" s="31"/>
      <c r="D30" s="32">
        <f t="shared" ref="D30:M30" si="7">SUM(D31:D32)</f>
        <v>34785</v>
      </c>
      <c r="E30" s="32">
        <f t="shared" si="7"/>
        <v>2948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ref="N30:N40" si="8">SUM(D30:M30)</f>
        <v>37733</v>
      </c>
      <c r="O30" s="45">
        <f t="shared" si="2"/>
        <v>5.8920986883198001</v>
      </c>
      <c r="P30" s="10"/>
    </row>
    <row r="31" spans="1:16">
      <c r="A31" s="13"/>
      <c r="B31" s="39">
        <v>354</v>
      </c>
      <c r="C31" s="21" t="s">
        <v>74</v>
      </c>
      <c r="D31" s="46">
        <v>3425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3425</v>
      </c>
      <c r="O31" s="47">
        <f t="shared" si="2"/>
        <v>0.53482198625858834</v>
      </c>
      <c r="P31" s="9"/>
    </row>
    <row r="32" spans="1:16">
      <c r="A32" s="13"/>
      <c r="B32" s="39">
        <v>359</v>
      </c>
      <c r="C32" s="21" t="s">
        <v>35</v>
      </c>
      <c r="D32" s="46">
        <v>31360</v>
      </c>
      <c r="E32" s="46">
        <v>2948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34308</v>
      </c>
      <c r="O32" s="47">
        <f t="shared" si="2"/>
        <v>5.3572767020612115</v>
      </c>
      <c r="P32" s="9"/>
    </row>
    <row r="33" spans="1:119" ht="15.75">
      <c r="A33" s="29" t="s">
        <v>2</v>
      </c>
      <c r="B33" s="30"/>
      <c r="C33" s="31"/>
      <c r="D33" s="32">
        <f t="shared" ref="D33:M33" si="9">SUM(D34:D37)</f>
        <v>43170</v>
      </c>
      <c r="E33" s="32">
        <f t="shared" si="9"/>
        <v>2542</v>
      </c>
      <c r="F33" s="32">
        <f t="shared" si="9"/>
        <v>698346</v>
      </c>
      <c r="G33" s="32">
        <f t="shared" si="9"/>
        <v>0</v>
      </c>
      <c r="H33" s="32">
        <f t="shared" si="9"/>
        <v>0</v>
      </c>
      <c r="I33" s="32">
        <f t="shared" si="9"/>
        <v>0</v>
      </c>
      <c r="J33" s="32">
        <f t="shared" si="9"/>
        <v>0</v>
      </c>
      <c r="K33" s="32">
        <f t="shared" si="9"/>
        <v>0</v>
      </c>
      <c r="L33" s="32">
        <f t="shared" si="9"/>
        <v>0</v>
      </c>
      <c r="M33" s="32">
        <f t="shared" si="9"/>
        <v>0</v>
      </c>
      <c r="N33" s="32">
        <f t="shared" si="8"/>
        <v>744058</v>
      </c>
      <c r="O33" s="45">
        <f t="shared" si="2"/>
        <v>116.18644597126796</v>
      </c>
      <c r="P33" s="10"/>
    </row>
    <row r="34" spans="1:119">
      <c r="A34" s="12"/>
      <c r="B34" s="25">
        <v>361.1</v>
      </c>
      <c r="C34" s="20" t="s">
        <v>36</v>
      </c>
      <c r="D34" s="46">
        <v>1986</v>
      </c>
      <c r="E34" s="46">
        <v>2542</v>
      </c>
      <c r="F34" s="46">
        <v>211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4739</v>
      </c>
      <c r="O34" s="47">
        <f t="shared" si="2"/>
        <v>0.74000624609618992</v>
      </c>
      <c r="P34" s="9"/>
    </row>
    <row r="35" spans="1:119">
      <c r="A35" s="12"/>
      <c r="B35" s="25">
        <v>362</v>
      </c>
      <c r="C35" s="20" t="s">
        <v>37</v>
      </c>
      <c r="D35" s="46">
        <v>18320</v>
      </c>
      <c r="E35" s="46">
        <v>0</v>
      </c>
      <c r="F35" s="46">
        <v>698135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716455</v>
      </c>
      <c r="O35" s="47">
        <f t="shared" si="2"/>
        <v>111.87617114303561</v>
      </c>
      <c r="P35" s="9"/>
    </row>
    <row r="36" spans="1:119">
      <c r="A36" s="12"/>
      <c r="B36" s="25">
        <v>366</v>
      </c>
      <c r="C36" s="20" t="s">
        <v>75</v>
      </c>
      <c r="D36" s="46">
        <v>275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275</v>
      </c>
      <c r="O36" s="47">
        <f t="shared" si="2"/>
        <v>4.2941911305434101E-2</v>
      </c>
      <c r="P36" s="9"/>
    </row>
    <row r="37" spans="1:119">
      <c r="A37" s="12"/>
      <c r="B37" s="25">
        <v>369.9</v>
      </c>
      <c r="C37" s="20" t="s">
        <v>38</v>
      </c>
      <c r="D37" s="46">
        <v>22589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22589</v>
      </c>
      <c r="O37" s="47">
        <f t="shared" si="2"/>
        <v>3.5273266708307309</v>
      </c>
      <c r="P37" s="9"/>
    </row>
    <row r="38" spans="1:119" ht="15.75">
      <c r="A38" s="29" t="s">
        <v>30</v>
      </c>
      <c r="B38" s="30"/>
      <c r="C38" s="31"/>
      <c r="D38" s="32">
        <f t="shared" ref="D38:M38" si="10">SUM(D39:D39)</f>
        <v>0</v>
      </c>
      <c r="E38" s="32">
        <f t="shared" si="10"/>
        <v>0</v>
      </c>
      <c r="F38" s="32">
        <f t="shared" si="10"/>
        <v>9625000</v>
      </c>
      <c r="G38" s="32">
        <f t="shared" si="10"/>
        <v>0</v>
      </c>
      <c r="H38" s="32">
        <f t="shared" si="10"/>
        <v>0</v>
      </c>
      <c r="I38" s="32">
        <f t="shared" si="10"/>
        <v>0</v>
      </c>
      <c r="J38" s="32">
        <f t="shared" si="10"/>
        <v>0</v>
      </c>
      <c r="K38" s="32">
        <f t="shared" si="10"/>
        <v>0</v>
      </c>
      <c r="L38" s="32">
        <f t="shared" si="10"/>
        <v>0</v>
      </c>
      <c r="M38" s="32">
        <f t="shared" si="10"/>
        <v>0</v>
      </c>
      <c r="N38" s="32">
        <f t="shared" si="8"/>
        <v>9625000</v>
      </c>
      <c r="O38" s="45">
        <f t="shared" si="2"/>
        <v>1502.9668956901937</v>
      </c>
      <c r="P38" s="9"/>
    </row>
    <row r="39" spans="1:119" ht="15.75" thickBot="1">
      <c r="A39" s="12"/>
      <c r="B39" s="25">
        <v>384</v>
      </c>
      <c r="C39" s="20" t="s">
        <v>76</v>
      </c>
      <c r="D39" s="46">
        <v>0</v>
      </c>
      <c r="E39" s="46">
        <v>0</v>
      </c>
      <c r="F39" s="46">
        <v>9625000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9625000</v>
      </c>
      <c r="O39" s="47">
        <f t="shared" si="2"/>
        <v>1502.9668956901937</v>
      </c>
      <c r="P39" s="9"/>
    </row>
    <row r="40" spans="1:119" ht="16.5" thickBot="1">
      <c r="A40" s="14" t="s">
        <v>33</v>
      </c>
      <c r="B40" s="23"/>
      <c r="C40" s="22"/>
      <c r="D40" s="15">
        <f t="shared" ref="D40:M40" si="11">SUM(D5,D10,D18,D23,D30,D33,D38)</f>
        <v>4834909</v>
      </c>
      <c r="E40" s="15">
        <f t="shared" si="11"/>
        <v>7721726</v>
      </c>
      <c r="F40" s="15">
        <f t="shared" si="11"/>
        <v>10323346</v>
      </c>
      <c r="G40" s="15">
        <f t="shared" si="11"/>
        <v>0</v>
      </c>
      <c r="H40" s="15">
        <f t="shared" si="11"/>
        <v>0</v>
      </c>
      <c r="I40" s="15">
        <f t="shared" si="11"/>
        <v>0</v>
      </c>
      <c r="J40" s="15">
        <f t="shared" si="11"/>
        <v>0</v>
      </c>
      <c r="K40" s="15">
        <f t="shared" si="11"/>
        <v>0</v>
      </c>
      <c r="L40" s="15">
        <f t="shared" si="11"/>
        <v>0</v>
      </c>
      <c r="M40" s="15">
        <f t="shared" si="11"/>
        <v>0</v>
      </c>
      <c r="N40" s="15">
        <f t="shared" si="8"/>
        <v>22879981</v>
      </c>
      <c r="O40" s="38">
        <f t="shared" si="2"/>
        <v>3572.764053716427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118" t="s">
        <v>77</v>
      </c>
      <c r="M42" s="118"/>
      <c r="N42" s="118"/>
      <c r="O42" s="43">
        <v>6404</v>
      </c>
    </row>
    <row r="43" spans="1:119">
      <c r="A43" s="119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7"/>
    </row>
    <row r="44" spans="1:119" ht="15.75" customHeight="1" thickBot="1">
      <c r="A44" s="120" t="s">
        <v>53</v>
      </c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100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40</v>
      </c>
      <c r="B3" s="108"/>
      <c r="C3" s="109"/>
      <c r="D3" s="128" t="s">
        <v>24</v>
      </c>
      <c r="E3" s="129"/>
      <c r="F3" s="129"/>
      <c r="G3" s="129"/>
      <c r="H3" s="130"/>
      <c r="I3" s="128" t="s">
        <v>25</v>
      </c>
      <c r="J3" s="130"/>
      <c r="K3" s="128" t="s">
        <v>27</v>
      </c>
      <c r="L3" s="130"/>
      <c r="M3" s="36"/>
      <c r="N3" s="37"/>
      <c r="O3" s="131" t="s">
        <v>45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41</v>
      </c>
      <c r="F4" s="34" t="s">
        <v>42</v>
      </c>
      <c r="G4" s="34" t="s">
        <v>43</v>
      </c>
      <c r="H4" s="34" t="s">
        <v>4</v>
      </c>
      <c r="I4" s="34" t="s">
        <v>5</v>
      </c>
      <c r="J4" s="35" t="s">
        <v>44</v>
      </c>
      <c r="K4" s="35" t="s">
        <v>6</v>
      </c>
      <c r="L4" s="35" t="s">
        <v>7</v>
      </c>
      <c r="M4" s="35" t="s">
        <v>8</v>
      </c>
      <c r="N4" s="35" t="s">
        <v>26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SUM(D6:D9)</f>
        <v>2730572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2" si="1">SUM(D5:M5)</f>
        <v>2730572</v>
      </c>
      <c r="O5" s="33">
        <f t="shared" ref="O5:O32" si="2">(N5/O$34)</f>
        <v>429.26772520044017</v>
      </c>
      <c r="P5" s="6"/>
    </row>
    <row r="6" spans="1:133">
      <c r="A6" s="12"/>
      <c r="B6" s="25">
        <v>311</v>
      </c>
      <c r="C6" s="20" t="s">
        <v>1</v>
      </c>
      <c r="D6" s="46">
        <v>2386130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2386130</v>
      </c>
      <c r="O6" s="47">
        <f t="shared" si="2"/>
        <v>375.11869202955512</v>
      </c>
      <c r="P6" s="9"/>
    </row>
    <row r="7" spans="1:133">
      <c r="A7" s="12"/>
      <c r="B7" s="25">
        <v>312.10000000000002</v>
      </c>
      <c r="C7" s="20" t="s">
        <v>55</v>
      </c>
      <c r="D7" s="46">
        <v>192520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192520</v>
      </c>
      <c r="O7" s="47">
        <f t="shared" si="2"/>
        <v>30.265681496620029</v>
      </c>
      <c r="P7" s="9"/>
    </row>
    <row r="8" spans="1:133">
      <c r="A8" s="12"/>
      <c r="B8" s="25">
        <v>312.41000000000003</v>
      </c>
      <c r="C8" s="20" t="s">
        <v>9</v>
      </c>
      <c r="D8" s="46">
        <v>13954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13954</v>
      </c>
      <c r="O8" s="47">
        <f t="shared" si="2"/>
        <v>2.193680238956139</v>
      </c>
      <c r="P8" s="9"/>
    </row>
    <row r="9" spans="1:133">
      <c r="A9" s="12"/>
      <c r="B9" s="25">
        <v>314.10000000000002</v>
      </c>
      <c r="C9" s="20" t="s">
        <v>10</v>
      </c>
      <c r="D9" s="46">
        <v>137968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137968</v>
      </c>
      <c r="O9" s="47">
        <f t="shared" si="2"/>
        <v>21.689671435308913</v>
      </c>
      <c r="P9" s="9"/>
    </row>
    <row r="10" spans="1:133" ht="15.75">
      <c r="A10" s="29" t="s">
        <v>12</v>
      </c>
      <c r="B10" s="30"/>
      <c r="C10" s="31"/>
      <c r="D10" s="32">
        <f t="shared" ref="D10:M10" si="3">SUM(D11:D15)</f>
        <v>386529</v>
      </c>
      <c r="E10" s="32">
        <f t="shared" si="3"/>
        <v>7315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393844</v>
      </c>
      <c r="O10" s="45">
        <f t="shared" si="2"/>
        <v>61.915422103442857</v>
      </c>
      <c r="P10" s="10"/>
    </row>
    <row r="11" spans="1:133">
      <c r="A11" s="12"/>
      <c r="B11" s="25">
        <v>323.2</v>
      </c>
      <c r="C11" s="20" t="s">
        <v>14</v>
      </c>
      <c r="D11" s="46">
        <v>252981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252981</v>
      </c>
      <c r="O11" s="47">
        <f t="shared" si="2"/>
        <v>39.77063354818425</v>
      </c>
      <c r="P11" s="9"/>
    </row>
    <row r="12" spans="1:133">
      <c r="A12" s="12"/>
      <c r="B12" s="25">
        <v>323.39999999999998</v>
      </c>
      <c r="C12" s="20" t="s">
        <v>15</v>
      </c>
      <c r="D12" s="46">
        <v>4961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4961</v>
      </c>
      <c r="O12" s="47">
        <f t="shared" si="2"/>
        <v>0.77990881936802392</v>
      </c>
      <c r="P12" s="9"/>
    </row>
    <row r="13" spans="1:133">
      <c r="A13" s="12"/>
      <c r="B13" s="25">
        <v>323.7</v>
      </c>
      <c r="C13" s="20" t="s">
        <v>16</v>
      </c>
      <c r="D13" s="46">
        <v>13842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13842</v>
      </c>
      <c r="O13" s="47">
        <f t="shared" si="2"/>
        <v>2.1760729445055809</v>
      </c>
      <c r="P13" s="9"/>
    </row>
    <row r="14" spans="1:133">
      <c r="A14" s="12"/>
      <c r="B14" s="25">
        <v>324.31</v>
      </c>
      <c r="C14" s="20" t="s">
        <v>17</v>
      </c>
      <c r="D14" s="46">
        <v>0</v>
      </c>
      <c r="E14" s="46">
        <v>7315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7315</v>
      </c>
      <c r="O14" s="47">
        <f t="shared" si="2"/>
        <v>1.1499764188020751</v>
      </c>
      <c r="P14" s="9"/>
    </row>
    <row r="15" spans="1:133">
      <c r="A15" s="12"/>
      <c r="B15" s="25">
        <v>329</v>
      </c>
      <c r="C15" s="20" t="s">
        <v>18</v>
      </c>
      <c r="D15" s="46">
        <v>114745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114745</v>
      </c>
      <c r="O15" s="47">
        <f t="shared" si="2"/>
        <v>18.038830372582929</v>
      </c>
      <c r="P15" s="9"/>
    </row>
    <row r="16" spans="1:133" ht="15.75">
      <c r="A16" s="29" t="s">
        <v>19</v>
      </c>
      <c r="B16" s="30"/>
      <c r="C16" s="31"/>
      <c r="D16" s="32">
        <f t="shared" ref="D16:M16" si="4">SUM(D17:D20)</f>
        <v>1015784</v>
      </c>
      <c r="E16" s="32">
        <f t="shared" si="4"/>
        <v>0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1015784</v>
      </c>
      <c r="O16" s="45">
        <f t="shared" si="2"/>
        <v>159.68935701933657</v>
      </c>
      <c r="P16" s="10"/>
    </row>
    <row r="17" spans="1:119">
      <c r="A17" s="12"/>
      <c r="B17" s="25">
        <v>334.39</v>
      </c>
      <c r="C17" s="20" t="s">
        <v>49</v>
      </c>
      <c r="D17" s="46">
        <v>11710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11710</v>
      </c>
      <c r="O17" s="47">
        <f t="shared" si="2"/>
        <v>1.8409055180003144</v>
      </c>
      <c r="P17" s="9"/>
    </row>
    <row r="18" spans="1:119">
      <c r="A18" s="12"/>
      <c r="B18" s="25">
        <v>335.12</v>
      </c>
      <c r="C18" s="20" t="s">
        <v>21</v>
      </c>
      <c r="D18" s="46">
        <v>227382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227382</v>
      </c>
      <c r="O18" s="47">
        <f t="shared" si="2"/>
        <v>35.746266310328565</v>
      </c>
      <c r="P18" s="9"/>
    </row>
    <row r="19" spans="1:119">
      <c r="A19" s="12"/>
      <c r="B19" s="25">
        <v>335.15</v>
      </c>
      <c r="C19" s="20" t="s">
        <v>22</v>
      </c>
      <c r="D19" s="46">
        <v>196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196</v>
      </c>
      <c r="O19" s="47">
        <f t="shared" si="2"/>
        <v>3.0812765288476655E-2</v>
      </c>
      <c r="P19" s="9"/>
    </row>
    <row r="20" spans="1:119">
      <c r="A20" s="12"/>
      <c r="B20" s="25">
        <v>335.18</v>
      </c>
      <c r="C20" s="20" t="s">
        <v>23</v>
      </c>
      <c r="D20" s="46">
        <v>776496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776496</v>
      </c>
      <c r="O20" s="47">
        <f t="shared" si="2"/>
        <v>122.07137242571923</v>
      </c>
      <c r="P20" s="9"/>
    </row>
    <row r="21" spans="1:119" ht="15.75">
      <c r="A21" s="29" t="s">
        <v>28</v>
      </c>
      <c r="B21" s="30"/>
      <c r="C21" s="31"/>
      <c r="D21" s="32">
        <f t="shared" ref="D21:M21" si="5">SUM(D22:D25)</f>
        <v>473452</v>
      </c>
      <c r="E21" s="32">
        <f t="shared" si="5"/>
        <v>141736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6511459</v>
      </c>
      <c r="N21" s="32">
        <f t="shared" si="1"/>
        <v>7126647</v>
      </c>
      <c r="O21" s="45">
        <f t="shared" si="2"/>
        <v>1120.3658229838077</v>
      </c>
      <c r="P21" s="10"/>
    </row>
    <row r="22" spans="1:119">
      <c r="A22" s="12"/>
      <c r="B22" s="25">
        <v>341.9</v>
      </c>
      <c r="C22" s="20" t="s">
        <v>59</v>
      </c>
      <c r="D22" s="46">
        <v>10819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10819</v>
      </c>
      <c r="O22" s="47">
        <f t="shared" si="2"/>
        <v>1.7008332023266781</v>
      </c>
      <c r="P22" s="9"/>
    </row>
    <row r="23" spans="1:119">
      <c r="A23" s="12"/>
      <c r="B23" s="25">
        <v>343.4</v>
      </c>
      <c r="C23" s="20" t="s">
        <v>51</v>
      </c>
      <c r="D23" s="46">
        <v>462633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462633</v>
      </c>
      <c r="O23" s="47">
        <f t="shared" si="2"/>
        <v>72.729602263795002</v>
      </c>
      <c r="P23" s="9"/>
    </row>
    <row r="24" spans="1:119">
      <c r="A24" s="12"/>
      <c r="B24" s="25">
        <v>343.9</v>
      </c>
      <c r="C24" s="20" t="s">
        <v>32</v>
      </c>
      <c r="D24" s="46">
        <v>0</v>
      </c>
      <c r="E24" s="46">
        <v>141736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141736</v>
      </c>
      <c r="O24" s="47">
        <f t="shared" si="2"/>
        <v>22.282031127181259</v>
      </c>
      <c r="P24" s="9"/>
    </row>
    <row r="25" spans="1:119">
      <c r="A25" s="12"/>
      <c r="B25" s="25">
        <v>347.8</v>
      </c>
      <c r="C25" s="20" t="s">
        <v>62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6511459</v>
      </c>
      <c r="N25" s="46">
        <f t="shared" si="1"/>
        <v>6511459</v>
      </c>
      <c r="O25" s="47">
        <f t="shared" si="2"/>
        <v>1023.6533563905047</v>
      </c>
      <c r="P25" s="9"/>
    </row>
    <row r="26" spans="1:119" ht="15.75">
      <c r="A26" s="29" t="s">
        <v>29</v>
      </c>
      <c r="B26" s="30"/>
      <c r="C26" s="31"/>
      <c r="D26" s="32">
        <f t="shared" ref="D26:M26" si="6">SUM(D27:D27)</f>
        <v>18575</v>
      </c>
      <c r="E26" s="32">
        <f t="shared" si="6"/>
        <v>1721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1"/>
        <v>20296</v>
      </c>
      <c r="O26" s="45">
        <f t="shared" si="2"/>
        <v>3.1906932872189908</v>
      </c>
      <c r="P26" s="10"/>
    </row>
    <row r="27" spans="1:119">
      <c r="A27" s="13"/>
      <c r="B27" s="39">
        <v>359</v>
      </c>
      <c r="C27" s="21" t="s">
        <v>35</v>
      </c>
      <c r="D27" s="46">
        <v>18575</v>
      </c>
      <c r="E27" s="46">
        <v>1721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20296</v>
      </c>
      <c r="O27" s="47">
        <f t="shared" si="2"/>
        <v>3.1906932872189908</v>
      </c>
      <c r="P27" s="9"/>
    </row>
    <row r="28" spans="1:119" ht="15.75">
      <c r="A28" s="29" t="s">
        <v>2</v>
      </c>
      <c r="B28" s="30"/>
      <c r="C28" s="31"/>
      <c r="D28" s="32">
        <f t="shared" ref="D28:M28" si="7">SUM(D29:D31)</f>
        <v>40484</v>
      </c>
      <c r="E28" s="32">
        <f t="shared" si="7"/>
        <v>1049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0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si="1"/>
        <v>41533</v>
      </c>
      <c r="O28" s="45">
        <f t="shared" si="2"/>
        <v>6.5293192894199024</v>
      </c>
      <c r="P28" s="10"/>
    </row>
    <row r="29" spans="1:119">
      <c r="A29" s="12"/>
      <c r="B29" s="25">
        <v>361.1</v>
      </c>
      <c r="C29" s="20" t="s">
        <v>36</v>
      </c>
      <c r="D29" s="46">
        <v>5310</v>
      </c>
      <c r="E29" s="46">
        <v>1049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6359</v>
      </c>
      <c r="O29" s="47">
        <f t="shared" si="2"/>
        <v>0.99968558402766861</v>
      </c>
      <c r="P29" s="9"/>
    </row>
    <row r="30" spans="1:119">
      <c r="A30" s="12"/>
      <c r="B30" s="25">
        <v>362</v>
      </c>
      <c r="C30" s="20" t="s">
        <v>37</v>
      </c>
      <c r="D30" s="46">
        <v>14470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14470</v>
      </c>
      <c r="O30" s="47">
        <f t="shared" si="2"/>
        <v>2.2747995598176387</v>
      </c>
      <c r="P30" s="9"/>
    </row>
    <row r="31" spans="1:119" ht="15.75" thickBot="1">
      <c r="A31" s="12"/>
      <c r="B31" s="25">
        <v>369.9</v>
      </c>
      <c r="C31" s="20" t="s">
        <v>38</v>
      </c>
      <c r="D31" s="46">
        <v>20704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20704</v>
      </c>
      <c r="O31" s="47">
        <f t="shared" si="2"/>
        <v>3.2548341455745953</v>
      </c>
      <c r="P31" s="9"/>
    </row>
    <row r="32" spans="1:119" ht="16.5" thickBot="1">
      <c r="A32" s="14" t="s">
        <v>33</v>
      </c>
      <c r="B32" s="23"/>
      <c r="C32" s="22"/>
      <c r="D32" s="15">
        <f>SUM(D5,D10,D16,D21,D26,D28)</f>
        <v>4665396</v>
      </c>
      <c r="E32" s="15">
        <f t="shared" ref="E32:M32" si="8">SUM(E5,E10,E16,E21,E26,E28)</f>
        <v>151821</v>
      </c>
      <c r="F32" s="15">
        <f t="shared" si="8"/>
        <v>0</v>
      </c>
      <c r="G32" s="15">
        <f t="shared" si="8"/>
        <v>0</v>
      </c>
      <c r="H32" s="15">
        <f t="shared" si="8"/>
        <v>0</v>
      </c>
      <c r="I32" s="15">
        <f t="shared" si="8"/>
        <v>0</v>
      </c>
      <c r="J32" s="15">
        <f t="shared" si="8"/>
        <v>0</v>
      </c>
      <c r="K32" s="15">
        <f t="shared" si="8"/>
        <v>0</v>
      </c>
      <c r="L32" s="15">
        <f t="shared" si="8"/>
        <v>0</v>
      </c>
      <c r="M32" s="15">
        <f t="shared" si="8"/>
        <v>6511459</v>
      </c>
      <c r="N32" s="15">
        <f t="shared" si="1"/>
        <v>11328676</v>
      </c>
      <c r="O32" s="38">
        <f t="shared" si="2"/>
        <v>1780.958339883666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40"/>
      <c r="B34" s="41"/>
      <c r="C34" s="41"/>
      <c r="D34" s="42"/>
      <c r="E34" s="42"/>
      <c r="F34" s="42"/>
      <c r="G34" s="42"/>
      <c r="H34" s="42"/>
      <c r="I34" s="42"/>
      <c r="J34" s="42"/>
      <c r="K34" s="42"/>
      <c r="L34" s="118" t="s">
        <v>63</v>
      </c>
      <c r="M34" s="118"/>
      <c r="N34" s="118"/>
      <c r="O34" s="43">
        <v>6361</v>
      </c>
    </row>
    <row r="35" spans="1:15">
      <c r="A35" s="119"/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7"/>
    </row>
    <row r="36" spans="1:15" ht="15.75" customHeight="1" thickBot="1">
      <c r="A36" s="120" t="s">
        <v>53</v>
      </c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100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54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40</v>
      </c>
      <c r="B3" s="108"/>
      <c r="C3" s="109"/>
      <c r="D3" s="128" t="s">
        <v>24</v>
      </c>
      <c r="E3" s="129"/>
      <c r="F3" s="129"/>
      <c r="G3" s="129"/>
      <c r="H3" s="130"/>
      <c r="I3" s="128" t="s">
        <v>25</v>
      </c>
      <c r="J3" s="130"/>
      <c r="K3" s="128" t="s">
        <v>27</v>
      </c>
      <c r="L3" s="130"/>
      <c r="M3" s="36"/>
      <c r="N3" s="37"/>
      <c r="O3" s="131" t="s">
        <v>45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41</v>
      </c>
      <c r="F4" s="34" t="s">
        <v>42</v>
      </c>
      <c r="G4" s="34" t="s">
        <v>43</v>
      </c>
      <c r="H4" s="34" t="s">
        <v>4</v>
      </c>
      <c r="I4" s="34" t="s">
        <v>5</v>
      </c>
      <c r="J4" s="35" t="s">
        <v>44</v>
      </c>
      <c r="K4" s="35" t="s">
        <v>6</v>
      </c>
      <c r="L4" s="35" t="s">
        <v>7</v>
      </c>
      <c r="M4" s="35" t="s">
        <v>8</v>
      </c>
      <c r="N4" s="35" t="s">
        <v>26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SUM(D6:D9)</f>
        <v>2774328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2" si="1">SUM(D5:M5)</f>
        <v>2774328</v>
      </c>
      <c r="O5" s="33">
        <f t="shared" ref="O5:O32" si="2">(N5/O$34)</f>
        <v>461.00498504486541</v>
      </c>
      <c r="P5" s="6"/>
    </row>
    <row r="6" spans="1:133">
      <c r="A6" s="12"/>
      <c r="B6" s="25">
        <v>311</v>
      </c>
      <c r="C6" s="20" t="s">
        <v>1</v>
      </c>
      <c r="D6" s="46">
        <v>2397747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2397747</v>
      </c>
      <c r="O6" s="47">
        <f t="shared" si="2"/>
        <v>398.42921236291124</v>
      </c>
      <c r="P6" s="9"/>
    </row>
    <row r="7" spans="1:133">
      <c r="A7" s="12"/>
      <c r="B7" s="25">
        <v>312.10000000000002</v>
      </c>
      <c r="C7" s="20" t="s">
        <v>55</v>
      </c>
      <c r="D7" s="46">
        <v>192154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192154</v>
      </c>
      <c r="O7" s="47">
        <f t="shared" si="2"/>
        <v>31.929877035559986</v>
      </c>
      <c r="P7" s="9"/>
    </row>
    <row r="8" spans="1:133">
      <c r="A8" s="12"/>
      <c r="B8" s="25">
        <v>312.3</v>
      </c>
      <c r="C8" s="20" t="s">
        <v>56</v>
      </c>
      <c r="D8" s="46">
        <v>168915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168915</v>
      </c>
      <c r="O8" s="47">
        <f t="shared" si="2"/>
        <v>28.068295114656031</v>
      </c>
      <c r="P8" s="9"/>
    </row>
    <row r="9" spans="1:133">
      <c r="A9" s="12"/>
      <c r="B9" s="25">
        <v>312.41000000000003</v>
      </c>
      <c r="C9" s="20" t="s">
        <v>9</v>
      </c>
      <c r="D9" s="46">
        <v>15512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15512</v>
      </c>
      <c r="O9" s="47">
        <f t="shared" si="2"/>
        <v>2.5776005317381188</v>
      </c>
      <c r="P9" s="9"/>
    </row>
    <row r="10" spans="1:133" ht="15.75">
      <c r="A10" s="29" t="s">
        <v>12</v>
      </c>
      <c r="B10" s="30"/>
      <c r="C10" s="31"/>
      <c r="D10" s="32">
        <f t="shared" ref="D10:M10" si="3">SUM(D11:D15)</f>
        <v>420889</v>
      </c>
      <c r="E10" s="32">
        <f t="shared" si="3"/>
        <v>34045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454934</v>
      </c>
      <c r="O10" s="45">
        <f t="shared" si="2"/>
        <v>75.595546693253567</v>
      </c>
      <c r="P10" s="10"/>
    </row>
    <row r="11" spans="1:133">
      <c r="A11" s="12"/>
      <c r="B11" s="25">
        <v>323.2</v>
      </c>
      <c r="C11" s="20" t="s">
        <v>14</v>
      </c>
      <c r="D11" s="46">
        <v>255377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255377</v>
      </c>
      <c r="O11" s="47">
        <f t="shared" si="2"/>
        <v>42.435526753074114</v>
      </c>
      <c r="P11" s="9"/>
    </row>
    <row r="12" spans="1:133">
      <c r="A12" s="12"/>
      <c r="B12" s="25">
        <v>323.39999999999998</v>
      </c>
      <c r="C12" s="20" t="s">
        <v>15</v>
      </c>
      <c r="D12" s="46">
        <v>1528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1528</v>
      </c>
      <c r="O12" s="47">
        <f t="shared" si="2"/>
        <v>0.25390495181123296</v>
      </c>
      <c r="P12" s="9"/>
    </row>
    <row r="13" spans="1:133">
      <c r="A13" s="12"/>
      <c r="B13" s="25">
        <v>323.7</v>
      </c>
      <c r="C13" s="20" t="s">
        <v>16</v>
      </c>
      <c r="D13" s="46">
        <v>12607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12607</v>
      </c>
      <c r="O13" s="47">
        <f t="shared" si="2"/>
        <v>2.0948820206048522</v>
      </c>
      <c r="P13" s="9"/>
    </row>
    <row r="14" spans="1:133">
      <c r="A14" s="12"/>
      <c r="B14" s="25">
        <v>324.31</v>
      </c>
      <c r="C14" s="20" t="s">
        <v>17</v>
      </c>
      <c r="D14" s="46">
        <v>0</v>
      </c>
      <c r="E14" s="46">
        <v>34045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34045</v>
      </c>
      <c r="O14" s="47">
        <f t="shared" si="2"/>
        <v>5.6571950814223992</v>
      </c>
      <c r="P14" s="9"/>
    </row>
    <row r="15" spans="1:133">
      <c r="A15" s="12"/>
      <c r="B15" s="25">
        <v>329</v>
      </c>
      <c r="C15" s="20" t="s">
        <v>18</v>
      </c>
      <c r="D15" s="46">
        <v>151377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151377</v>
      </c>
      <c r="O15" s="47">
        <f t="shared" si="2"/>
        <v>25.154037886340976</v>
      </c>
      <c r="P15" s="9"/>
    </row>
    <row r="16" spans="1:133" ht="15.75">
      <c r="A16" s="29" t="s">
        <v>19</v>
      </c>
      <c r="B16" s="30"/>
      <c r="C16" s="31"/>
      <c r="D16" s="32">
        <f t="shared" ref="D16:M16" si="4">SUM(D17:D21)</f>
        <v>999205</v>
      </c>
      <c r="E16" s="32">
        <f t="shared" si="4"/>
        <v>0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999205</v>
      </c>
      <c r="O16" s="45">
        <f t="shared" si="2"/>
        <v>166.03605849119307</v>
      </c>
      <c r="P16" s="10"/>
    </row>
    <row r="17" spans="1:119">
      <c r="A17" s="12"/>
      <c r="B17" s="25">
        <v>331.1</v>
      </c>
      <c r="C17" s="20" t="s">
        <v>57</v>
      </c>
      <c r="D17" s="46">
        <v>5402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5402</v>
      </c>
      <c r="O17" s="47">
        <f t="shared" si="2"/>
        <v>0.89764041209704226</v>
      </c>
      <c r="P17" s="9"/>
    </row>
    <row r="18" spans="1:119">
      <c r="A18" s="12"/>
      <c r="B18" s="25">
        <v>331.39</v>
      </c>
      <c r="C18" s="20" t="s">
        <v>58</v>
      </c>
      <c r="D18" s="46">
        <v>20500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20500</v>
      </c>
      <c r="O18" s="47">
        <f t="shared" si="2"/>
        <v>3.4064473246925888</v>
      </c>
      <c r="P18" s="9"/>
    </row>
    <row r="19" spans="1:119">
      <c r="A19" s="12"/>
      <c r="B19" s="25">
        <v>335.12</v>
      </c>
      <c r="C19" s="20" t="s">
        <v>21</v>
      </c>
      <c r="D19" s="46">
        <v>221143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221143</v>
      </c>
      <c r="O19" s="47">
        <f t="shared" si="2"/>
        <v>36.746925888999669</v>
      </c>
      <c r="P19" s="9"/>
    </row>
    <row r="20" spans="1:119">
      <c r="A20" s="12"/>
      <c r="B20" s="25">
        <v>335.15</v>
      </c>
      <c r="C20" s="20" t="s">
        <v>22</v>
      </c>
      <c r="D20" s="46">
        <v>851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851</v>
      </c>
      <c r="O20" s="47">
        <f t="shared" si="2"/>
        <v>0.14140910601528747</v>
      </c>
      <c r="P20" s="9"/>
    </row>
    <row r="21" spans="1:119">
      <c r="A21" s="12"/>
      <c r="B21" s="25">
        <v>335.18</v>
      </c>
      <c r="C21" s="20" t="s">
        <v>23</v>
      </c>
      <c r="D21" s="46">
        <v>751309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751309</v>
      </c>
      <c r="O21" s="47">
        <f t="shared" si="2"/>
        <v>124.8436357593885</v>
      </c>
      <c r="P21" s="9"/>
    </row>
    <row r="22" spans="1:119" ht="15.75">
      <c r="A22" s="29" t="s">
        <v>28</v>
      </c>
      <c r="B22" s="30"/>
      <c r="C22" s="31"/>
      <c r="D22" s="32">
        <f t="shared" ref="D22:M22" si="5">SUM(D23:D25)</f>
        <v>629651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1"/>
        <v>629651</v>
      </c>
      <c r="O22" s="45">
        <f t="shared" si="2"/>
        <v>104.6279494848787</v>
      </c>
      <c r="P22" s="10"/>
    </row>
    <row r="23" spans="1:119">
      <c r="A23" s="12"/>
      <c r="B23" s="25">
        <v>341.9</v>
      </c>
      <c r="C23" s="20" t="s">
        <v>59</v>
      </c>
      <c r="D23" s="46">
        <v>18857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18857</v>
      </c>
      <c r="O23" s="47">
        <f t="shared" si="2"/>
        <v>3.1334330342306416</v>
      </c>
      <c r="P23" s="9"/>
    </row>
    <row r="24" spans="1:119">
      <c r="A24" s="12"/>
      <c r="B24" s="25">
        <v>343.4</v>
      </c>
      <c r="C24" s="20" t="s">
        <v>51</v>
      </c>
      <c r="D24" s="46">
        <v>476638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476638</v>
      </c>
      <c r="O24" s="47">
        <f t="shared" si="2"/>
        <v>79.202060485211035</v>
      </c>
      <c r="P24" s="9"/>
    </row>
    <row r="25" spans="1:119">
      <c r="A25" s="12"/>
      <c r="B25" s="25">
        <v>343.9</v>
      </c>
      <c r="C25" s="20" t="s">
        <v>32</v>
      </c>
      <c r="D25" s="46">
        <v>134156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134156</v>
      </c>
      <c r="O25" s="47">
        <f t="shared" si="2"/>
        <v>22.292455965437021</v>
      </c>
      <c r="P25" s="9"/>
    </row>
    <row r="26" spans="1:119" ht="15.75">
      <c r="A26" s="29" t="s">
        <v>29</v>
      </c>
      <c r="B26" s="30"/>
      <c r="C26" s="31"/>
      <c r="D26" s="32">
        <f t="shared" ref="D26:M26" si="6">SUM(D27:D27)</f>
        <v>19821</v>
      </c>
      <c r="E26" s="32">
        <f t="shared" si="6"/>
        <v>1790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1"/>
        <v>21611</v>
      </c>
      <c r="O26" s="45">
        <f t="shared" si="2"/>
        <v>3.591060152874709</v>
      </c>
      <c r="P26" s="10"/>
    </row>
    <row r="27" spans="1:119">
      <c r="A27" s="13"/>
      <c r="B27" s="39">
        <v>359</v>
      </c>
      <c r="C27" s="21" t="s">
        <v>35</v>
      </c>
      <c r="D27" s="46">
        <v>19821</v>
      </c>
      <c r="E27" s="46">
        <v>1790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21611</v>
      </c>
      <c r="O27" s="47">
        <f t="shared" si="2"/>
        <v>3.591060152874709</v>
      </c>
      <c r="P27" s="9"/>
    </row>
    <row r="28" spans="1:119" ht="15.75">
      <c r="A28" s="29" t="s">
        <v>2</v>
      </c>
      <c r="B28" s="30"/>
      <c r="C28" s="31"/>
      <c r="D28" s="32">
        <f t="shared" ref="D28:M28" si="7">SUM(D29:D31)</f>
        <v>10409</v>
      </c>
      <c r="E28" s="32">
        <f t="shared" si="7"/>
        <v>697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0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si="1"/>
        <v>11106</v>
      </c>
      <c r="O28" s="45">
        <f t="shared" si="2"/>
        <v>1.8454636091724825</v>
      </c>
      <c r="P28" s="10"/>
    </row>
    <row r="29" spans="1:119">
      <c r="A29" s="12"/>
      <c r="B29" s="25">
        <v>361.1</v>
      </c>
      <c r="C29" s="20" t="s">
        <v>36</v>
      </c>
      <c r="D29" s="46">
        <v>2949</v>
      </c>
      <c r="E29" s="46">
        <v>697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3646</v>
      </c>
      <c r="O29" s="47">
        <f t="shared" si="2"/>
        <v>0.60584911930874041</v>
      </c>
      <c r="P29" s="9"/>
    </row>
    <row r="30" spans="1:119">
      <c r="A30" s="12"/>
      <c r="B30" s="25">
        <v>362</v>
      </c>
      <c r="C30" s="20" t="s">
        <v>37</v>
      </c>
      <c r="D30" s="46">
        <v>5850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5850</v>
      </c>
      <c r="O30" s="47">
        <f t="shared" si="2"/>
        <v>0.97208374875373882</v>
      </c>
      <c r="P30" s="9"/>
    </row>
    <row r="31" spans="1:119" ht="15.75" thickBot="1">
      <c r="A31" s="12"/>
      <c r="B31" s="25">
        <v>369.9</v>
      </c>
      <c r="C31" s="20" t="s">
        <v>38</v>
      </c>
      <c r="D31" s="46">
        <v>1610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1610</v>
      </c>
      <c r="O31" s="47">
        <f t="shared" si="2"/>
        <v>0.2675307411100033</v>
      </c>
      <c r="P31" s="9"/>
    </row>
    <row r="32" spans="1:119" ht="16.5" thickBot="1">
      <c r="A32" s="14" t="s">
        <v>33</v>
      </c>
      <c r="B32" s="23"/>
      <c r="C32" s="22"/>
      <c r="D32" s="15">
        <f>SUM(D5,D10,D16,D22,D26,D28)</f>
        <v>4854303</v>
      </c>
      <c r="E32" s="15">
        <f t="shared" ref="E32:M32" si="8">SUM(E5,E10,E16,E22,E26,E28)</f>
        <v>36532</v>
      </c>
      <c r="F32" s="15">
        <f t="shared" si="8"/>
        <v>0</v>
      </c>
      <c r="G32" s="15">
        <f t="shared" si="8"/>
        <v>0</v>
      </c>
      <c r="H32" s="15">
        <f t="shared" si="8"/>
        <v>0</v>
      </c>
      <c r="I32" s="15">
        <f t="shared" si="8"/>
        <v>0</v>
      </c>
      <c r="J32" s="15">
        <f t="shared" si="8"/>
        <v>0</v>
      </c>
      <c r="K32" s="15">
        <f t="shared" si="8"/>
        <v>0</v>
      </c>
      <c r="L32" s="15">
        <f t="shared" si="8"/>
        <v>0</v>
      </c>
      <c r="M32" s="15">
        <f t="shared" si="8"/>
        <v>0</v>
      </c>
      <c r="N32" s="15">
        <f t="shared" si="1"/>
        <v>4890835</v>
      </c>
      <c r="O32" s="38">
        <f t="shared" si="2"/>
        <v>812.70106347623801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40"/>
      <c r="B34" s="41"/>
      <c r="C34" s="41"/>
      <c r="D34" s="42"/>
      <c r="E34" s="42"/>
      <c r="F34" s="42"/>
      <c r="G34" s="42"/>
      <c r="H34" s="42"/>
      <c r="I34" s="42"/>
      <c r="J34" s="42"/>
      <c r="K34" s="42"/>
      <c r="L34" s="118" t="s">
        <v>60</v>
      </c>
      <c r="M34" s="118"/>
      <c r="N34" s="118"/>
      <c r="O34" s="43">
        <v>6018</v>
      </c>
    </row>
    <row r="35" spans="1:15">
      <c r="A35" s="119"/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7"/>
    </row>
    <row r="36" spans="1:15" ht="15.75" customHeight="1" thickBot="1">
      <c r="A36" s="120" t="s">
        <v>53</v>
      </c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100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48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40</v>
      </c>
      <c r="B3" s="108"/>
      <c r="C3" s="109"/>
      <c r="D3" s="128" t="s">
        <v>24</v>
      </c>
      <c r="E3" s="129"/>
      <c r="F3" s="129"/>
      <c r="G3" s="129"/>
      <c r="H3" s="130"/>
      <c r="I3" s="128" t="s">
        <v>25</v>
      </c>
      <c r="J3" s="130"/>
      <c r="K3" s="128" t="s">
        <v>27</v>
      </c>
      <c r="L3" s="130"/>
      <c r="M3" s="36"/>
      <c r="N3" s="37"/>
      <c r="O3" s="131" t="s">
        <v>45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41</v>
      </c>
      <c r="F4" s="34" t="s">
        <v>42</v>
      </c>
      <c r="G4" s="34" t="s">
        <v>43</v>
      </c>
      <c r="H4" s="34" t="s">
        <v>4</v>
      </c>
      <c r="I4" s="34" t="s">
        <v>5</v>
      </c>
      <c r="J4" s="35" t="s">
        <v>44</v>
      </c>
      <c r="K4" s="35" t="s">
        <v>6</v>
      </c>
      <c r="L4" s="35" t="s">
        <v>7</v>
      </c>
      <c r="M4" s="35" t="s">
        <v>8</v>
      </c>
      <c r="N4" s="35" t="s">
        <v>26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SUM(D6:D9)</f>
        <v>2509442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3" si="1">SUM(D5:M5)</f>
        <v>2509442</v>
      </c>
      <c r="O5" s="33">
        <f t="shared" ref="O5:O33" si="2">(N5/O$35)</f>
        <v>419.07849031396125</v>
      </c>
      <c r="P5" s="6"/>
    </row>
    <row r="6" spans="1:133">
      <c r="A6" s="12"/>
      <c r="B6" s="25">
        <v>311</v>
      </c>
      <c r="C6" s="20" t="s">
        <v>1</v>
      </c>
      <c r="D6" s="46">
        <v>2152842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2152842</v>
      </c>
      <c r="O6" s="47">
        <f t="shared" si="2"/>
        <v>359.52605210420842</v>
      </c>
      <c r="P6" s="9"/>
    </row>
    <row r="7" spans="1:133">
      <c r="A7" s="12"/>
      <c r="B7" s="25">
        <v>312.41000000000003</v>
      </c>
      <c r="C7" s="20" t="s">
        <v>9</v>
      </c>
      <c r="D7" s="46">
        <v>194615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194615</v>
      </c>
      <c r="O7" s="47">
        <f t="shared" si="2"/>
        <v>32.500835003340015</v>
      </c>
      <c r="P7" s="9"/>
    </row>
    <row r="8" spans="1:133">
      <c r="A8" s="12"/>
      <c r="B8" s="25">
        <v>314.10000000000002</v>
      </c>
      <c r="C8" s="20" t="s">
        <v>10</v>
      </c>
      <c r="D8" s="46">
        <v>148837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148837</v>
      </c>
      <c r="O8" s="47">
        <f t="shared" si="2"/>
        <v>24.855878423513694</v>
      </c>
      <c r="P8" s="9"/>
    </row>
    <row r="9" spans="1:133">
      <c r="A9" s="12"/>
      <c r="B9" s="25">
        <v>316</v>
      </c>
      <c r="C9" s="20" t="s">
        <v>11</v>
      </c>
      <c r="D9" s="46">
        <v>13148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13148</v>
      </c>
      <c r="O9" s="47">
        <f t="shared" si="2"/>
        <v>2.1957247828991315</v>
      </c>
      <c r="P9" s="9"/>
    </row>
    <row r="10" spans="1:133" ht="15.75">
      <c r="A10" s="29" t="s">
        <v>12</v>
      </c>
      <c r="B10" s="30"/>
      <c r="C10" s="31"/>
      <c r="D10" s="32">
        <f t="shared" ref="D10:M10" si="3">SUM(D11:D15)</f>
        <v>344684</v>
      </c>
      <c r="E10" s="32">
        <f t="shared" si="3"/>
        <v>24255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368939</v>
      </c>
      <c r="O10" s="45">
        <f t="shared" si="2"/>
        <v>61.613059452237806</v>
      </c>
      <c r="P10" s="10"/>
    </row>
    <row r="11" spans="1:133">
      <c r="A11" s="12"/>
      <c r="B11" s="25">
        <v>323.2</v>
      </c>
      <c r="C11" s="20" t="s">
        <v>14</v>
      </c>
      <c r="D11" s="46">
        <v>276677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276677</v>
      </c>
      <c r="O11" s="47">
        <f t="shared" si="2"/>
        <v>46.205243820975284</v>
      </c>
      <c r="P11" s="9"/>
    </row>
    <row r="12" spans="1:133">
      <c r="A12" s="12"/>
      <c r="B12" s="25">
        <v>323.39999999999998</v>
      </c>
      <c r="C12" s="20" t="s">
        <v>15</v>
      </c>
      <c r="D12" s="46">
        <v>903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903</v>
      </c>
      <c r="O12" s="47">
        <f t="shared" si="2"/>
        <v>0.15080160320641284</v>
      </c>
      <c r="P12" s="9"/>
    </row>
    <row r="13" spans="1:133">
      <c r="A13" s="12"/>
      <c r="B13" s="25">
        <v>323.7</v>
      </c>
      <c r="C13" s="20" t="s">
        <v>16</v>
      </c>
      <c r="D13" s="46">
        <v>12676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12676</v>
      </c>
      <c r="O13" s="47">
        <f t="shared" si="2"/>
        <v>2.1169004676018703</v>
      </c>
      <c r="P13" s="9"/>
    </row>
    <row r="14" spans="1:133">
      <c r="A14" s="12"/>
      <c r="B14" s="25">
        <v>324.31</v>
      </c>
      <c r="C14" s="20" t="s">
        <v>17</v>
      </c>
      <c r="D14" s="46">
        <v>0</v>
      </c>
      <c r="E14" s="46">
        <v>24255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24255</v>
      </c>
      <c r="O14" s="47">
        <f t="shared" si="2"/>
        <v>4.0506012024048097</v>
      </c>
      <c r="P14" s="9"/>
    </row>
    <row r="15" spans="1:133">
      <c r="A15" s="12"/>
      <c r="B15" s="25">
        <v>329</v>
      </c>
      <c r="C15" s="20" t="s">
        <v>18</v>
      </c>
      <c r="D15" s="46">
        <v>54428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54428</v>
      </c>
      <c r="O15" s="47">
        <f t="shared" si="2"/>
        <v>9.0895123580494328</v>
      </c>
      <c r="P15" s="9"/>
    </row>
    <row r="16" spans="1:133" ht="15.75">
      <c r="A16" s="29" t="s">
        <v>19</v>
      </c>
      <c r="B16" s="30"/>
      <c r="C16" s="31"/>
      <c r="D16" s="32">
        <f t="shared" ref="D16:M16" si="4">SUM(D17:D21)</f>
        <v>946314</v>
      </c>
      <c r="E16" s="32">
        <f t="shared" si="4"/>
        <v>0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946314</v>
      </c>
      <c r="O16" s="45">
        <f t="shared" si="2"/>
        <v>158.03507014028057</v>
      </c>
      <c r="P16" s="10"/>
    </row>
    <row r="17" spans="1:16">
      <c r="A17" s="12"/>
      <c r="B17" s="25">
        <v>334.39</v>
      </c>
      <c r="C17" s="20" t="s">
        <v>49</v>
      </c>
      <c r="D17" s="46">
        <v>32588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32588</v>
      </c>
      <c r="O17" s="47">
        <f t="shared" si="2"/>
        <v>5.4422177688710756</v>
      </c>
      <c r="P17" s="9"/>
    </row>
    <row r="18" spans="1:16">
      <c r="A18" s="12"/>
      <c r="B18" s="25">
        <v>335.12</v>
      </c>
      <c r="C18" s="20" t="s">
        <v>21</v>
      </c>
      <c r="D18" s="46">
        <v>218643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218643</v>
      </c>
      <c r="O18" s="47">
        <f t="shared" si="2"/>
        <v>36.513527054108216</v>
      </c>
      <c r="P18" s="9"/>
    </row>
    <row r="19" spans="1:16">
      <c r="A19" s="12"/>
      <c r="B19" s="25">
        <v>335.14</v>
      </c>
      <c r="C19" s="20" t="s">
        <v>50</v>
      </c>
      <c r="D19" s="46">
        <v>38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38</v>
      </c>
      <c r="O19" s="47">
        <f t="shared" si="2"/>
        <v>6.3460253841015361E-3</v>
      </c>
      <c r="P19" s="9"/>
    </row>
    <row r="20" spans="1:16">
      <c r="A20" s="12"/>
      <c r="B20" s="25">
        <v>335.15</v>
      </c>
      <c r="C20" s="20" t="s">
        <v>22</v>
      </c>
      <c r="D20" s="46">
        <v>979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979</v>
      </c>
      <c r="O20" s="47">
        <f t="shared" si="2"/>
        <v>0.1634936539746159</v>
      </c>
      <c r="P20" s="9"/>
    </row>
    <row r="21" spans="1:16">
      <c r="A21" s="12"/>
      <c r="B21" s="25">
        <v>335.18</v>
      </c>
      <c r="C21" s="20" t="s">
        <v>23</v>
      </c>
      <c r="D21" s="46">
        <v>694066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694066</v>
      </c>
      <c r="O21" s="47">
        <f t="shared" si="2"/>
        <v>115.90948563794255</v>
      </c>
      <c r="P21" s="9"/>
    </row>
    <row r="22" spans="1:16" ht="15.75">
      <c r="A22" s="29" t="s">
        <v>28</v>
      </c>
      <c r="B22" s="30"/>
      <c r="C22" s="31"/>
      <c r="D22" s="32">
        <f t="shared" ref="D22:M22" si="5">SUM(D23:D24)</f>
        <v>416230</v>
      </c>
      <c r="E22" s="32">
        <f t="shared" si="5"/>
        <v>131125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1"/>
        <v>547355</v>
      </c>
      <c r="O22" s="45">
        <f t="shared" si="2"/>
        <v>91.408650634602537</v>
      </c>
      <c r="P22" s="10"/>
    </row>
    <row r="23" spans="1:16">
      <c r="A23" s="12"/>
      <c r="B23" s="25">
        <v>343.4</v>
      </c>
      <c r="C23" s="20" t="s">
        <v>51</v>
      </c>
      <c r="D23" s="46">
        <v>416230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416230</v>
      </c>
      <c r="O23" s="47">
        <f t="shared" si="2"/>
        <v>69.510688042752165</v>
      </c>
      <c r="P23" s="9"/>
    </row>
    <row r="24" spans="1:16">
      <c r="A24" s="12"/>
      <c r="B24" s="25">
        <v>343.9</v>
      </c>
      <c r="C24" s="20" t="s">
        <v>32</v>
      </c>
      <c r="D24" s="46">
        <v>0</v>
      </c>
      <c r="E24" s="46">
        <v>131125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131125</v>
      </c>
      <c r="O24" s="47">
        <f t="shared" si="2"/>
        <v>21.897962591850366</v>
      </c>
      <c r="P24" s="9"/>
    </row>
    <row r="25" spans="1:16" ht="15.75">
      <c r="A25" s="29" t="s">
        <v>29</v>
      </c>
      <c r="B25" s="30"/>
      <c r="C25" s="31"/>
      <c r="D25" s="32">
        <f t="shared" ref="D25:M25" si="6">SUM(D26:D26)</f>
        <v>18321</v>
      </c>
      <c r="E25" s="32">
        <f t="shared" si="6"/>
        <v>1614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1"/>
        <v>19935</v>
      </c>
      <c r="O25" s="45">
        <f t="shared" si="2"/>
        <v>3.3291583166332663</v>
      </c>
      <c r="P25" s="10"/>
    </row>
    <row r="26" spans="1:16">
      <c r="A26" s="13"/>
      <c r="B26" s="39">
        <v>359</v>
      </c>
      <c r="C26" s="21" t="s">
        <v>35</v>
      </c>
      <c r="D26" s="46">
        <v>18321</v>
      </c>
      <c r="E26" s="46">
        <v>1614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19935</v>
      </c>
      <c r="O26" s="47">
        <f t="shared" si="2"/>
        <v>3.3291583166332663</v>
      </c>
      <c r="P26" s="9"/>
    </row>
    <row r="27" spans="1:16" ht="15.75">
      <c r="A27" s="29" t="s">
        <v>2</v>
      </c>
      <c r="B27" s="30"/>
      <c r="C27" s="31"/>
      <c r="D27" s="32">
        <f t="shared" ref="D27:M27" si="7">SUM(D28:D30)</f>
        <v>13387</v>
      </c>
      <c r="E27" s="32">
        <f t="shared" si="7"/>
        <v>2838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0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 t="shared" si="1"/>
        <v>16225</v>
      </c>
      <c r="O27" s="45">
        <f t="shared" si="2"/>
        <v>2.7095858383433535</v>
      </c>
      <c r="P27" s="10"/>
    </row>
    <row r="28" spans="1:16">
      <c r="A28" s="12"/>
      <c r="B28" s="25">
        <v>361.1</v>
      </c>
      <c r="C28" s="20" t="s">
        <v>36</v>
      </c>
      <c r="D28" s="46">
        <v>9649</v>
      </c>
      <c r="E28" s="46">
        <v>2838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12487</v>
      </c>
      <c r="O28" s="47">
        <f t="shared" si="2"/>
        <v>2.0853373413493652</v>
      </c>
      <c r="P28" s="9"/>
    </row>
    <row r="29" spans="1:16">
      <c r="A29" s="12"/>
      <c r="B29" s="25">
        <v>362</v>
      </c>
      <c r="C29" s="20" t="s">
        <v>37</v>
      </c>
      <c r="D29" s="46">
        <v>3100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3100</v>
      </c>
      <c r="O29" s="47">
        <f t="shared" si="2"/>
        <v>0.51770207080828323</v>
      </c>
      <c r="P29" s="9"/>
    </row>
    <row r="30" spans="1:16">
      <c r="A30" s="12"/>
      <c r="B30" s="25">
        <v>369.9</v>
      </c>
      <c r="C30" s="20" t="s">
        <v>38</v>
      </c>
      <c r="D30" s="46">
        <v>638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638</v>
      </c>
      <c r="O30" s="47">
        <f t="shared" si="2"/>
        <v>0.10654642618570474</v>
      </c>
      <c r="P30" s="9"/>
    </row>
    <row r="31" spans="1:16" ht="15.75">
      <c r="A31" s="29" t="s">
        <v>30</v>
      </c>
      <c r="B31" s="30"/>
      <c r="C31" s="31"/>
      <c r="D31" s="32">
        <f t="shared" ref="D31:M31" si="8">SUM(D32:D32)</f>
        <v>21000</v>
      </c>
      <c r="E31" s="32">
        <f t="shared" si="8"/>
        <v>0</v>
      </c>
      <c r="F31" s="32">
        <f t="shared" si="8"/>
        <v>0</v>
      </c>
      <c r="G31" s="32">
        <f t="shared" si="8"/>
        <v>0</v>
      </c>
      <c r="H31" s="32">
        <f t="shared" si="8"/>
        <v>0</v>
      </c>
      <c r="I31" s="32">
        <f t="shared" si="8"/>
        <v>0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si="1"/>
        <v>21000</v>
      </c>
      <c r="O31" s="45">
        <f t="shared" si="2"/>
        <v>3.5070140280561124</v>
      </c>
      <c r="P31" s="9"/>
    </row>
    <row r="32" spans="1:16" ht="15.75" thickBot="1">
      <c r="A32" s="12"/>
      <c r="B32" s="25">
        <v>383</v>
      </c>
      <c r="C32" s="20" t="s">
        <v>39</v>
      </c>
      <c r="D32" s="46">
        <v>21000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21000</v>
      </c>
      <c r="O32" s="47">
        <f t="shared" si="2"/>
        <v>3.5070140280561124</v>
      </c>
      <c r="P32" s="9"/>
    </row>
    <row r="33" spans="1:119" ht="16.5" thickBot="1">
      <c r="A33" s="14" t="s">
        <v>33</v>
      </c>
      <c r="B33" s="23"/>
      <c r="C33" s="22"/>
      <c r="D33" s="15">
        <f t="shared" ref="D33:M33" si="9">SUM(D5,D10,D16,D22,D25,D27,D31)</f>
        <v>4269378</v>
      </c>
      <c r="E33" s="15">
        <f t="shared" si="9"/>
        <v>159832</v>
      </c>
      <c r="F33" s="15">
        <f t="shared" si="9"/>
        <v>0</v>
      </c>
      <c r="G33" s="15">
        <f t="shared" si="9"/>
        <v>0</v>
      </c>
      <c r="H33" s="15">
        <f t="shared" si="9"/>
        <v>0</v>
      </c>
      <c r="I33" s="15">
        <f t="shared" si="9"/>
        <v>0</v>
      </c>
      <c r="J33" s="15">
        <f t="shared" si="9"/>
        <v>0</v>
      </c>
      <c r="K33" s="15">
        <f t="shared" si="9"/>
        <v>0</v>
      </c>
      <c r="L33" s="15">
        <f t="shared" si="9"/>
        <v>0</v>
      </c>
      <c r="M33" s="15">
        <f t="shared" si="9"/>
        <v>0</v>
      </c>
      <c r="N33" s="15">
        <f t="shared" si="1"/>
        <v>4429210</v>
      </c>
      <c r="O33" s="38">
        <f t="shared" si="2"/>
        <v>739.68102872411487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40"/>
      <c r="B35" s="41"/>
      <c r="C35" s="41"/>
      <c r="D35" s="42"/>
      <c r="E35" s="42"/>
      <c r="F35" s="42"/>
      <c r="G35" s="42"/>
      <c r="H35" s="42"/>
      <c r="I35" s="42"/>
      <c r="J35" s="42"/>
      <c r="K35" s="42"/>
      <c r="L35" s="118" t="s">
        <v>52</v>
      </c>
      <c r="M35" s="118"/>
      <c r="N35" s="118"/>
      <c r="O35" s="43">
        <v>5988</v>
      </c>
    </row>
    <row r="36" spans="1:119">
      <c r="A36" s="119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7"/>
    </row>
    <row r="37" spans="1:119" ht="15.75" thickBot="1">
      <c r="A37" s="120" t="s">
        <v>53</v>
      </c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100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7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34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40</v>
      </c>
      <c r="B3" s="108"/>
      <c r="C3" s="109"/>
      <c r="D3" s="128" t="s">
        <v>24</v>
      </c>
      <c r="E3" s="129"/>
      <c r="F3" s="129"/>
      <c r="G3" s="129"/>
      <c r="H3" s="130"/>
      <c r="I3" s="128" t="s">
        <v>25</v>
      </c>
      <c r="J3" s="130"/>
      <c r="K3" s="128" t="s">
        <v>27</v>
      </c>
      <c r="L3" s="130"/>
      <c r="M3" s="36"/>
      <c r="N3" s="37"/>
      <c r="O3" s="131" t="s">
        <v>45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41</v>
      </c>
      <c r="F4" s="34" t="s">
        <v>42</v>
      </c>
      <c r="G4" s="34" t="s">
        <v>43</v>
      </c>
      <c r="H4" s="34" t="s">
        <v>4</v>
      </c>
      <c r="I4" s="34" t="s">
        <v>5</v>
      </c>
      <c r="J4" s="35" t="s">
        <v>44</v>
      </c>
      <c r="K4" s="35" t="s">
        <v>6</v>
      </c>
      <c r="L4" s="35" t="s">
        <v>7</v>
      </c>
      <c r="M4" s="35" t="s">
        <v>8</v>
      </c>
      <c r="N4" s="35" t="s">
        <v>26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SUM(D6:D9)</f>
        <v>2453689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0" si="1">SUM(D5:M5)</f>
        <v>2453689</v>
      </c>
      <c r="O5" s="33">
        <f t="shared" ref="O5:O33" si="2">(N5/O$35)</f>
        <v>415.94999152398714</v>
      </c>
      <c r="P5" s="6"/>
    </row>
    <row r="6" spans="1:133">
      <c r="A6" s="12"/>
      <c r="B6" s="25">
        <v>311</v>
      </c>
      <c r="C6" s="20" t="s">
        <v>1</v>
      </c>
      <c r="D6" s="46">
        <v>2122775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2122775</v>
      </c>
      <c r="O6" s="47">
        <f t="shared" si="2"/>
        <v>359.85336497711478</v>
      </c>
      <c r="P6" s="9"/>
    </row>
    <row r="7" spans="1:133">
      <c r="A7" s="12"/>
      <c r="B7" s="25">
        <v>312.41000000000003</v>
      </c>
      <c r="C7" s="20" t="s">
        <v>9</v>
      </c>
      <c r="D7" s="46">
        <v>194172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194172</v>
      </c>
      <c r="O7" s="47">
        <f t="shared" si="2"/>
        <v>32.916087472452958</v>
      </c>
      <c r="P7" s="9"/>
    </row>
    <row r="8" spans="1:133">
      <c r="A8" s="12"/>
      <c r="B8" s="25">
        <v>314.10000000000002</v>
      </c>
      <c r="C8" s="20" t="s">
        <v>10</v>
      </c>
      <c r="D8" s="46">
        <v>121832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121832</v>
      </c>
      <c r="O8" s="47">
        <f t="shared" si="2"/>
        <v>20.652992032547889</v>
      </c>
      <c r="P8" s="9"/>
    </row>
    <row r="9" spans="1:133">
      <c r="A9" s="12"/>
      <c r="B9" s="25">
        <v>316</v>
      </c>
      <c r="C9" s="20" t="s">
        <v>11</v>
      </c>
      <c r="D9" s="46">
        <v>14910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14910</v>
      </c>
      <c r="O9" s="47">
        <f t="shared" si="2"/>
        <v>2.5275470418715038</v>
      </c>
      <c r="P9" s="9"/>
    </row>
    <row r="10" spans="1:133" ht="15.75">
      <c r="A10" s="29" t="s">
        <v>12</v>
      </c>
      <c r="B10" s="30"/>
      <c r="C10" s="31"/>
      <c r="D10" s="32">
        <f t="shared" ref="D10:M10" si="3">SUM(D11:D16)</f>
        <v>336486</v>
      </c>
      <c r="E10" s="32">
        <f t="shared" si="3"/>
        <v>12760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349246</v>
      </c>
      <c r="O10" s="45">
        <f t="shared" si="2"/>
        <v>59.204271910493304</v>
      </c>
      <c r="P10" s="10"/>
    </row>
    <row r="11" spans="1:133">
      <c r="A11" s="12"/>
      <c r="B11" s="25">
        <v>323.10000000000002</v>
      </c>
      <c r="C11" s="20" t="s">
        <v>13</v>
      </c>
      <c r="D11" s="46">
        <v>427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ref="N11:N16" si="4">SUM(D11:M11)</f>
        <v>427</v>
      </c>
      <c r="O11" s="47">
        <f t="shared" si="2"/>
        <v>7.2385150025428044E-2</v>
      </c>
      <c r="P11" s="9"/>
    </row>
    <row r="12" spans="1:133">
      <c r="A12" s="12"/>
      <c r="B12" s="25">
        <v>323.2</v>
      </c>
      <c r="C12" s="20" t="s">
        <v>14</v>
      </c>
      <c r="D12" s="46">
        <v>300757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4"/>
        <v>300757</v>
      </c>
      <c r="O12" s="47">
        <f t="shared" si="2"/>
        <v>50.984404136294287</v>
      </c>
      <c r="P12" s="9"/>
    </row>
    <row r="13" spans="1:133">
      <c r="A13" s="12"/>
      <c r="B13" s="25">
        <v>323.39999999999998</v>
      </c>
      <c r="C13" s="20" t="s">
        <v>15</v>
      </c>
      <c r="D13" s="46">
        <v>975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4"/>
        <v>975</v>
      </c>
      <c r="O13" s="47">
        <f t="shared" si="2"/>
        <v>0.16528225122902188</v>
      </c>
      <c r="P13" s="9"/>
    </row>
    <row r="14" spans="1:133">
      <c r="A14" s="12"/>
      <c r="B14" s="25">
        <v>323.7</v>
      </c>
      <c r="C14" s="20" t="s">
        <v>16</v>
      </c>
      <c r="D14" s="46">
        <v>11937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11937</v>
      </c>
      <c r="O14" s="47">
        <f t="shared" si="2"/>
        <v>2.02356331581624</v>
      </c>
      <c r="P14" s="9"/>
    </row>
    <row r="15" spans="1:133">
      <c r="A15" s="12"/>
      <c r="B15" s="25">
        <v>324.04000000000002</v>
      </c>
      <c r="C15" s="20" t="s">
        <v>17</v>
      </c>
      <c r="D15" s="46">
        <v>0</v>
      </c>
      <c r="E15" s="46">
        <v>12760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12760</v>
      </c>
      <c r="O15" s="47">
        <f t="shared" si="2"/>
        <v>2.1630784878793015</v>
      </c>
      <c r="P15" s="9"/>
    </row>
    <row r="16" spans="1:133">
      <c r="A16" s="12"/>
      <c r="B16" s="25">
        <v>329</v>
      </c>
      <c r="C16" s="20" t="s">
        <v>18</v>
      </c>
      <c r="D16" s="46">
        <v>22390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22390</v>
      </c>
      <c r="O16" s="47">
        <f t="shared" si="2"/>
        <v>3.7955585692490255</v>
      </c>
      <c r="P16" s="9"/>
    </row>
    <row r="17" spans="1:16" ht="15.75">
      <c r="A17" s="29" t="s">
        <v>19</v>
      </c>
      <c r="B17" s="30"/>
      <c r="C17" s="31"/>
      <c r="D17" s="32">
        <f t="shared" ref="D17:M17" si="5">SUM(D18:D21)</f>
        <v>930089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ref="N17:N33" si="6">SUM(D17:M17)</f>
        <v>930089</v>
      </c>
      <c r="O17" s="45">
        <f t="shared" si="2"/>
        <v>157.66892693676894</v>
      </c>
      <c r="P17" s="10"/>
    </row>
    <row r="18" spans="1:16">
      <c r="A18" s="12"/>
      <c r="B18" s="25">
        <v>334.7</v>
      </c>
      <c r="C18" s="20" t="s">
        <v>20</v>
      </c>
      <c r="D18" s="46">
        <v>22500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6"/>
        <v>22500</v>
      </c>
      <c r="O18" s="47">
        <f t="shared" si="2"/>
        <v>3.8142057975928125</v>
      </c>
      <c r="P18" s="9"/>
    </row>
    <row r="19" spans="1:16">
      <c r="A19" s="12"/>
      <c r="B19" s="25">
        <v>335.12</v>
      </c>
      <c r="C19" s="20" t="s">
        <v>21</v>
      </c>
      <c r="D19" s="46">
        <v>218680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6"/>
        <v>218680</v>
      </c>
      <c r="O19" s="47">
        <f t="shared" si="2"/>
        <v>37.07068994744872</v>
      </c>
      <c r="P19" s="9"/>
    </row>
    <row r="20" spans="1:16">
      <c r="A20" s="12"/>
      <c r="B20" s="25">
        <v>335.15</v>
      </c>
      <c r="C20" s="20" t="s">
        <v>22</v>
      </c>
      <c r="D20" s="46">
        <v>740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740</v>
      </c>
      <c r="O20" s="47">
        <f t="shared" si="2"/>
        <v>0.12544499067638581</v>
      </c>
      <c r="P20" s="9"/>
    </row>
    <row r="21" spans="1:16">
      <c r="A21" s="12"/>
      <c r="B21" s="25">
        <v>335.18</v>
      </c>
      <c r="C21" s="20" t="s">
        <v>23</v>
      </c>
      <c r="D21" s="46">
        <v>688169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688169</v>
      </c>
      <c r="O21" s="47">
        <f t="shared" si="2"/>
        <v>116.65858620105102</v>
      </c>
      <c r="P21" s="9"/>
    </row>
    <row r="22" spans="1:16" ht="15.75">
      <c r="A22" s="29" t="s">
        <v>28</v>
      </c>
      <c r="B22" s="30"/>
      <c r="C22" s="31"/>
      <c r="D22" s="32">
        <f t="shared" ref="D22:M22" si="7">SUM(D23:D24)</f>
        <v>155</v>
      </c>
      <c r="E22" s="32">
        <f t="shared" si="7"/>
        <v>132833</v>
      </c>
      <c r="F22" s="32">
        <f t="shared" si="7"/>
        <v>0</v>
      </c>
      <c r="G22" s="32">
        <f t="shared" si="7"/>
        <v>0</v>
      </c>
      <c r="H22" s="32">
        <f t="shared" si="7"/>
        <v>0</v>
      </c>
      <c r="I22" s="32">
        <f t="shared" si="7"/>
        <v>0</v>
      </c>
      <c r="J22" s="32">
        <f t="shared" si="7"/>
        <v>0</v>
      </c>
      <c r="K22" s="32">
        <f t="shared" si="7"/>
        <v>0</v>
      </c>
      <c r="L22" s="32">
        <f t="shared" si="7"/>
        <v>0</v>
      </c>
      <c r="M22" s="32">
        <f t="shared" si="7"/>
        <v>0</v>
      </c>
      <c r="N22" s="32">
        <f t="shared" si="6"/>
        <v>132988</v>
      </c>
      <c r="O22" s="45">
        <f t="shared" si="2"/>
        <v>22.54416002712324</v>
      </c>
      <c r="P22" s="10"/>
    </row>
    <row r="23" spans="1:16">
      <c r="A23" s="12"/>
      <c r="B23" s="25">
        <v>341.3</v>
      </c>
      <c r="C23" s="20" t="s">
        <v>31</v>
      </c>
      <c r="D23" s="46">
        <v>155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155</v>
      </c>
      <c r="O23" s="47">
        <f t="shared" si="2"/>
        <v>2.6275639938972709E-2</v>
      </c>
      <c r="P23" s="9"/>
    </row>
    <row r="24" spans="1:16">
      <c r="A24" s="12"/>
      <c r="B24" s="25">
        <v>343.9</v>
      </c>
      <c r="C24" s="20" t="s">
        <v>32</v>
      </c>
      <c r="D24" s="46">
        <v>0</v>
      </c>
      <c r="E24" s="46">
        <v>132833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132833</v>
      </c>
      <c r="O24" s="47">
        <f t="shared" si="2"/>
        <v>22.517884387184267</v>
      </c>
      <c r="P24" s="9"/>
    </row>
    <row r="25" spans="1:16" ht="15.75">
      <c r="A25" s="29" t="s">
        <v>29</v>
      </c>
      <c r="B25" s="30"/>
      <c r="C25" s="31"/>
      <c r="D25" s="32">
        <f t="shared" ref="D25:M25" si="8">SUM(D26:D26)</f>
        <v>94119</v>
      </c>
      <c r="E25" s="32">
        <f t="shared" si="8"/>
        <v>396</v>
      </c>
      <c r="F25" s="32">
        <f t="shared" si="8"/>
        <v>0</v>
      </c>
      <c r="G25" s="32">
        <f t="shared" si="8"/>
        <v>0</v>
      </c>
      <c r="H25" s="32">
        <f t="shared" si="8"/>
        <v>0</v>
      </c>
      <c r="I25" s="32">
        <f t="shared" si="8"/>
        <v>0</v>
      </c>
      <c r="J25" s="32">
        <f t="shared" si="8"/>
        <v>0</v>
      </c>
      <c r="K25" s="32">
        <f t="shared" si="8"/>
        <v>0</v>
      </c>
      <c r="L25" s="32">
        <f t="shared" si="8"/>
        <v>0</v>
      </c>
      <c r="M25" s="32">
        <f t="shared" si="8"/>
        <v>0</v>
      </c>
      <c r="N25" s="32">
        <f t="shared" si="6"/>
        <v>94515</v>
      </c>
      <c r="O25" s="45">
        <f t="shared" si="2"/>
        <v>16.022207153754874</v>
      </c>
      <c r="P25" s="10"/>
    </row>
    <row r="26" spans="1:16">
      <c r="A26" s="13"/>
      <c r="B26" s="39">
        <v>359</v>
      </c>
      <c r="C26" s="21" t="s">
        <v>35</v>
      </c>
      <c r="D26" s="46">
        <v>94119</v>
      </c>
      <c r="E26" s="46">
        <v>396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94515</v>
      </c>
      <c r="O26" s="47">
        <f t="shared" si="2"/>
        <v>16.022207153754874</v>
      </c>
      <c r="P26" s="9"/>
    </row>
    <row r="27" spans="1:16" ht="15.75">
      <c r="A27" s="29" t="s">
        <v>2</v>
      </c>
      <c r="B27" s="30"/>
      <c r="C27" s="31"/>
      <c r="D27" s="32">
        <f t="shared" ref="D27:M27" si="9">SUM(D28:D30)</f>
        <v>15132</v>
      </c>
      <c r="E27" s="32">
        <f t="shared" si="9"/>
        <v>6004</v>
      </c>
      <c r="F27" s="32">
        <f t="shared" si="9"/>
        <v>0</v>
      </c>
      <c r="G27" s="32">
        <f t="shared" si="9"/>
        <v>0</v>
      </c>
      <c r="H27" s="32">
        <f t="shared" si="9"/>
        <v>0</v>
      </c>
      <c r="I27" s="32">
        <f t="shared" si="9"/>
        <v>0</v>
      </c>
      <c r="J27" s="32">
        <f t="shared" si="9"/>
        <v>0</v>
      </c>
      <c r="K27" s="32">
        <f t="shared" si="9"/>
        <v>0</v>
      </c>
      <c r="L27" s="32">
        <f t="shared" si="9"/>
        <v>0</v>
      </c>
      <c r="M27" s="32">
        <f t="shared" si="9"/>
        <v>0</v>
      </c>
      <c r="N27" s="32">
        <f t="shared" si="6"/>
        <v>21136</v>
      </c>
      <c r="O27" s="45">
        <f t="shared" si="2"/>
        <v>3.5829801661298526</v>
      </c>
      <c r="P27" s="10"/>
    </row>
    <row r="28" spans="1:16">
      <c r="A28" s="12"/>
      <c r="B28" s="25">
        <v>361.1</v>
      </c>
      <c r="C28" s="20" t="s">
        <v>36</v>
      </c>
      <c r="D28" s="46">
        <v>3392</v>
      </c>
      <c r="E28" s="46">
        <v>6004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9396</v>
      </c>
      <c r="O28" s="47">
        <f t="shared" si="2"/>
        <v>1.5928123410747583</v>
      </c>
      <c r="P28" s="9"/>
    </row>
    <row r="29" spans="1:16">
      <c r="A29" s="12"/>
      <c r="B29" s="25">
        <v>362</v>
      </c>
      <c r="C29" s="20" t="s">
        <v>37</v>
      </c>
      <c r="D29" s="46">
        <v>5892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5892</v>
      </c>
      <c r="O29" s="47">
        <f t="shared" si="2"/>
        <v>0.99881335819630446</v>
      </c>
      <c r="P29" s="9"/>
    </row>
    <row r="30" spans="1:16">
      <c r="A30" s="12"/>
      <c r="B30" s="25">
        <v>369.9</v>
      </c>
      <c r="C30" s="20" t="s">
        <v>38</v>
      </c>
      <c r="D30" s="46">
        <v>5848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5848</v>
      </c>
      <c r="O30" s="47">
        <f t="shared" si="2"/>
        <v>0.99135446685878958</v>
      </c>
      <c r="P30" s="9"/>
    </row>
    <row r="31" spans="1:16" ht="15.75">
      <c r="A31" s="29" t="s">
        <v>30</v>
      </c>
      <c r="B31" s="30"/>
      <c r="C31" s="31"/>
      <c r="D31" s="32">
        <f t="shared" ref="D31:M31" si="10">SUM(D32:D32)</f>
        <v>173145</v>
      </c>
      <c r="E31" s="32">
        <f t="shared" si="10"/>
        <v>0</v>
      </c>
      <c r="F31" s="32">
        <f t="shared" si="10"/>
        <v>0</v>
      </c>
      <c r="G31" s="32">
        <f t="shared" si="10"/>
        <v>0</v>
      </c>
      <c r="H31" s="32">
        <f t="shared" si="10"/>
        <v>0</v>
      </c>
      <c r="I31" s="32">
        <f t="shared" si="10"/>
        <v>0</v>
      </c>
      <c r="J31" s="32">
        <f t="shared" si="10"/>
        <v>0</v>
      </c>
      <c r="K31" s="32">
        <f t="shared" si="10"/>
        <v>0</v>
      </c>
      <c r="L31" s="32">
        <f t="shared" si="10"/>
        <v>0</v>
      </c>
      <c r="M31" s="32">
        <f t="shared" si="10"/>
        <v>0</v>
      </c>
      <c r="N31" s="32">
        <f t="shared" si="6"/>
        <v>173145</v>
      </c>
      <c r="O31" s="45">
        <f t="shared" si="2"/>
        <v>29.351585014409221</v>
      </c>
      <c r="P31" s="9"/>
    </row>
    <row r="32" spans="1:16" ht="15.75" thickBot="1">
      <c r="A32" s="12"/>
      <c r="B32" s="25">
        <v>383</v>
      </c>
      <c r="C32" s="20" t="s">
        <v>39</v>
      </c>
      <c r="D32" s="46">
        <v>173145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173145</v>
      </c>
      <c r="O32" s="47">
        <f t="shared" si="2"/>
        <v>29.351585014409221</v>
      </c>
      <c r="P32" s="9"/>
    </row>
    <row r="33" spans="1:119" ht="16.5" thickBot="1">
      <c r="A33" s="14" t="s">
        <v>33</v>
      </c>
      <c r="B33" s="23"/>
      <c r="C33" s="22"/>
      <c r="D33" s="15">
        <f t="shared" ref="D33:M33" si="11">SUM(D5,D10,D17,D22,D25,D27,D31)</f>
        <v>4002815</v>
      </c>
      <c r="E33" s="15">
        <f t="shared" si="11"/>
        <v>151993</v>
      </c>
      <c r="F33" s="15">
        <f t="shared" si="11"/>
        <v>0</v>
      </c>
      <c r="G33" s="15">
        <f t="shared" si="11"/>
        <v>0</v>
      </c>
      <c r="H33" s="15">
        <f t="shared" si="11"/>
        <v>0</v>
      </c>
      <c r="I33" s="15">
        <f t="shared" si="11"/>
        <v>0</v>
      </c>
      <c r="J33" s="15">
        <f t="shared" si="11"/>
        <v>0</v>
      </c>
      <c r="K33" s="15">
        <f t="shared" si="11"/>
        <v>0</v>
      </c>
      <c r="L33" s="15">
        <f t="shared" si="11"/>
        <v>0</v>
      </c>
      <c r="M33" s="15">
        <f t="shared" si="11"/>
        <v>0</v>
      </c>
      <c r="N33" s="15">
        <f t="shared" si="6"/>
        <v>4154808</v>
      </c>
      <c r="O33" s="38">
        <f t="shared" si="2"/>
        <v>704.32412273266652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40"/>
      <c r="B35" s="41"/>
      <c r="C35" s="41"/>
      <c r="D35" s="42"/>
      <c r="E35" s="42"/>
      <c r="F35" s="42"/>
      <c r="G35" s="42"/>
      <c r="H35" s="42"/>
      <c r="I35" s="42"/>
      <c r="J35" s="42"/>
      <c r="K35" s="42"/>
      <c r="L35" s="118" t="s">
        <v>46</v>
      </c>
      <c r="M35" s="118"/>
      <c r="N35" s="118"/>
      <c r="O35" s="43">
        <v>5899</v>
      </c>
    </row>
    <row r="36" spans="1:119">
      <c r="A36" s="119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7"/>
    </row>
    <row r="37" spans="1:119" ht="15.75" thickBot="1">
      <c r="A37" s="120" t="s">
        <v>53</v>
      </c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100"/>
    </row>
  </sheetData>
  <mergeCells count="10">
    <mergeCell ref="A37:O37"/>
    <mergeCell ref="A36:O36"/>
    <mergeCell ref="L35:N35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40</v>
      </c>
      <c r="B3" s="108"/>
      <c r="C3" s="109"/>
      <c r="D3" s="128" t="s">
        <v>24</v>
      </c>
      <c r="E3" s="129"/>
      <c r="F3" s="129"/>
      <c r="G3" s="129"/>
      <c r="H3" s="130"/>
      <c r="I3" s="128" t="s">
        <v>25</v>
      </c>
      <c r="J3" s="130"/>
      <c r="K3" s="128" t="s">
        <v>27</v>
      </c>
      <c r="L3" s="130"/>
      <c r="M3" s="36"/>
      <c r="N3" s="37"/>
      <c r="O3" s="131" t="s">
        <v>45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41</v>
      </c>
      <c r="F4" s="34" t="s">
        <v>42</v>
      </c>
      <c r="G4" s="34" t="s">
        <v>43</v>
      </c>
      <c r="H4" s="34" t="s">
        <v>4</v>
      </c>
      <c r="I4" s="34" t="s">
        <v>5</v>
      </c>
      <c r="J4" s="35" t="s">
        <v>44</v>
      </c>
      <c r="K4" s="35" t="s">
        <v>6</v>
      </c>
      <c r="L4" s="35" t="s">
        <v>7</v>
      </c>
      <c r="M4" s="35" t="s">
        <v>8</v>
      </c>
      <c r="N4" s="35" t="s">
        <v>26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SUM(D6:D10)</f>
        <v>2447344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5" si="1">SUM(D5:M5)</f>
        <v>2447344</v>
      </c>
      <c r="O5" s="33">
        <f t="shared" ref="O5:O35" si="2">(N5/O$37)</f>
        <v>415.79068977234112</v>
      </c>
      <c r="P5" s="6"/>
    </row>
    <row r="6" spans="1:133">
      <c r="A6" s="12"/>
      <c r="B6" s="25">
        <v>311</v>
      </c>
      <c r="C6" s="20" t="s">
        <v>1</v>
      </c>
      <c r="D6" s="46">
        <v>2102260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2102260</v>
      </c>
      <c r="O6" s="47">
        <f t="shared" si="2"/>
        <v>357.16275908936461</v>
      </c>
      <c r="P6" s="9"/>
    </row>
    <row r="7" spans="1:133">
      <c r="A7" s="12"/>
      <c r="B7" s="25">
        <v>312.41000000000003</v>
      </c>
      <c r="C7" s="20" t="s">
        <v>9</v>
      </c>
      <c r="D7" s="46">
        <v>210139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210139</v>
      </c>
      <c r="O7" s="47">
        <f t="shared" si="2"/>
        <v>35.701495073054708</v>
      </c>
      <c r="P7" s="9"/>
    </row>
    <row r="8" spans="1:133">
      <c r="A8" s="12"/>
      <c r="B8" s="25">
        <v>314.10000000000002</v>
      </c>
      <c r="C8" s="20" t="s">
        <v>10</v>
      </c>
      <c r="D8" s="46">
        <v>122368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122368</v>
      </c>
      <c r="O8" s="47">
        <f t="shared" si="2"/>
        <v>20.789670404349302</v>
      </c>
      <c r="P8" s="9"/>
    </row>
    <row r="9" spans="1:133">
      <c r="A9" s="12"/>
      <c r="B9" s="25">
        <v>314.8</v>
      </c>
      <c r="C9" s="20" t="s">
        <v>79</v>
      </c>
      <c r="D9" s="46">
        <v>534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534</v>
      </c>
      <c r="O9" s="47">
        <f t="shared" si="2"/>
        <v>9.0723751274209993E-2</v>
      </c>
      <c r="P9" s="9"/>
    </row>
    <row r="10" spans="1:133">
      <c r="A10" s="12"/>
      <c r="B10" s="25">
        <v>316</v>
      </c>
      <c r="C10" s="20" t="s">
        <v>11</v>
      </c>
      <c r="D10" s="46">
        <v>12043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12043</v>
      </c>
      <c r="O10" s="47">
        <f t="shared" si="2"/>
        <v>2.0460414542983352</v>
      </c>
      <c r="P10" s="9"/>
    </row>
    <row r="11" spans="1:133" ht="15.75">
      <c r="A11" s="29" t="s">
        <v>80</v>
      </c>
      <c r="B11" s="30"/>
      <c r="C11" s="31"/>
      <c r="D11" s="32">
        <f t="shared" ref="D11:M11" si="3">SUM(D12:D15)</f>
        <v>298102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298102</v>
      </c>
      <c r="O11" s="45">
        <f t="shared" si="2"/>
        <v>50.645939517499151</v>
      </c>
      <c r="P11" s="10"/>
    </row>
    <row r="12" spans="1:133">
      <c r="A12" s="12"/>
      <c r="B12" s="25">
        <v>323.2</v>
      </c>
      <c r="C12" s="20" t="s">
        <v>14</v>
      </c>
      <c r="D12" s="46">
        <v>259206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259206</v>
      </c>
      <c r="O12" s="47">
        <f t="shared" si="2"/>
        <v>44.037716615698265</v>
      </c>
      <c r="P12" s="9"/>
    </row>
    <row r="13" spans="1:133">
      <c r="A13" s="12"/>
      <c r="B13" s="25">
        <v>323.39999999999998</v>
      </c>
      <c r="C13" s="20" t="s">
        <v>15</v>
      </c>
      <c r="D13" s="46">
        <v>379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379</v>
      </c>
      <c r="O13" s="47">
        <f t="shared" si="2"/>
        <v>6.4390078151546043E-2</v>
      </c>
      <c r="P13" s="9"/>
    </row>
    <row r="14" spans="1:133">
      <c r="A14" s="12"/>
      <c r="B14" s="25">
        <v>323.7</v>
      </c>
      <c r="C14" s="20" t="s">
        <v>16</v>
      </c>
      <c r="D14" s="46">
        <v>12995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12995</v>
      </c>
      <c r="O14" s="47">
        <f t="shared" si="2"/>
        <v>2.2077811756710841</v>
      </c>
      <c r="P14" s="9"/>
    </row>
    <row r="15" spans="1:133">
      <c r="A15" s="12"/>
      <c r="B15" s="25">
        <v>329</v>
      </c>
      <c r="C15" s="20" t="s">
        <v>81</v>
      </c>
      <c r="D15" s="46">
        <v>25522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25522</v>
      </c>
      <c r="O15" s="47">
        <f t="shared" si="2"/>
        <v>4.3360516479782536</v>
      </c>
      <c r="P15" s="9"/>
    </row>
    <row r="16" spans="1:133" ht="15.75">
      <c r="A16" s="29" t="s">
        <v>19</v>
      </c>
      <c r="B16" s="30"/>
      <c r="C16" s="31"/>
      <c r="D16" s="32">
        <f t="shared" ref="D16:M16" si="4">SUM(D17:D21)</f>
        <v>1232456</v>
      </c>
      <c r="E16" s="32">
        <f t="shared" si="4"/>
        <v>0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1232456</v>
      </c>
      <c r="O16" s="45">
        <f t="shared" si="2"/>
        <v>209.38769962623175</v>
      </c>
      <c r="P16" s="10"/>
    </row>
    <row r="17" spans="1:16">
      <c r="A17" s="12"/>
      <c r="B17" s="25">
        <v>331.1</v>
      </c>
      <c r="C17" s="20" t="s">
        <v>57</v>
      </c>
      <c r="D17" s="46">
        <v>24227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24227</v>
      </c>
      <c r="O17" s="47">
        <f t="shared" si="2"/>
        <v>4.1160380564050287</v>
      </c>
      <c r="P17" s="9"/>
    </row>
    <row r="18" spans="1:16">
      <c r="A18" s="12"/>
      <c r="B18" s="25">
        <v>334.7</v>
      </c>
      <c r="C18" s="20" t="s">
        <v>20</v>
      </c>
      <c r="D18" s="46">
        <v>202500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202500</v>
      </c>
      <c r="O18" s="47">
        <f t="shared" si="2"/>
        <v>34.403669724770644</v>
      </c>
      <c r="P18" s="9"/>
    </row>
    <row r="19" spans="1:16">
      <c r="A19" s="12"/>
      <c r="B19" s="25">
        <v>335.12</v>
      </c>
      <c r="C19" s="20" t="s">
        <v>21</v>
      </c>
      <c r="D19" s="46">
        <v>225601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225601</v>
      </c>
      <c r="O19" s="47">
        <f t="shared" si="2"/>
        <v>38.328406388039419</v>
      </c>
      <c r="P19" s="9"/>
    </row>
    <row r="20" spans="1:16">
      <c r="A20" s="12"/>
      <c r="B20" s="25">
        <v>335.15</v>
      </c>
      <c r="C20" s="20" t="s">
        <v>22</v>
      </c>
      <c r="D20" s="46">
        <v>838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838</v>
      </c>
      <c r="O20" s="47">
        <f t="shared" si="2"/>
        <v>0.14237172952769284</v>
      </c>
      <c r="P20" s="9"/>
    </row>
    <row r="21" spans="1:16">
      <c r="A21" s="12"/>
      <c r="B21" s="25">
        <v>335.18</v>
      </c>
      <c r="C21" s="20" t="s">
        <v>23</v>
      </c>
      <c r="D21" s="46">
        <v>779290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779290</v>
      </c>
      <c r="O21" s="47">
        <f t="shared" si="2"/>
        <v>132.39721372748895</v>
      </c>
      <c r="P21" s="9"/>
    </row>
    <row r="22" spans="1:16" ht="15.75">
      <c r="A22" s="29" t="s">
        <v>28</v>
      </c>
      <c r="B22" s="30"/>
      <c r="C22" s="31"/>
      <c r="D22" s="32">
        <f t="shared" ref="D22:M22" si="5">SUM(D23:D24)</f>
        <v>4332</v>
      </c>
      <c r="E22" s="32">
        <f t="shared" si="5"/>
        <v>134016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1"/>
        <v>138348</v>
      </c>
      <c r="O22" s="45">
        <f t="shared" si="2"/>
        <v>23.504587155963304</v>
      </c>
      <c r="P22" s="10"/>
    </row>
    <row r="23" spans="1:16">
      <c r="A23" s="12"/>
      <c r="B23" s="25">
        <v>341.9</v>
      </c>
      <c r="C23" s="20" t="s">
        <v>59</v>
      </c>
      <c r="D23" s="46">
        <v>4332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4332</v>
      </c>
      <c r="O23" s="47">
        <f t="shared" si="2"/>
        <v>0.7359836901121305</v>
      </c>
      <c r="P23" s="9"/>
    </row>
    <row r="24" spans="1:16">
      <c r="A24" s="12"/>
      <c r="B24" s="25">
        <v>343.9</v>
      </c>
      <c r="C24" s="20" t="s">
        <v>32</v>
      </c>
      <c r="D24" s="46">
        <v>0</v>
      </c>
      <c r="E24" s="46">
        <v>134016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134016</v>
      </c>
      <c r="O24" s="47">
        <f t="shared" si="2"/>
        <v>22.768603465851172</v>
      </c>
      <c r="P24" s="9"/>
    </row>
    <row r="25" spans="1:16" ht="15.75">
      <c r="A25" s="29" t="s">
        <v>29</v>
      </c>
      <c r="B25" s="30"/>
      <c r="C25" s="31"/>
      <c r="D25" s="32">
        <f t="shared" ref="D25:M25" si="6">SUM(D26:D27)</f>
        <v>150089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1"/>
        <v>150089</v>
      </c>
      <c r="O25" s="45">
        <f t="shared" si="2"/>
        <v>25.499320421338769</v>
      </c>
      <c r="P25" s="10"/>
    </row>
    <row r="26" spans="1:16">
      <c r="A26" s="13"/>
      <c r="B26" s="39">
        <v>351.1</v>
      </c>
      <c r="C26" s="21" t="s">
        <v>82</v>
      </c>
      <c r="D26" s="46">
        <v>144249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144249</v>
      </c>
      <c r="O26" s="47">
        <f t="shared" si="2"/>
        <v>24.507135575942915</v>
      </c>
      <c r="P26" s="9"/>
    </row>
    <row r="27" spans="1:16">
      <c r="A27" s="13"/>
      <c r="B27" s="39">
        <v>359</v>
      </c>
      <c r="C27" s="21" t="s">
        <v>35</v>
      </c>
      <c r="D27" s="46">
        <v>5840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5840</v>
      </c>
      <c r="O27" s="47">
        <f t="shared" si="2"/>
        <v>0.99218484539585461</v>
      </c>
      <c r="P27" s="9"/>
    </row>
    <row r="28" spans="1:16" ht="15.75">
      <c r="A28" s="29" t="s">
        <v>2</v>
      </c>
      <c r="B28" s="30"/>
      <c r="C28" s="31"/>
      <c r="D28" s="32">
        <f t="shared" ref="D28:M28" si="7">SUM(D29:D32)</f>
        <v>66219</v>
      </c>
      <c r="E28" s="32">
        <f t="shared" si="7"/>
        <v>34401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0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si="1"/>
        <v>100620</v>
      </c>
      <c r="O28" s="45">
        <f t="shared" si="2"/>
        <v>17.094801223241589</v>
      </c>
      <c r="P28" s="10"/>
    </row>
    <row r="29" spans="1:16">
      <c r="A29" s="12"/>
      <c r="B29" s="25">
        <v>361.1</v>
      </c>
      <c r="C29" s="20" t="s">
        <v>36</v>
      </c>
      <c r="D29" s="46">
        <v>57518</v>
      </c>
      <c r="E29" s="46">
        <v>25656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83174</v>
      </c>
      <c r="O29" s="47">
        <f t="shared" si="2"/>
        <v>14.130818892286783</v>
      </c>
      <c r="P29" s="9"/>
    </row>
    <row r="30" spans="1:16">
      <c r="A30" s="12"/>
      <c r="B30" s="25">
        <v>362</v>
      </c>
      <c r="C30" s="20" t="s">
        <v>37</v>
      </c>
      <c r="D30" s="46">
        <v>2800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2800</v>
      </c>
      <c r="O30" s="47">
        <f t="shared" si="2"/>
        <v>0.47570506286102615</v>
      </c>
      <c r="P30" s="9"/>
    </row>
    <row r="31" spans="1:16">
      <c r="A31" s="12"/>
      <c r="B31" s="25">
        <v>363.24</v>
      </c>
      <c r="C31" s="20" t="s">
        <v>83</v>
      </c>
      <c r="D31" s="46">
        <v>0</v>
      </c>
      <c r="E31" s="46">
        <v>8745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8745</v>
      </c>
      <c r="O31" s="47">
        <f t="shared" si="2"/>
        <v>1.4857288481141693</v>
      </c>
      <c r="P31" s="9"/>
    </row>
    <row r="32" spans="1:16">
      <c r="A32" s="12"/>
      <c r="B32" s="25">
        <v>369.9</v>
      </c>
      <c r="C32" s="20" t="s">
        <v>38</v>
      </c>
      <c r="D32" s="46">
        <v>5901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5901</v>
      </c>
      <c r="O32" s="47">
        <f t="shared" si="2"/>
        <v>1.0025484199796126</v>
      </c>
      <c r="P32" s="9"/>
    </row>
    <row r="33" spans="1:119" ht="15.75">
      <c r="A33" s="29" t="s">
        <v>30</v>
      </c>
      <c r="B33" s="30"/>
      <c r="C33" s="31"/>
      <c r="D33" s="32">
        <f t="shared" ref="D33:M33" si="8">SUM(D34:D34)</f>
        <v>17596</v>
      </c>
      <c r="E33" s="32">
        <f t="shared" si="8"/>
        <v>0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0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si="1"/>
        <v>17596</v>
      </c>
      <c r="O33" s="45">
        <f t="shared" si="2"/>
        <v>2.9894665307509345</v>
      </c>
      <c r="P33" s="9"/>
    </row>
    <row r="34" spans="1:119" ht="15.75" thickBot="1">
      <c r="A34" s="12"/>
      <c r="B34" s="25">
        <v>383</v>
      </c>
      <c r="C34" s="20" t="s">
        <v>39</v>
      </c>
      <c r="D34" s="46">
        <v>17596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17596</v>
      </c>
      <c r="O34" s="47">
        <f t="shared" si="2"/>
        <v>2.9894665307509345</v>
      </c>
      <c r="P34" s="9"/>
    </row>
    <row r="35" spans="1:119" ht="16.5" thickBot="1">
      <c r="A35" s="14" t="s">
        <v>33</v>
      </c>
      <c r="B35" s="23"/>
      <c r="C35" s="22"/>
      <c r="D35" s="15">
        <f t="shared" ref="D35:M35" si="9">SUM(D5,D11,D16,D22,D25,D28,D33)</f>
        <v>4216138</v>
      </c>
      <c r="E35" s="15">
        <f t="shared" si="9"/>
        <v>168417</v>
      </c>
      <c r="F35" s="15">
        <f t="shared" si="9"/>
        <v>0</v>
      </c>
      <c r="G35" s="15">
        <f t="shared" si="9"/>
        <v>0</v>
      </c>
      <c r="H35" s="15">
        <f t="shared" si="9"/>
        <v>0</v>
      </c>
      <c r="I35" s="15">
        <f t="shared" si="9"/>
        <v>0</v>
      </c>
      <c r="J35" s="15">
        <f t="shared" si="9"/>
        <v>0</v>
      </c>
      <c r="K35" s="15">
        <f t="shared" si="9"/>
        <v>0</v>
      </c>
      <c r="L35" s="15">
        <f t="shared" si="9"/>
        <v>0</v>
      </c>
      <c r="M35" s="15">
        <f t="shared" si="9"/>
        <v>0</v>
      </c>
      <c r="N35" s="15">
        <f t="shared" si="1"/>
        <v>4384555</v>
      </c>
      <c r="O35" s="38">
        <f t="shared" si="2"/>
        <v>744.91250424736666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40"/>
      <c r="B37" s="41"/>
      <c r="C37" s="41"/>
      <c r="D37" s="42"/>
      <c r="E37" s="42"/>
      <c r="F37" s="42"/>
      <c r="G37" s="42"/>
      <c r="H37" s="42"/>
      <c r="I37" s="42"/>
      <c r="J37" s="42"/>
      <c r="K37" s="42"/>
      <c r="L37" s="118" t="s">
        <v>84</v>
      </c>
      <c r="M37" s="118"/>
      <c r="N37" s="118"/>
      <c r="O37" s="43">
        <v>5886</v>
      </c>
    </row>
    <row r="38" spans="1:119">
      <c r="A38" s="119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7"/>
    </row>
    <row r="39" spans="1:119" ht="15.75" customHeight="1" thickBot="1">
      <c r="A39" s="120" t="s">
        <v>53</v>
      </c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100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4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47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126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40</v>
      </c>
      <c r="B3" s="108"/>
      <c r="C3" s="109"/>
      <c r="D3" s="128" t="s">
        <v>24</v>
      </c>
      <c r="E3" s="129"/>
      <c r="F3" s="129"/>
      <c r="G3" s="129"/>
      <c r="H3" s="130"/>
      <c r="I3" s="128" t="s">
        <v>25</v>
      </c>
      <c r="J3" s="130"/>
      <c r="K3" s="128" t="s">
        <v>27</v>
      </c>
      <c r="L3" s="129"/>
      <c r="M3" s="130"/>
      <c r="N3" s="36"/>
      <c r="O3" s="37"/>
      <c r="P3" s="131" t="s">
        <v>112</v>
      </c>
      <c r="Q3" s="11"/>
      <c r="R3"/>
    </row>
    <row r="4" spans="1:134" ht="32.25" customHeight="1" thickBot="1">
      <c r="A4" s="110"/>
      <c r="B4" s="111"/>
      <c r="C4" s="112"/>
      <c r="D4" s="34" t="s">
        <v>3</v>
      </c>
      <c r="E4" s="34" t="s">
        <v>41</v>
      </c>
      <c r="F4" s="34" t="s">
        <v>42</v>
      </c>
      <c r="G4" s="34" t="s">
        <v>43</v>
      </c>
      <c r="H4" s="34" t="s">
        <v>4</v>
      </c>
      <c r="I4" s="34" t="s">
        <v>5</v>
      </c>
      <c r="J4" s="35" t="s">
        <v>44</v>
      </c>
      <c r="K4" s="35" t="s">
        <v>6</v>
      </c>
      <c r="L4" s="35" t="s">
        <v>7</v>
      </c>
      <c r="M4" s="35" t="s">
        <v>113</v>
      </c>
      <c r="N4" s="35" t="s">
        <v>8</v>
      </c>
      <c r="O4" s="35" t="s">
        <v>114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115</v>
      </c>
      <c r="B5" s="26"/>
      <c r="C5" s="26"/>
      <c r="D5" s="27">
        <f t="shared" ref="D5:N5" si="0">SUM(D6:D10)</f>
        <v>4222240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4222240</v>
      </c>
      <c r="P5" s="33">
        <f t="shared" ref="P5:P43" si="1">(O5/P$45)</f>
        <v>599.57966486793521</v>
      </c>
      <c r="Q5" s="6"/>
    </row>
    <row r="6" spans="1:134">
      <c r="A6" s="12"/>
      <c r="B6" s="25">
        <v>311</v>
      </c>
      <c r="C6" s="20" t="s">
        <v>1</v>
      </c>
      <c r="D6" s="46">
        <v>3763201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3763201</v>
      </c>
      <c r="P6" s="47">
        <f t="shared" si="1"/>
        <v>534.39378017608635</v>
      </c>
      <c r="Q6" s="9"/>
    </row>
    <row r="7" spans="1:134">
      <c r="A7" s="12"/>
      <c r="B7" s="25">
        <v>312.41000000000003</v>
      </c>
      <c r="C7" s="20" t="s">
        <v>116</v>
      </c>
      <c r="D7" s="46">
        <v>232943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0" si="2">SUM(D7:N7)</f>
        <v>232943</v>
      </c>
      <c r="P7" s="47">
        <f t="shared" si="1"/>
        <v>33.079096847486511</v>
      </c>
      <c r="Q7" s="9"/>
    </row>
    <row r="8" spans="1:134">
      <c r="A8" s="12"/>
      <c r="B8" s="25">
        <v>314.8</v>
      </c>
      <c r="C8" s="20" t="s">
        <v>79</v>
      </c>
      <c r="D8" s="46">
        <v>6354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6354</v>
      </c>
      <c r="P8" s="47">
        <f t="shared" si="1"/>
        <v>0.9023004828173814</v>
      </c>
      <c r="Q8" s="9"/>
    </row>
    <row r="9" spans="1:134">
      <c r="A9" s="12"/>
      <c r="B9" s="25">
        <v>315.2</v>
      </c>
      <c r="C9" s="20" t="s">
        <v>117</v>
      </c>
      <c r="D9" s="46">
        <v>202696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202696</v>
      </c>
      <c r="P9" s="47">
        <f t="shared" si="1"/>
        <v>28.783868219255893</v>
      </c>
      <c r="Q9" s="9"/>
    </row>
    <row r="10" spans="1:134">
      <c r="A10" s="12"/>
      <c r="B10" s="25">
        <v>316</v>
      </c>
      <c r="C10" s="20" t="s">
        <v>65</v>
      </c>
      <c r="D10" s="46">
        <v>17046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17046</v>
      </c>
      <c r="P10" s="47">
        <f t="shared" si="1"/>
        <v>2.4206191422891226</v>
      </c>
      <c r="Q10" s="9"/>
    </row>
    <row r="11" spans="1:134" ht="15.75">
      <c r="A11" s="29" t="s">
        <v>12</v>
      </c>
      <c r="B11" s="30"/>
      <c r="C11" s="31"/>
      <c r="D11" s="32">
        <f t="shared" ref="D11:N11" si="3">SUM(D12:D16)</f>
        <v>558873</v>
      </c>
      <c r="E11" s="32">
        <f t="shared" si="3"/>
        <v>2862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32">
        <f t="shared" si="3"/>
        <v>0</v>
      </c>
      <c r="O11" s="44">
        <f>SUM(D11:N11)</f>
        <v>561735</v>
      </c>
      <c r="P11" s="45">
        <f t="shared" si="1"/>
        <v>79.76924169270093</v>
      </c>
      <c r="Q11" s="10"/>
    </row>
    <row r="12" spans="1:134">
      <c r="A12" s="12"/>
      <c r="B12" s="25">
        <v>322</v>
      </c>
      <c r="C12" s="20" t="s">
        <v>118</v>
      </c>
      <c r="D12" s="46">
        <v>150293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>SUM(D12:N12)</f>
        <v>150293</v>
      </c>
      <c r="P12" s="47">
        <f t="shared" si="1"/>
        <v>21.342374325475717</v>
      </c>
      <c r="Q12" s="9"/>
    </row>
    <row r="13" spans="1:134">
      <c r="A13" s="12"/>
      <c r="B13" s="25">
        <v>323.10000000000002</v>
      </c>
      <c r="C13" s="20" t="s">
        <v>13</v>
      </c>
      <c r="D13" s="46">
        <v>290120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ref="O13:O16" si="4">SUM(D13:N13)</f>
        <v>290120</v>
      </c>
      <c r="P13" s="47">
        <f t="shared" si="1"/>
        <v>41.198523146833288</v>
      </c>
      <c r="Q13" s="9"/>
    </row>
    <row r="14" spans="1:134">
      <c r="A14" s="12"/>
      <c r="B14" s="25">
        <v>323.7</v>
      </c>
      <c r="C14" s="20" t="s">
        <v>16</v>
      </c>
      <c r="D14" s="46">
        <v>86665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86665</v>
      </c>
      <c r="P14" s="47">
        <f t="shared" si="1"/>
        <v>12.306873047429708</v>
      </c>
      <c r="Q14" s="9"/>
    </row>
    <row r="15" spans="1:134">
      <c r="A15" s="12"/>
      <c r="B15" s="25">
        <v>324.31</v>
      </c>
      <c r="C15" s="20" t="s">
        <v>17</v>
      </c>
      <c r="D15" s="46">
        <v>0</v>
      </c>
      <c r="E15" s="46">
        <v>2862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2862</v>
      </c>
      <c r="P15" s="47">
        <f t="shared" si="1"/>
        <v>0.40641863107071857</v>
      </c>
      <c r="Q15" s="9"/>
    </row>
    <row r="16" spans="1:134">
      <c r="A16" s="12"/>
      <c r="B16" s="25">
        <v>329.5</v>
      </c>
      <c r="C16" s="20" t="s">
        <v>119</v>
      </c>
      <c r="D16" s="46">
        <v>31795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31795</v>
      </c>
      <c r="P16" s="47">
        <f t="shared" si="1"/>
        <v>4.5150525418915084</v>
      </c>
      <c r="Q16" s="9"/>
    </row>
    <row r="17" spans="1:17" ht="15.75">
      <c r="A17" s="29" t="s">
        <v>120</v>
      </c>
      <c r="B17" s="30"/>
      <c r="C17" s="31"/>
      <c r="D17" s="32">
        <f t="shared" ref="D17:N17" si="5">SUM(D18:D26)</f>
        <v>2476411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32">
        <f t="shared" si="5"/>
        <v>0</v>
      </c>
      <c r="O17" s="44">
        <f>SUM(D17:N17)</f>
        <v>2476411</v>
      </c>
      <c r="P17" s="45">
        <f t="shared" si="1"/>
        <v>351.66302186878727</v>
      </c>
      <c r="Q17" s="10"/>
    </row>
    <row r="18" spans="1:17">
      <c r="A18" s="12"/>
      <c r="B18" s="25">
        <v>331.2</v>
      </c>
      <c r="C18" s="20" t="s">
        <v>90</v>
      </c>
      <c r="D18" s="46">
        <v>40812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>SUM(D18:N18)</f>
        <v>40812</v>
      </c>
      <c r="P18" s="47">
        <f t="shared" si="1"/>
        <v>5.7955126384549844</v>
      </c>
      <c r="Q18" s="9"/>
    </row>
    <row r="19" spans="1:17">
      <c r="A19" s="12"/>
      <c r="B19" s="25">
        <v>331.5</v>
      </c>
      <c r="C19" s="20" t="s">
        <v>107</v>
      </c>
      <c r="D19" s="46">
        <v>5138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25" si="6">SUM(D19:N19)</f>
        <v>5138</v>
      </c>
      <c r="P19" s="47">
        <f t="shared" si="1"/>
        <v>0.72962226640159045</v>
      </c>
      <c r="Q19" s="9"/>
    </row>
    <row r="20" spans="1:17">
      <c r="A20" s="12"/>
      <c r="B20" s="25">
        <v>331.9</v>
      </c>
      <c r="C20" s="20" t="s">
        <v>127</v>
      </c>
      <c r="D20" s="46">
        <v>618678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618678</v>
      </c>
      <c r="P20" s="47">
        <f t="shared" si="1"/>
        <v>87.855438795796644</v>
      </c>
      <c r="Q20" s="9"/>
    </row>
    <row r="21" spans="1:17">
      <c r="A21" s="12"/>
      <c r="B21" s="25">
        <v>334.2</v>
      </c>
      <c r="C21" s="20" t="s">
        <v>91</v>
      </c>
      <c r="D21" s="46">
        <v>5131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5131</v>
      </c>
      <c r="P21" s="47">
        <f t="shared" si="1"/>
        <v>0.72862823061630222</v>
      </c>
      <c r="Q21" s="9"/>
    </row>
    <row r="22" spans="1:17">
      <c r="A22" s="12"/>
      <c r="B22" s="25">
        <v>334.5</v>
      </c>
      <c r="C22" s="20" t="s">
        <v>121</v>
      </c>
      <c r="D22" s="46">
        <v>285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285</v>
      </c>
      <c r="P22" s="47">
        <f t="shared" si="1"/>
        <v>4.0471456972451011E-2</v>
      </c>
      <c r="Q22" s="9"/>
    </row>
    <row r="23" spans="1:17">
      <c r="A23" s="12"/>
      <c r="B23" s="25">
        <v>335.125</v>
      </c>
      <c r="C23" s="20" t="s">
        <v>122</v>
      </c>
      <c r="D23" s="46">
        <v>415592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415592</v>
      </c>
      <c r="P23" s="47">
        <f t="shared" si="1"/>
        <v>59.016188582788978</v>
      </c>
      <c r="Q23" s="9"/>
    </row>
    <row r="24" spans="1:17">
      <c r="A24" s="12"/>
      <c r="B24" s="25">
        <v>335.15</v>
      </c>
      <c r="C24" s="20" t="s">
        <v>69</v>
      </c>
      <c r="D24" s="46">
        <v>98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98</v>
      </c>
      <c r="P24" s="47">
        <f t="shared" si="1"/>
        <v>1.3916500994035786E-2</v>
      </c>
      <c r="Q24" s="9"/>
    </row>
    <row r="25" spans="1:17">
      <c r="A25" s="12"/>
      <c r="B25" s="25">
        <v>335.18</v>
      </c>
      <c r="C25" s="20" t="s">
        <v>123</v>
      </c>
      <c r="D25" s="46">
        <v>1383531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1383531</v>
      </c>
      <c r="P25" s="47">
        <f t="shared" si="1"/>
        <v>196.46847486509515</v>
      </c>
      <c r="Q25" s="9"/>
    </row>
    <row r="26" spans="1:17">
      <c r="A26" s="12"/>
      <c r="B26" s="25">
        <v>337.3</v>
      </c>
      <c r="C26" s="20" t="s">
        <v>124</v>
      </c>
      <c r="D26" s="46">
        <v>7146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ref="O26" si="7">SUM(D26:N26)</f>
        <v>7146</v>
      </c>
      <c r="P26" s="47">
        <f t="shared" si="1"/>
        <v>1.01476853166714</v>
      </c>
      <c r="Q26" s="9"/>
    </row>
    <row r="27" spans="1:17" ht="15.75">
      <c r="A27" s="29" t="s">
        <v>28</v>
      </c>
      <c r="B27" s="30"/>
      <c r="C27" s="31"/>
      <c r="D27" s="32">
        <f t="shared" ref="D27:N27" si="8">SUM(D28:D32)</f>
        <v>894263</v>
      </c>
      <c r="E27" s="32">
        <f t="shared" si="8"/>
        <v>411665</v>
      </c>
      <c r="F27" s="32">
        <f t="shared" si="8"/>
        <v>0</v>
      </c>
      <c r="G27" s="32">
        <f t="shared" si="8"/>
        <v>0</v>
      </c>
      <c r="H27" s="32">
        <f t="shared" si="8"/>
        <v>0</v>
      </c>
      <c r="I27" s="32">
        <f t="shared" si="8"/>
        <v>0</v>
      </c>
      <c r="J27" s="32">
        <f t="shared" si="8"/>
        <v>0</v>
      </c>
      <c r="K27" s="32">
        <f t="shared" si="8"/>
        <v>0</v>
      </c>
      <c r="L27" s="32">
        <f t="shared" si="8"/>
        <v>0</v>
      </c>
      <c r="M27" s="32">
        <f t="shared" si="8"/>
        <v>0</v>
      </c>
      <c r="N27" s="32">
        <f t="shared" si="8"/>
        <v>0</v>
      </c>
      <c r="O27" s="32">
        <f>SUM(D27:N27)</f>
        <v>1305928</v>
      </c>
      <c r="P27" s="45">
        <f t="shared" si="1"/>
        <v>185.44845214427718</v>
      </c>
      <c r="Q27" s="10"/>
    </row>
    <row r="28" spans="1:17">
      <c r="A28" s="12"/>
      <c r="B28" s="25">
        <v>341.9</v>
      </c>
      <c r="C28" s="20" t="s">
        <v>71</v>
      </c>
      <c r="D28" s="46">
        <v>175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ref="O28:O32" si="9">SUM(D28:N28)</f>
        <v>175</v>
      </c>
      <c r="P28" s="47">
        <f t="shared" si="1"/>
        <v>2.4850894632206761E-2</v>
      </c>
      <c r="Q28" s="9"/>
    </row>
    <row r="29" spans="1:17">
      <c r="A29" s="12"/>
      <c r="B29" s="25">
        <v>342.9</v>
      </c>
      <c r="C29" s="20" t="s">
        <v>72</v>
      </c>
      <c r="D29" s="46">
        <v>217893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9"/>
        <v>217893</v>
      </c>
      <c r="P29" s="47">
        <f t="shared" si="1"/>
        <v>30.941919909116727</v>
      </c>
      <c r="Q29" s="9"/>
    </row>
    <row r="30" spans="1:17">
      <c r="A30" s="12"/>
      <c r="B30" s="25">
        <v>343.4</v>
      </c>
      <c r="C30" s="20" t="s">
        <v>51</v>
      </c>
      <c r="D30" s="46">
        <v>665695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9"/>
        <v>665695</v>
      </c>
      <c r="P30" s="47">
        <f t="shared" si="1"/>
        <v>94.532093155353593</v>
      </c>
      <c r="Q30" s="9"/>
    </row>
    <row r="31" spans="1:17">
      <c r="A31" s="12"/>
      <c r="B31" s="25">
        <v>343.9</v>
      </c>
      <c r="C31" s="20" t="s">
        <v>32</v>
      </c>
      <c r="D31" s="46">
        <v>0</v>
      </c>
      <c r="E31" s="46">
        <v>411665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9"/>
        <v>411665</v>
      </c>
      <c r="P31" s="47">
        <f t="shared" si="1"/>
        <v>58.458534507242263</v>
      </c>
      <c r="Q31" s="9"/>
    </row>
    <row r="32" spans="1:17">
      <c r="A32" s="12"/>
      <c r="B32" s="25">
        <v>347.4</v>
      </c>
      <c r="C32" s="20" t="s">
        <v>73</v>
      </c>
      <c r="D32" s="46">
        <v>10500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9"/>
        <v>10500</v>
      </c>
      <c r="P32" s="47">
        <f t="shared" si="1"/>
        <v>1.4910536779324055</v>
      </c>
      <c r="Q32" s="9"/>
    </row>
    <row r="33" spans="1:120" ht="15.75">
      <c r="A33" s="29" t="s">
        <v>29</v>
      </c>
      <c r="B33" s="30"/>
      <c r="C33" s="31"/>
      <c r="D33" s="32">
        <f t="shared" ref="D33:N33" si="10">SUM(D34:D35)</f>
        <v>537512</v>
      </c>
      <c r="E33" s="32">
        <f t="shared" si="10"/>
        <v>5012</v>
      </c>
      <c r="F33" s="32">
        <f t="shared" si="10"/>
        <v>0</v>
      </c>
      <c r="G33" s="32">
        <f t="shared" si="10"/>
        <v>0</v>
      </c>
      <c r="H33" s="32">
        <f t="shared" si="10"/>
        <v>0</v>
      </c>
      <c r="I33" s="32">
        <f t="shared" si="10"/>
        <v>0</v>
      </c>
      <c r="J33" s="32">
        <f t="shared" si="10"/>
        <v>0</v>
      </c>
      <c r="K33" s="32">
        <f t="shared" si="10"/>
        <v>0</v>
      </c>
      <c r="L33" s="32">
        <f t="shared" si="10"/>
        <v>0</v>
      </c>
      <c r="M33" s="32">
        <f t="shared" si="10"/>
        <v>0</v>
      </c>
      <c r="N33" s="32">
        <f t="shared" si="10"/>
        <v>0</v>
      </c>
      <c r="O33" s="32">
        <f>SUM(D33:N33)</f>
        <v>542524</v>
      </c>
      <c r="P33" s="45">
        <f t="shared" si="1"/>
        <v>77.041181482533375</v>
      </c>
      <c r="Q33" s="10"/>
    </row>
    <row r="34" spans="1:120">
      <c r="A34" s="13"/>
      <c r="B34" s="39">
        <v>354</v>
      </c>
      <c r="C34" s="21" t="s">
        <v>74</v>
      </c>
      <c r="D34" s="46">
        <v>2519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ref="O34:O35" si="11">SUM(D34:N34)</f>
        <v>2519</v>
      </c>
      <c r="P34" s="47">
        <f t="shared" si="1"/>
        <v>0.35771087759159331</v>
      </c>
      <c r="Q34" s="9"/>
    </row>
    <row r="35" spans="1:120">
      <c r="A35" s="13"/>
      <c r="B35" s="39">
        <v>359</v>
      </c>
      <c r="C35" s="21" t="s">
        <v>35</v>
      </c>
      <c r="D35" s="46">
        <v>534993</v>
      </c>
      <c r="E35" s="46">
        <v>5012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11"/>
        <v>540005</v>
      </c>
      <c r="P35" s="47">
        <f t="shared" si="1"/>
        <v>76.683470604941775</v>
      </c>
      <c r="Q35" s="9"/>
    </row>
    <row r="36" spans="1:120" ht="15.75">
      <c r="A36" s="29" t="s">
        <v>2</v>
      </c>
      <c r="B36" s="30"/>
      <c r="C36" s="31"/>
      <c r="D36" s="32">
        <f t="shared" ref="D36:N36" si="12">SUM(D37:D42)</f>
        <v>232323</v>
      </c>
      <c r="E36" s="32">
        <f t="shared" si="12"/>
        <v>3029</v>
      </c>
      <c r="F36" s="32">
        <f t="shared" si="12"/>
        <v>1038187</v>
      </c>
      <c r="G36" s="32">
        <f t="shared" si="12"/>
        <v>0</v>
      </c>
      <c r="H36" s="32">
        <f t="shared" si="12"/>
        <v>0</v>
      </c>
      <c r="I36" s="32">
        <f t="shared" si="12"/>
        <v>0</v>
      </c>
      <c r="J36" s="32">
        <f t="shared" si="12"/>
        <v>0</v>
      </c>
      <c r="K36" s="32">
        <f t="shared" si="12"/>
        <v>0</v>
      </c>
      <c r="L36" s="32">
        <f t="shared" si="12"/>
        <v>0</v>
      </c>
      <c r="M36" s="32">
        <f t="shared" si="12"/>
        <v>0</v>
      </c>
      <c r="N36" s="32">
        <f t="shared" si="12"/>
        <v>0</v>
      </c>
      <c r="O36" s="32">
        <f>SUM(D36:N36)</f>
        <v>1273539</v>
      </c>
      <c r="P36" s="45">
        <f t="shared" si="1"/>
        <v>180.84904856574838</v>
      </c>
      <c r="Q36" s="10"/>
    </row>
    <row r="37" spans="1:120">
      <c r="A37" s="12"/>
      <c r="B37" s="25">
        <v>361.1</v>
      </c>
      <c r="C37" s="20" t="s">
        <v>36</v>
      </c>
      <c r="D37" s="46">
        <v>1063</v>
      </c>
      <c r="E37" s="46">
        <v>3029</v>
      </c>
      <c r="F37" s="46">
        <v>4259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>SUM(D37:N37)</f>
        <v>8351</v>
      </c>
      <c r="P37" s="47">
        <f t="shared" si="1"/>
        <v>1.1858846918489065</v>
      </c>
      <c r="Q37" s="9"/>
    </row>
    <row r="38" spans="1:120">
      <c r="A38" s="12"/>
      <c r="B38" s="25">
        <v>362</v>
      </c>
      <c r="C38" s="20" t="s">
        <v>37</v>
      </c>
      <c r="D38" s="46">
        <v>0</v>
      </c>
      <c r="E38" s="46">
        <v>0</v>
      </c>
      <c r="F38" s="46">
        <v>1033608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ref="O38:O42" si="13">SUM(D38:N38)</f>
        <v>1033608</v>
      </c>
      <c r="P38" s="47">
        <f t="shared" si="1"/>
        <v>146.77761999431979</v>
      </c>
      <c r="Q38" s="9"/>
    </row>
    <row r="39" spans="1:120">
      <c r="A39" s="12"/>
      <c r="B39" s="25">
        <v>364</v>
      </c>
      <c r="C39" s="20" t="s">
        <v>86</v>
      </c>
      <c r="D39" s="46">
        <v>168086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3"/>
        <v>168086</v>
      </c>
      <c r="P39" s="47">
        <f t="shared" si="1"/>
        <v>23.869071286566317</v>
      </c>
      <c r="Q39" s="9"/>
    </row>
    <row r="40" spans="1:120">
      <c r="A40" s="12"/>
      <c r="B40" s="25">
        <v>366</v>
      </c>
      <c r="C40" s="20" t="s">
        <v>75</v>
      </c>
      <c r="D40" s="46">
        <v>29004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13"/>
        <v>29004</v>
      </c>
      <c r="P40" s="47">
        <f t="shared" si="1"/>
        <v>4.1187162737858563</v>
      </c>
      <c r="Q40" s="9"/>
    </row>
    <row r="41" spans="1:120">
      <c r="A41" s="12"/>
      <c r="B41" s="25">
        <v>367</v>
      </c>
      <c r="C41" s="20" t="s">
        <v>109</v>
      </c>
      <c r="D41" s="46">
        <v>18265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3"/>
        <v>18265</v>
      </c>
      <c r="P41" s="47">
        <f t="shared" si="1"/>
        <v>2.5937233740414656</v>
      </c>
      <c r="Q41" s="9"/>
    </row>
    <row r="42" spans="1:120" ht="15.75" thickBot="1">
      <c r="A42" s="12"/>
      <c r="B42" s="25">
        <v>369.9</v>
      </c>
      <c r="C42" s="20" t="s">
        <v>38</v>
      </c>
      <c r="D42" s="46">
        <v>15905</v>
      </c>
      <c r="E42" s="46">
        <v>0</v>
      </c>
      <c r="F42" s="46">
        <v>320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3"/>
        <v>16225</v>
      </c>
      <c r="P42" s="47">
        <f t="shared" si="1"/>
        <v>2.3040329451860266</v>
      </c>
      <c r="Q42" s="9"/>
    </row>
    <row r="43" spans="1:120" ht="16.5" thickBot="1">
      <c r="A43" s="14" t="s">
        <v>33</v>
      </c>
      <c r="B43" s="23"/>
      <c r="C43" s="22"/>
      <c r="D43" s="15">
        <f>SUM(D5,D11,D17,D27,D33,D36)</f>
        <v>8921622</v>
      </c>
      <c r="E43" s="15">
        <f t="shared" ref="E43:N43" si="14">SUM(E5,E11,E17,E27,E33,E36)</f>
        <v>422568</v>
      </c>
      <c r="F43" s="15">
        <f t="shared" si="14"/>
        <v>1038187</v>
      </c>
      <c r="G43" s="15">
        <f t="shared" si="14"/>
        <v>0</v>
      </c>
      <c r="H43" s="15">
        <f t="shared" si="14"/>
        <v>0</v>
      </c>
      <c r="I43" s="15">
        <f t="shared" si="14"/>
        <v>0</v>
      </c>
      <c r="J43" s="15">
        <f t="shared" si="14"/>
        <v>0</v>
      </c>
      <c r="K43" s="15">
        <f t="shared" si="14"/>
        <v>0</v>
      </c>
      <c r="L43" s="15">
        <f t="shared" si="14"/>
        <v>0</v>
      </c>
      <c r="M43" s="15">
        <f t="shared" si="14"/>
        <v>0</v>
      </c>
      <c r="N43" s="15">
        <f t="shared" si="14"/>
        <v>0</v>
      </c>
      <c r="O43" s="15">
        <f>SUM(D43:N43)</f>
        <v>10382377</v>
      </c>
      <c r="P43" s="38">
        <f t="shared" si="1"/>
        <v>1474.3506106219825</v>
      </c>
      <c r="Q43" s="6"/>
      <c r="R43" s="2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</row>
    <row r="44" spans="1:120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9"/>
    </row>
    <row r="45" spans="1:120">
      <c r="A45" s="40"/>
      <c r="B45" s="41"/>
      <c r="C45" s="41"/>
      <c r="D45" s="42"/>
      <c r="E45" s="42"/>
      <c r="F45" s="42"/>
      <c r="G45" s="42"/>
      <c r="H45" s="42"/>
      <c r="I45" s="42"/>
      <c r="J45" s="42"/>
      <c r="K45" s="42"/>
      <c r="L45" s="42"/>
      <c r="M45" s="118" t="s">
        <v>128</v>
      </c>
      <c r="N45" s="118"/>
      <c r="O45" s="118"/>
      <c r="P45" s="43">
        <v>7042</v>
      </c>
    </row>
    <row r="46" spans="1:120">
      <c r="A46" s="119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7"/>
    </row>
    <row r="47" spans="1:120" ht="15.75" customHeight="1" thickBot="1">
      <c r="A47" s="120" t="s">
        <v>53</v>
      </c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100"/>
    </row>
  </sheetData>
  <mergeCells count="10">
    <mergeCell ref="M45:O45"/>
    <mergeCell ref="A46:P46"/>
    <mergeCell ref="A47:P4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4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47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111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40</v>
      </c>
      <c r="B3" s="108"/>
      <c r="C3" s="109"/>
      <c r="D3" s="128" t="s">
        <v>24</v>
      </c>
      <c r="E3" s="129"/>
      <c r="F3" s="129"/>
      <c r="G3" s="129"/>
      <c r="H3" s="130"/>
      <c r="I3" s="128" t="s">
        <v>25</v>
      </c>
      <c r="J3" s="130"/>
      <c r="K3" s="128" t="s">
        <v>27</v>
      </c>
      <c r="L3" s="129"/>
      <c r="M3" s="130"/>
      <c r="N3" s="36"/>
      <c r="O3" s="37"/>
      <c r="P3" s="131" t="s">
        <v>112</v>
      </c>
      <c r="Q3" s="11"/>
      <c r="R3"/>
    </row>
    <row r="4" spans="1:134" ht="32.25" customHeight="1" thickBot="1">
      <c r="A4" s="110"/>
      <c r="B4" s="111"/>
      <c r="C4" s="112"/>
      <c r="D4" s="34" t="s">
        <v>3</v>
      </c>
      <c r="E4" s="34" t="s">
        <v>41</v>
      </c>
      <c r="F4" s="34" t="s">
        <v>42</v>
      </c>
      <c r="G4" s="34" t="s">
        <v>43</v>
      </c>
      <c r="H4" s="34" t="s">
        <v>4</v>
      </c>
      <c r="I4" s="34" t="s">
        <v>5</v>
      </c>
      <c r="J4" s="35" t="s">
        <v>44</v>
      </c>
      <c r="K4" s="35" t="s">
        <v>6</v>
      </c>
      <c r="L4" s="35" t="s">
        <v>7</v>
      </c>
      <c r="M4" s="35" t="s">
        <v>113</v>
      </c>
      <c r="N4" s="35" t="s">
        <v>8</v>
      </c>
      <c r="O4" s="35" t="s">
        <v>114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115</v>
      </c>
      <c r="B5" s="26"/>
      <c r="C5" s="26"/>
      <c r="D5" s="27">
        <f t="shared" ref="D5:N5" si="0">SUM(D6:D11)</f>
        <v>3992454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 t="shared" ref="O5:O19" si="1">SUM(D5:N5)</f>
        <v>3992454</v>
      </c>
      <c r="P5" s="33">
        <f t="shared" ref="P5:P43" si="2">(O5/P$45)</f>
        <v>568.1591006119254</v>
      </c>
      <c r="Q5" s="6"/>
    </row>
    <row r="6" spans="1:134">
      <c r="A6" s="12"/>
      <c r="B6" s="25">
        <v>311</v>
      </c>
      <c r="C6" s="20" t="s">
        <v>1</v>
      </c>
      <c r="D6" s="46">
        <v>3535115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3535115</v>
      </c>
      <c r="P6" s="47">
        <f t="shared" si="2"/>
        <v>503.07599259997153</v>
      </c>
      <c r="Q6" s="9"/>
    </row>
    <row r="7" spans="1:134">
      <c r="A7" s="12"/>
      <c r="B7" s="25">
        <v>312.41000000000003</v>
      </c>
      <c r="C7" s="20" t="s">
        <v>116</v>
      </c>
      <c r="D7" s="46">
        <v>220788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220788</v>
      </c>
      <c r="P7" s="47">
        <f t="shared" si="2"/>
        <v>31.419951615198521</v>
      </c>
      <c r="Q7" s="9"/>
    </row>
    <row r="8" spans="1:134">
      <c r="A8" s="12"/>
      <c r="B8" s="25">
        <v>314.10000000000002</v>
      </c>
      <c r="C8" s="20" t="s">
        <v>10</v>
      </c>
      <c r="D8" s="46">
        <v>20455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20455</v>
      </c>
      <c r="P8" s="47">
        <f t="shared" si="2"/>
        <v>2.9109150419809309</v>
      </c>
      <c r="Q8" s="9"/>
    </row>
    <row r="9" spans="1:134">
      <c r="A9" s="12"/>
      <c r="B9" s="25">
        <v>314.8</v>
      </c>
      <c r="C9" s="20" t="s">
        <v>79</v>
      </c>
      <c r="D9" s="46">
        <v>6472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6472</v>
      </c>
      <c r="P9" s="47">
        <f t="shared" si="2"/>
        <v>0.92101892699587307</v>
      </c>
      <c r="Q9" s="9"/>
    </row>
    <row r="10" spans="1:134">
      <c r="A10" s="12"/>
      <c r="B10" s="25">
        <v>315.2</v>
      </c>
      <c r="C10" s="20" t="s">
        <v>117</v>
      </c>
      <c r="D10" s="46">
        <v>194048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194048</v>
      </c>
      <c r="P10" s="47">
        <f t="shared" si="2"/>
        <v>27.614629287035719</v>
      </c>
      <c r="Q10" s="9"/>
    </row>
    <row r="11" spans="1:134">
      <c r="A11" s="12"/>
      <c r="B11" s="25">
        <v>316</v>
      </c>
      <c r="C11" s="20" t="s">
        <v>65</v>
      </c>
      <c r="D11" s="46">
        <v>15576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15576</v>
      </c>
      <c r="P11" s="47">
        <f t="shared" si="2"/>
        <v>2.216593140742849</v>
      </c>
      <c r="Q11" s="9"/>
    </row>
    <row r="12" spans="1:134" ht="15.75">
      <c r="A12" s="29" t="s">
        <v>12</v>
      </c>
      <c r="B12" s="30"/>
      <c r="C12" s="31"/>
      <c r="D12" s="32">
        <f t="shared" ref="D12:N12" si="3">SUM(D13:D17)</f>
        <v>529259</v>
      </c>
      <c r="E12" s="32">
        <f t="shared" si="3"/>
        <v>4290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32">
        <f t="shared" si="3"/>
        <v>0</v>
      </c>
      <c r="O12" s="44">
        <f t="shared" si="1"/>
        <v>533549</v>
      </c>
      <c r="P12" s="45">
        <f t="shared" si="2"/>
        <v>75.928418955457516</v>
      </c>
      <c r="Q12" s="10"/>
    </row>
    <row r="13" spans="1:134">
      <c r="A13" s="12"/>
      <c r="B13" s="25">
        <v>322</v>
      </c>
      <c r="C13" s="20" t="s">
        <v>118</v>
      </c>
      <c r="D13" s="46">
        <v>155535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155535</v>
      </c>
      <c r="P13" s="47">
        <f t="shared" si="2"/>
        <v>22.133912053507899</v>
      </c>
      <c r="Q13" s="9"/>
    </row>
    <row r="14" spans="1:134">
      <c r="A14" s="12"/>
      <c r="B14" s="25">
        <v>323.10000000000002</v>
      </c>
      <c r="C14" s="20" t="s">
        <v>13</v>
      </c>
      <c r="D14" s="46">
        <v>265922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265922</v>
      </c>
      <c r="P14" s="47">
        <f t="shared" si="2"/>
        <v>37.842891703429629</v>
      </c>
      <c r="Q14" s="9"/>
    </row>
    <row r="15" spans="1:134">
      <c r="A15" s="12"/>
      <c r="B15" s="25">
        <v>323.7</v>
      </c>
      <c r="C15" s="20" t="s">
        <v>16</v>
      </c>
      <c r="D15" s="46">
        <v>73724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1"/>
        <v>73724</v>
      </c>
      <c r="P15" s="47">
        <f t="shared" si="2"/>
        <v>10.491532659740999</v>
      </c>
      <c r="Q15" s="9"/>
    </row>
    <row r="16" spans="1:134">
      <c r="A16" s="12"/>
      <c r="B16" s="25">
        <v>324.31</v>
      </c>
      <c r="C16" s="20" t="s">
        <v>17</v>
      </c>
      <c r="D16" s="46">
        <v>0</v>
      </c>
      <c r="E16" s="46">
        <v>4290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4290</v>
      </c>
      <c r="P16" s="47">
        <f t="shared" si="2"/>
        <v>0.61050234808595416</v>
      </c>
      <c r="Q16" s="9"/>
    </row>
    <row r="17" spans="1:17">
      <c r="A17" s="12"/>
      <c r="B17" s="25">
        <v>329.5</v>
      </c>
      <c r="C17" s="20" t="s">
        <v>119</v>
      </c>
      <c r="D17" s="46">
        <v>34078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34078</v>
      </c>
      <c r="P17" s="47">
        <f t="shared" si="2"/>
        <v>4.8495801906930414</v>
      </c>
      <c r="Q17" s="9"/>
    </row>
    <row r="18" spans="1:17" ht="15.75">
      <c r="A18" s="29" t="s">
        <v>120</v>
      </c>
      <c r="B18" s="30"/>
      <c r="C18" s="31"/>
      <c r="D18" s="32">
        <f t="shared" ref="D18:N18" si="4">SUM(D19:D26)</f>
        <v>1687695</v>
      </c>
      <c r="E18" s="32">
        <f t="shared" si="4"/>
        <v>225358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32">
        <f t="shared" si="4"/>
        <v>0</v>
      </c>
      <c r="O18" s="44">
        <f t="shared" si="1"/>
        <v>1913053</v>
      </c>
      <c r="P18" s="45">
        <f t="shared" si="2"/>
        <v>272.24320478155687</v>
      </c>
      <c r="Q18" s="10"/>
    </row>
    <row r="19" spans="1:17">
      <c r="A19" s="12"/>
      <c r="B19" s="25">
        <v>331.2</v>
      </c>
      <c r="C19" s="20" t="s">
        <v>90</v>
      </c>
      <c r="D19" s="46">
        <v>76475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76475</v>
      </c>
      <c r="P19" s="47">
        <f t="shared" si="2"/>
        <v>10.883022627010105</v>
      </c>
      <c r="Q19" s="9"/>
    </row>
    <row r="20" spans="1:17">
      <c r="A20" s="12"/>
      <c r="B20" s="25">
        <v>331.5</v>
      </c>
      <c r="C20" s="20" t="s">
        <v>107</v>
      </c>
      <c r="D20" s="46">
        <v>149577</v>
      </c>
      <c r="E20" s="46">
        <v>124425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ref="O20:O25" si="5">SUM(D20:N20)</f>
        <v>274002</v>
      </c>
      <c r="P20" s="47">
        <f t="shared" si="2"/>
        <v>38.992742279778</v>
      </c>
      <c r="Q20" s="9"/>
    </row>
    <row r="21" spans="1:17">
      <c r="A21" s="12"/>
      <c r="B21" s="25">
        <v>332</v>
      </c>
      <c r="C21" s="20" t="s">
        <v>108</v>
      </c>
      <c r="D21" s="46">
        <v>19208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5"/>
        <v>19208</v>
      </c>
      <c r="P21" s="47">
        <f t="shared" si="2"/>
        <v>2.7334566671410276</v>
      </c>
      <c r="Q21" s="9"/>
    </row>
    <row r="22" spans="1:17">
      <c r="A22" s="12"/>
      <c r="B22" s="25">
        <v>334.5</v>
      </c>
      <c r="C22" s="20" t="s">
        <v>121</v>
      </c>
      <c r="D22" s="46">
        <v>8310</v>
      </c>
      <c r="E22" s="46">
        <v>6913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5"/>
        <v>15223</v>
      </c>
      <c r="P22" s="47">
        <f t="shared" si="2"/>
        <v>2.1663583321474311</v>
      </c>
      <c r="Q22" s="9"/>
    </row>
    <row r="23" spans="1:17">
      <c r="A23" s="12"/>
      <c r="B23" s="25">
        <v>335.125</v>
      </c>
      <c r="C23" s="20" t="s">
        <v>122</v>
      </c>
      <c r="D23" s="46">
        <v>374339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5"/>
        <v>374339</v>
      </c>
      <c r="P23" s="47">
        <f t="shared" si="2"/>
        <v>53.271524121246621</v>
      </c>
      <c r="Q23" s="9"/>
    </row>
    <row r="24" spans="1:17">
      <c r="A24" s="12"/>
      <c r="B24" s="25">
        <v>335.15</v>
      </c>
      <c r="C24" s="20" t="s">
        <v>69</v>
      </c>
      <c r="D24" s="46">
        <v>98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5"/>
        <v>98</v>
      </c>
      <c r="P24" s="47">
        <f t="shared" si="2"/>
        <v>1.3946207485413406E-2</v>
      </c>
      <c r="Q24" s="9"/>
    </row>
    <row r="25" spans="1:17">
      <c r="A25" s="12"/>
      <c r="B25" s="25">
        <v>335.18</v>
      </c>
      <c r="C25" s="20" t="s">
        <v>123</v>
      </c>
      <c r="D25" s="46">
        <v>1050050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5"/>
        <v>1050050</v>
      </c>
      <c r="P25" s="47">
        <f t="shared" si="2"/>
        <v>149.43076704141168</v>
      </c>
      <c r="Q25" s="9"/>
    </row>
    <row r="26" spans="1:17">
      <c r="A26" s="12"/>
      <c r="B26" s="25">
        <v>337.3</v>
      </c>
      <c r="C26" s="20" t="s">
        <v>124</v>
      </c>
      <c r="D26" s="46">
        <v>9638</v>
      </c>
      <c r="E26" s="46">
        <v>94020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ref="O26:O43" si="6">SUM(D26:N26)</f>
        <v>103658</v>
      </c>
      <c r="P26" s="47">
        <f t="shared" si="2"/>
        <v>14.75138750533656</v>
      </c>
      <c r="Q26" s="9"/>
    </row>
    <row r="27" spans="1:17" ht="15.75">
      <c r="A27" s="29" t="s">
        <v>28</v>
      </c>
      <c r="B27" s="30"/>
      <c r="C27" s="31"/>
      <c r="D27" s="32">
        <f t="shared" ref="D27:N27" si="7">SUM(D28:D32)</f>
        <v>754982</v>
      </c>
      <c r="E27" s="32">
        <f t="shared" si="7"/>
        <v>394832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0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 t="shared" si="7"/>
        <v>0</v>
      </c>
      <c r="O27" s="32">
        <f t="shared" si="6"/>
        <v>1149814</v>
      </c>
      <c r="P27" s="45">
        <f t="shared" si="2"/>
        <v>163.62800626156255</v>
      </c>
      <c r="Q27" s="10"/>
    </row>
    <row r="28" spans="1:17">
      <c r="A28" s="12"/>
      <c r="B28" s="25">
        <v>341.9</v>
      </c>
      <c r="C28" s="20" t="s">
        <v>71</v>
      </c>
      <c r="D28" s="46">
        <v>70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70</v>
      </c>
      <c r="P28" s="47">
        <f t="shared" si="2"/>
        <v>9.9615767752952895E-3</v>
      </c>
      <c r="Q28" s="9"/>
    </row>
    <row r="29" spans="1:17">
      <c r="A29" s="12"/>
      <c r="B29" s="25">
        <v>342.9</v>
      </c>
      <c r="C29" s="20" t="s">
        <v>72</v>
      </c>
      <c r="D29" s="46">
        <v>114600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114600</v>
      </c>
      <c r="P29" s="47">
        <f t="shared" si="2"/>
        <v>16.308524263554858</v>
      </c>
      <c r="Q29" s="9"/>
    </row>
    <row r="30" spans="1:17">
      <c r="A30" s="12"/>
      <c r="B30" s="25">
        <v>343.4</v>
      </c>
      <c r="C30" s="20" t="s">
        <v>51</v>
      </c>
      <c r="D30" s="46">
        <v>640184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640184</v>
      </c>
      <c r="P30" s="47">
        <f t="shared" si="2"/>
        <v>91.103458090223427</v>
      </c>
      <c r="Q30" s="9"/>
    </row>
    <row r="31" spans="1:17">
      <c r="A31" s="12"/>
      <c r="B31" s="25">
        <v>343.9</v>
      </c>
      <c r="C31" s="20" t="s">
        <v>32</v>
      </c>
      <c r="D31" s="46">
        <v>0</v>
      </c>
      <c r="E31" s="46">
        <v>394832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394832</v>
      </c>
      <c r="P31" s="47">
        <f t="shared" si="2"/>
        <v>56.187846876334142</v>
      </c>
      <c r="Q31" s="9"/>
    </row>
    <row r="32" spans="1:17">
      <c r="A32" s="12"/>
      <c r="B32" s="25">
        <v>347.4</v>
      </c>
      <c r="C32" s="20" t="s">
        <v>73</v>
      </c>
      <c r="D32" s="46">
        <v>128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128</v>
      </c>
      <c r="P32" s="47">
        <f t="shared" si="2"/>
        <v>1.8215454674825673E-2</v>
      </c>
      <c r="Q32" s="9"/>
    </row>
    <row r="33" spans="1:120" ht="15.75">
      <c r="A33" s="29" t="s">
        <v>29</v>
      </c>
      <c r="B33" s="30"/>
      <c r="C33" s="31"/>
      <c r="D33" s="32">
        <f t="shared" ref="D33:N33" si="8">SUM(D34:D35)</f>
        <v>239862</v>
      </c>
      <c r="E33" s="32">
        <f t="shared" si="8"/>
        <v>3247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0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si="8"/>
        <v>0</v>
      </c>
      <c r="O33" s="32">
        <f t="shared" si="6"/>
        <v>243109</v>
      </c>
      <c r="P33" s="45">
        <f t="shared" si="2"/>
        <v>34.596413832360895</v>
      </c>
      <c r="Q33" s="10"/>
    </row>
    <row r="34" spans="1:120">
      <c r="A34" s="13"/>
      <c r="B34" s="39">
        <v>354</v>
      </c>
      <c r="C34" s="21" t="s">
        <v>74</v>
      </c>
      <c r="D34" s="46">
        <v>760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760</v>
      </c>
      <c r="P34" s="47">
        <f t="shared" si="2"/>
        <v>0.10815426213177742</v>
      </c>
      <c r="Q34" s="9"/>
    </row>
    <row r="35" spans="1:120">
      <c r="A35" s="13"/>
      <c r="B35" s="39">
        <v>359</v>
      </c>
      <c r="C35" s="21" t="s">
        <v>35</v>
      </c>
      <c r="D35" s="46">
        <v>239102</v>
      </c>
      <c r="E35" s="46">
        <v>3247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242349</v>
      </c>
      <c r="P35" s="47">
        <f t="shared" si="2"/>
        <v>34.488259570229118</v>
      </c>
      <c r="Q35" s="9"/>
    </row>
    <row r="36" spans="1:120" ht="15.75">
      <c r="A36" s="29" t="s">
        <v>2</v>
      </c>
      <c r="B36" s="30"/>
      <c r="C36" s="31"/>
      <c r="D36" s="32">
        <f t="shared" ref="D36:N36" si="9">SUM(D37:D42)</f>
        <v>92864</v>
      </c>
      <c r="E36" s="32">
        <f t="shared" si="9"/>
        <v>3927</v>
      </c>
      <c r="F36" s="32">
        <f t="shared" si="9"/>
        <v>1047376</v>
      </c>
      <c r="G36" s="32">
        <f t="shared" si="9"/>
        <v>0</v>
      </c>
      <c r="H36" s="32">
        <f t="shared" si="9"/>
        <v>0</v>
      </c>
      <c r="I36" s="32">
        <f t="shared" si="9"/>
        <v>0</v>
      </c>
      <c r="J36" s="32">
        <f t="shared" si="9"/>
        <v>0</v>
      </c>
      <c r="K36" s="32">
        <f t="shared" si="9"/>
        <v>0</v>
      </c>
      <c r="L36" s="32">
        <f t="shared" si="9"/>
        <v>0</v>
      </c>
      <c r="M36" s="32">
        <f t="shared" si="9"/>
        <v>0</v>
      </c>
      <c r="N36" s="32">
        <f t="shared" si="9"/>
        <v>0</v>
      </c>
      <c r="O36" s="32">
        <f t="shared" si="6"/>
        <v>1144167</v>
      </c>
      <c r="P36" s="45">
        <f t="shared" si="2"/>
        <v>162.82439163227551</v>
      </c>
      <c r="Q36" s="10"/>
    </row>
    <row r="37" spans="1:120">
      <c r="A37" s="12"/>
      <c r="B37" s="25">
        <v>361.1</v>
      </c>
      <c r="C37" s="20" t="s">
        <v>36</v>
      </c>
      <c r="D37" s="46">
        <v>1038</v>
      </c>
      <c r="E37" s="46">
        <v>3927</v>
      </c>
      <c r="F37" s="46">
        <v>3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4968</v>
      </c>
      <c r="P37" s="47">
        <f t="shared" si="2"/>
        <v>0.7069873345666714</v>
      </c>
      <c r="Q37" s="9"/>
    </row>
    <row r="38" spans="1:120">
      <c r="A38" s="12"/>
      <c r="B38" s="25">
        <v>362</v>
      </c>
      <c r="C38" s="20" t="s">
        <v>37</v>
      </c>
      <c r="D38" s="46">
        <v>0</v>
      </c>
      <c r="E38" s="46">
        <v>0</v>
      </c>
      <c r="F38" s="46">
        <v>1047373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1047373</v>
      </c>
      <c r="P38" s="47">
        <f t="shared" si="2"/>
        <v>149.04980788387647</v>
      </c>
      <c r="Q38" s="9"/>
    </row>
    <row r="39" spans="1:120">
      <c r="A39" s="12"/>
      <c r="B39" s="25">
        <v>364</v>
      </c>
      <c r="C39" s="20" t="s">
        <v>86</v>
      </c>
      <c r="D39" s="46">
        <v>47000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47000</v>
      </c>
      <c r="P39" s="47">
        <f t="shared" si="2"/>
        <v>6.6884872634125516</v>
      </c>
      <c r="Q39" s="9"/>
    </row>
    <row r="40" spans="1:120">
      <c r="A40" s="12"/>
      <c r="B40" s="25">
        <v>366</v>
      </c>
      <c r="C40" s="20" t="s">
        <v>75</v>
      </c>
      <c r="D40" s="46">
        <v>2122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2122</v>
      </c>
      <c r="P40" s="47">
        <f t="shared" si="2"/>
        <v>0.30197808453109437</v>
      </c>
      <c r="Q40" s="9"/>
    </row>
    <row r="41" spans="1:120">
      <c r="A41" s="12"/>
      <c r="B41" s="25">
        <v>367</v>
      </c>
      <c r="C41" s="20" t="s">
        <v>109</v>
      </c>
      <c r="D41" s="46">
        <v>18400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18400</v>
      </c>
      <c r="P41" s="47">
        <f t="shared" si="2"/>
        <v>2.6184716095061904</v>
      </c>
      <c r="Q41" s="9"/>
    </row>
    <row r="42" spans="1:120" ht="15.75" thickBot="1">
      <c r="A42" s="12"/>
      <c r="B42" s="25">
        <v>369.9</v>
      </c>
      <c r="C42" s="20" t="s">
        <v>38</v>
      </c>
      <c r="D42" s="46">
        <v>24304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6"/>
        <v>24304</v>
      </c>
      <c r="P42" s="47">
        <f t="shared" si="2"/>
        <v>3.4586594563825246</v>
      </c>
      <c r="Q42" s="9"/>
    </row>
    <row r="43" spans="1:120" ht="16.5" thickBot="1">
      <c r="A43" s="14" t="s">
        <v>33</v>
      </c>
      <c r="B43" s="23"/>
      <c r="C43" s="22"/>
      <c r="D43" s="15">
        <f>SUM(D5,D12,D18,D27,D33,D36)</f>
        <v>7297116</v>
      </c>
      <c r="E43" s="15">
        <f t="shared" ref="E43:N43" si="10">SUM(E5,E12,E18,E27,E33,E36)</f>
        <v>631654</v>
      </c>
      <c r="F43" s="15">
        <f t="shared" si="10"/>
        <v>1047376</v>
      </c>
      <c r="G43" s="15">
        <f t="shared" si="10"/>
        <v>0</v>
      </c>
      <c r="H43" s="15">
        <f t="shared" si="10"/>
        <v>0</v>
      </c>
      <c r="I43" s="15">
        <f t="shared" si="10"/>
        <v>0</v>
      </c>
      <c r="J43" s="15">
        <f t="shared" si="10"/>
        <v>0</v>
      </c>
      <c r="K43" s="15">
        <f t="shared" si="10"/>
        <v>0</v>
      </c>
      <c r="L43" s="15">
        <f t="shared" si="10"/>
        <v>0</v>
      </c>
      <c r="M43" s="15">
        <f t="shared" si="10"/>
        <v>0</v>
      </c>
      <c r="N43" s="15">
        <f t="shared" si="10"/>
        <v>0</v>
      </c>
      <c r="O43" s="15">
        <f t="shared" si="6"/>
        <v>8976146</v>
      </c>
      <c r="P43" s="38">
        <f t="shared" si="2"/>
        <v>1277.3795360751387</v>
      </c>
      <c r="Q43" s="6"/>
      <c r="R43" s="2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</row>
    <row r="44" spans="1:120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9"/>
    </row>
    <row r="45" spans="1:120">
      <c r="A45" s="40"/>
      <c r="B45" s="41"/>
      <c r="C45" s="41"/>
      <c r="D45" s="42"/>
      <c r="E45" s="42"/>
      <c r="F45" s="42"/>
      <c r="G45" s="42"/>
      <c r="H45" s="42"/>
      <c r="I45" s="42"/>
      <c r="J45" s="42"/>
      <c r="K45" s="42"/>
      <c r="L45" s="42"/>
      <c r="M45" s="118" t="s">
        <v>125</v>
      </c>
      <c r="N45" s="118"/>
      <c r="O45" s="118"/>
      <c r="P45" s="43">
        <v>7027</v>
      </c>
    </row>
    <row r="46" spans="1:120">
      <c r="A46" s="119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7"/>
    </row>
    <row r="47" spans="1:120" ht="15.75" customHeight="1" thickBot="1">
      <c r="A47" s="120" t="s">
        <v>53</v>
      </c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100"/>
    </row>
  </sheetData>
  <mergeCells count="10">
    <mergeCell ref="M45:O45"/>
    <mergeCell ref="A46:P46"/>
    <mergeCell ref="A47:P4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40</v>
      </c>
      <c r="B3" s="108"/>
      <c r="C3" s="109"/>
      <c r="D3" s="128" t="s">
        <v>24</v>
      </c>
      <c r="E3" s="129"/>
      <c r="F3" s="129"/>
      <c r="G3" s="129"/>
      <c r="H3" s="130"/>
      <c r="I3" s="128" t="s">
        <v>25</v>
      </c>
      <c r="J3" s="130"/>
      <c r="K3" s="128" t="s">
        <v>27</v>
      </c>
      <c r="L3" s="130"/>
      <c r="M3" s="36"/>
      <c r="N3" s="37"/>
      <c r="O3" s="131" t="s">
        <v>45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41</v>
      </c>
      <c r="F4" s="34" t="s">
        <v>42</v>
      </c>
      <c r="G4" s="34" t="s">
        <v>43</v>
      </c>
      <c r="H4" s="34" t="s">
        <v>4</v>
      </c>
      <c r="I4" s="34" t="s">
        <v>5</v>
      </c>
      <c r="J4" s="35" t="s">
        <v>44</v>
      </c>
      <c r="K4" s="35" t="s">
        <v>6</v>
      </c>
      <c r="L4" s="35" t="s">
        <v>7</v>
      </c>
      <c r="M4" s="35" t="s">
        <v>8</v>
      </c>
      <c r="N4" s="35" t="s">
        <v>26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3991999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41" si="1">SUM(D5:M5)</f>
        <v>3991999</v>
      </c>
      <c r="O5" s="33">
        <f t="shared" ref="O5:O41" si="2">(N5/O$43)</f>
        <v>541.06790458118735</v>
      </c>
      <c r="P5" s="6"/>
    </row>
    <row r="6" spans="1:133">
      <c r="A6" s="12"/>
      <c r="B6" s="25">
        <v>311</v>
      </c>
      <c r="C6" s="20" t="s">
        <v>1</v>
      </c>
      <c r="D6" s="46">
        <v>3370685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3370685</v>
      </c>
      <c r="O6" s="47">
        <f t="shared" si="2"/>
        <v>456.85619409053942</v>
      </c>
      <c r="P6" s="9"/>
    </row>
    <row r="7" spans="1:133">
      <c r="A7" s="12"/>
      <c r="B7" s="25">
        <v>312.41000000000003</v>
      </c>
      <c r="C7" s="20" t="s">
        <v>9</v>
      </c>
      <c r="D7" s="46">
        <v>207160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207160</v>
      </c>
      <c r="O7" s="47">
        <f t="shared" si="2"/>
        <v>28.078069937652479</v>
      </c>
      <c r="P7" s="9"/>
    </row>
    <row r="8" spans="1:133">
      <c r="A8" s="12"/>
      <c r="B8" s="25">
        <v>314.10000000000002</v>
      </c>
      <c r="C8" s="20" t="s">
        <v>10</v>
      </c>
      <c r="D8" s="46">
        <v>200606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200606</v>
      </c>
      <c r="O8" s="47">
        <f t="shared" si="2"/>
        <v>27.189753320683113</v>
      </c>
      <c r="P8" s="9"/>
    </row>
    <row r="9" spans="1:133">
      <c r="A9" s="12"/>
      <c r="B9" s="25">
        <v>314.8</v>
      </c>
      <c r="C9" s="20" t="s">
        <v>79</v>
      </c>
      <c r="D9" s="46">
        <v>5832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5832</v>
      </c>
      <c r="O9" s="47">
        <f t="shared" si="2"/>
        <v>0.79045811873136351</v>
      </c>
      <c r="P9" s="9"/>
    </row>
    <row r="10" spans="1:133">
      <c r="A10" s="12"/>
      <c r="B10" s="25">
        <v>315</v>
      </c>
      <c r="C10" s="20" t="s">
        <v>103</v>
      </c>
      <c r="D10" s="46">
        <v>190573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190573</v>
      </c>
      <c r="O10" s="47">
        <f t="shared" si="2"/>
        <v>25.82989970181621</v>
      </c>
      <c r="P10" s="9"/>
    </row>
    <row r="11" spans="1:133">
      <c r="A11" s="12"/>
      <c r="B11" s="25">
        <v>316</v>
      </c>
      <c r="C11" s="20" t="s">
        <v>65</v>
      </c>
      <c r="D11" s="46">
        <v>17143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17143</v>
      </c>
      <c r="O11" s="47">
        <f t="shared" si="2"/>
        <v>2.3235294117647061</v>
      </c>
      <c r="P11" s="9"/>
    </row>
    <row r="12" spans="1:133" ht="15.75">
      <c r="A12" s="29" t="s">
        <v>12</v>
      </c>
      <c r="B12" s="30"/>
      <c r="C12" s="31"/>
      <c r="D12" s="32">
        <f t="shared" ref="D12:M12" si="3">SUM(D13:D16)</f>
        <v>305873</v>
      </c>
      <c r="E12" s="32">
        <f t="shared" si="3"/>
        <v>1430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307303</v>
      </c>
      <c r="O12" s="45">
        <f t="shared" si="2"/>
        <v>41.65126050420168</v>
      </c>
      <c r="P12" s="10"/>
    </row>
    <row r="13" spans="1:133">
      <c r="A13" s="12"/>
      <c r="B13" s="25">
        <v>322</v>
      </c>
      <c r="C13" s="20" t="s">
        <v>66</v>
      </c>
      <c r="D13" s="46">
        <v>213034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213034</v>
      </c>
      <c r="O13" s="47">
        <f t="shared" si="2"/>
        <v>28.874220656004336</v>
      </c>
      <c r="P13" s="9"/>
    </row>
    <row r="14" spans="1:133">
      <c r="A14" s="12"/>
      <c r="B14" s="25">
        <v>323.7</v>
      </c>
      <c r="C14" s="20" t="s">
        <v>16</v>
      </c>
      <c r="D14" s="46">
        <v>57577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57577</v>
      </c>
      <c r="O14" s="47">
        <f t="shared" si="2"/>
        <v>7.8038763892653833</v>
      </c>
      <c r="P14" s="9"/>
    </row>
    <row r="15" spans="1:133">
      <c r="A15" s="12"/>
      <c r="B15" s="25">
        <v>324.31</v>
      </c>
      <c r="C15" s="20" t="s">
        <v>17</v>
      </c>
      <c r="D15" s="46">
        <v>0</v>
      </c>
      <c r="E15" s="46">
        <v>1430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1430</v>
      </c>
      <c r="O15" s="47">
        <f t="shared" si="2"/>
        <v>0.19381946326917865</v>
      </c>
      <c r="P15" s="9"/>
    </row>
    <row r="16" spans="1:133">
      <c r="A16" s="12"/>
      <c r="B16" s="25">
        <v>329</v>
      </c>
      <c r="C16" s="20" t="s">
        <v>18</v>
      </c>
      <c r="D16" s="46">
        <v>35262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35262</v>
      </c>
      <c r="O16" s="47">
        <f t="shared" si="2"/>
        <v>4.7793439956627815</v>
      </c>
      <c r="P16" s="9"/>
    </row>
    <row r="17" spans="1:16" ht="15.75">
      <c r="A17" s="29" t="s">
        <v>19</v>
      </c>
      <c r="B17" s="30"/>
      <c r="C17" s="31"/>
      <c r="D17" s="32">
        <f t="shared" ref="D17:M17" si="4">SUM(D18:D23)</f>
        <v>1395181</v>
      </c>
      <c r="E17" s="32">
        <f t="shared" si="4"/>
        <v>7631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 t="shared" si="1"/>
        <v>1402812</v>
      </c>
      <c r="O17" s="45">
        <f t="shared" si="2"/>
        <v>190.1344537815126</v>
      </c>
      <c r="P17" s="10"/>
    </row>
    <row r="18" spans="1:16">
      <c r="A18" s="12"/>
      <c r="B18" s="25">
        <v>331.2</v>
      </c>
      <c r="C18" s="20" t="s">
        <v>90</v>
      </c>
      <c r="D18" s="46">
        <v>22472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22472</v>
      </c>
      <c r="O18" s="47">
        <f t="shared" si="2"/>
        <v>3.0458118731363513</v>
      </c>
      <c r="P18" s="9"/>
    </row>
    <row r="19" spans="1:16">
      <c r="A19" s="12"/>
      <c r="B19" s="25">
        <v>331.5</v>
      </c>
      <c r="C19" s="20" t="s">
        <v>107</v>
      </c>
      <c r="D19" s="46">
        <v>48201</v>
      </c>
      <c r="E19" s="46">
        <v>7631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55832</v>
      </c>
      <c r="O19" s="47">
        <f t="shared" si="2"/>
        <v>7.5673624288425048</v>
      </c>
      <c r="P19" s="9"/>
    </row>
    <row r="20" spans="1:16">
      <c r="A20" s="12"/>
      <c r="B20" s="25">
        <v>332</v>
      </c>
      <c r="C20" s="20" t="s">
        <v>108</v>
      </c>
      <c r="D20" s="46">
        <v>67603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67603</v>
      </c>
      <c r="O20" s="47">
        <f t="shared" si="2"/>
        <v>9.1627812415288687</v>
      </c>
      <c r="P20" s="9"/>
    </row>
    <row r="21" spans="1:16">
      <c r="A21" s="12"/>
      <c r="B21" s="25">
        <v>335.12</v>
      </c>
      <c r="C21" s="20" t="s">
        <v>68</v>
      </c>
      <c r="D21" s="46">
        <v>326670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326670</v>
      </c>
      <c r="O21" s="47">
        <f t="shared" si="2"/>
        <v>44.276226619680131</v>
      </c>
      <c r="P21" s="9"/>
    </row>
    <row r="22" spans="1:16">
      <c r="A22" s="12"/>
      <c r="B22" s="25">
        <v>335.15</v>
      </c>
      <c r="C22" s="20" t="s">
        <v>69</v>
      </c>
      <c r="D22" s="46">
        <v>98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98</v>
      </c>
      <c r="O22" s="47">
        <f t="shared" si="2"/>
        <v>1.3282732447817837E-2</v>
      </c>
      <c r="P22" s="9"/>
    </row>
    <row r="23" spans="1:16">
      <c r="A23" s="12"/>
      <c r="B23" s="25">
        <v>335.18</v>
      </c>
      <c r="C23" s="20" t="s">
        <v>70</v>
      </c>
      <c r="D23" s="46">
        <v>930137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930137</v>
      </c>
      <c r="O23" s="47">
        <f t="shared" si="2"/>
        <v>126.06898888587693</v>
      </c>
      <c r="P23" s="9"/>
    </row>
    <row r="24" spans="1:16" ht="15.75">
      <c r="A24" s="29" t="s">
        <v>28</v>
      </c>
      <c r="B24" s="30"/>
      <c r="C24" s="31"/>
      <c r="D24" s="32">
        <f t="shared" ref="D24:M24" si="5">SUM(D25:D29)</f>
        <v>740773</v>
      </c>
      <c r="E24" s="32">
        <f t="shared" si="5"/>
        <v>360985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1"/>
        <v>1101758</v>
      </c>
      <c r="O24" s="45">
        <f t="shared" si="2"/>
        <v>149.33017077798863</v>
      </c>
      <c r="P24" s="10"/>
    </row>
    <row r="25" spans="1:16">
      <c r="A25" s="12"/>
      <c r="B25" s="25">
        <v>341.9</v>
      </c>
      <c r="C25" s="20" t="s">
        <v>71</v>
      </c>
      <c r="D25" s="46">
        <v>960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960</v>
      </c>
      <c r="O25" s="47">
        <f t="shared" si="2"/>
        <v>0.13011656275413391</v>
      </c>
      <c r="P25" s="9"/>
    </row>
    <row r="26" spans="1:16">
      <c r="A26" s="12"/>
      <c r="B26" s="25">
        <v>342.9</v>
      </c>
      <c r="C26" s="20" t="s">
        <v>72</v>
      </c>
      <c r="D26" s="46">
        <v>112895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112895</v>
      </c>
      <c r="O26" s="47">
        <f t="shared" si="2"/>
        <v>15.301572241799946</v>
      </c>
      <c r="P26" s="9"/>
    </row>
    <row r="27" spans="1:16">
      <c r="A27" s="12"/>
      <c r="B27" s="25">
        <v>343.4</v>
      </c>
      <c r="C27" s="20" t="s">
        <v>51</v>
      </c>
      <c r="D27" s="46">
        <v>621303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621303</v>
      </c>
      <c r="O27" s="47">
        <f t="shared" si="2"/>
        <v>84.210219571699653</v>
      </c>
      <c r="P27" s="9"/>
    </row>
    <row r="28" spans="1:16">
      <c r="A28" s="12"/>
      <c r="B28" s="25">
        <v>343.9</v>
      </c>
      <c r="C28" s="20" t="s">
        <v>32</v>
      </c>
      <c r="D28" s="46">
        <v>0</v>
      </c>
      <c r="E28" s="46">
        <v>360985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360985</v>
      </c>
      <c r="O28" s="47">
        <f t="shared" si="2"/>
        <v>48.927216047709408</v>
      </c>
      <c r="P28" s="9"/>
    </row>
    <row r="29" spans="1:16">
      <c r="A29" s="12"/>
      <c r="B29" s="25">
        <v>347.4</v>
      </c>
      <c r="C29" s="20" t="s">
        <v>73</v>
      </c>
      <c r="D29" s="46">
        <v>5615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5615</v>
      </c>
      <c r="O29" s="47">
        <f t="shared" si="2"/>
        <v>0.76104635402548115</v>
      </c>
      <c r="P29" s="9"/>
    </row>
    <row r="30" spans="1:16" ht="15.75">
      <c r="A30" s="29" t="s">
        <v>29</v>
      </c>
      <c r="B30" s="30"/>
      <c r="C30" s="31"/>
      <c r="D30" s="32">
        <f t="shared" ref="D30:M30" si="6">SUM(D31:D32)</f>
        <v>38997</v>
      </c>
      <c r="E30" s="32">
        <f t="shared" si="6"/>
        <v>1891</v>
      </c>
      <c r="F30" s="32">
        <f t="shared" si="6"/>
        <v>0</v>
      </c>
      <c r="G30" s="32">
        <f t="shared" si="6"/>
        <v>0</v>
      </c>
      <c r="H30" s="32">
        <f t="shared" si="6"/>
        <v>0</v>
      </c>
      <c r="I30" s="32">
        <f t="shared" si="6"/>
        <v>0</v>
      </c>
      <c r="J30" s="32">
        <f t="shared" si="6"/>
        <v>0</v>
      </c>
      <c r="K30" s="32">
        <f t="shared" si="6"/>
        <v>0</v>
      </c>
      <c r="L30" s="32">
        <f t="shared" si="6"/>
        <v>0</v>
      </c>
      <c r="M30" s="32">
        <f t="shared" si="6"/>
        <v>0</v>
      </c>
      <c r="N30" s="32">
        <f t="shared" si="1"/>
        <v>40888</v>
      </c>
      <c r="O30" s="45">
        <f t="shared" si="2"/>
        <v>5.5418812686364864</v>
      </c>
      <c r="P30" s="10"/>
    </row>
    <row r="31" spans="1:16">
      <c r="A31" s="13"/>
      <c r="B31" s="39">
        <v>354</v>
      </c>
      <c r="C31" s="21" t="s">
        <v>74</v>
      </c>
      <c r="D31" s="46">
        <v>5000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5000</v>
      </c>
      <c r="O31" s="47">
        <f t="shared" si="2"/>
        <v>0.67769043101111415</v>
      </c>
      <c r="P31" s="9"/>
    </row>
    <row r="32" spans="1:16">
      <c r="A32" s="13"/>
      <c r="B32" s="39">
        <v>359</v>
      </c>
      <c r="C32" s="21" t="s">
        <v>35</v>
      </c>
      <c r="D32" s="46">
        <v>33997</v>
      </c>
      <c r="E32" s="46">
        <v>1891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35888</v>
      </c>
      <c r="O32" s="47">
        <f t="shared" si="2"/>
        <v>4.8641908376253724</v>
      </c>
      <c r="P32" s="9"/>
    </row>
    <row r="33" spans="1:119" ht="15.75">
      <c r="A33" s="29" t="s">
        <v>2</v>
      </c>
      <c r="B33" s="30"/>
      <c r="C33" s="31"/>
      <c r="D33" s="32">
        <f t="shared" ref="D33:M33" si="7">SUM(D34:D38)</f>
        <v>106771</v>
      </c>
      <c r="E33" s="32">
        <f t="shared" si="7"/>
        <v>6787</v>
      </c>
      <c r="F33" s="32">
        <f t="shared" si="7"/>
        <v>1046267</v>
      </c>
      <c r="G33" s="32">
        <f t="shared" si="7"/>
        <v>1108</v>
      </c>
      <c r="H33" s="32">
        <f t="shared" si="7"/>
        <v>0</v>
      </c>
      <c r="I33" s="32">
        <f t="shared" si="7"/>
        <v>0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 t="shared" si="1"/>
        <v>1160933</v>
      </c>
      <c r="O33" s="45">
        <f t="shared" si="2"/>
        <v>157.35063702900516</v>
      </c>
      <c r="P33" s="10"/>
    </row>
    <row r="34" spans="1:119">
      <c r="A34" s="12"/>
      <c r="B34" s="25">
        <v>361.1</v>
      </c>
      <c r="C34" s="20" t="s">
        <v>36</v>
      </c>
      <c r="D34" s="46">
        <v>2680</v>
      </c>
      <c r="E34" s="46">
        <v>6787</v>
      </c>
      <c r="F34" s="46">
        <v>9626</v>
      </c>
      <c r="G34" s="46">
        <v>1108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20201</v>
      </c>
      <c r="O34" s="47">
        <f t="shared" si="2"/>
        <v>2.7380048793711032</v>
      </c>
      <c r="P34" s="9"/>
    </row>
    <row r="35" spans="1:119">
      <c r="A35" s="12"/>
      <c r="B35" s="25">
        <v>362</v>
      </c>
      <c r="C35" s="20" t="s">
        <v>37</v>
      </c>
      <c r="D35" s="46">
        <v>0</v>
      </c>
      <c r="E35" s="46">
        <v>0</v>
      </c>
      <c r="F35" s="46">
        <v>1036641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"/>
        <v>1036641</v>
      </c>
      <c r="O35" s="47">
        <f t="shared" si="2"/>
        <v>140.50433721875848</v>
      </c>
      <c r="P35" s="9"/>
    </row>
    <row r="36" spans="1:119">
      <c r="A36" s="12"/>
      <c r="B36" s="25">
        <v>366</v>
      </c>
      <c r="C36" s="20" t="s">
        <v>75</v>
      </c>
      <c r="D36" s="46">
        <v>38895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"/>
        <v>38895</v>
      </c>
      <c r="O36" s="47">
        <f t="shared" si="2"/>
        <v>5.2717538628354568</v>
      </c>
      <c r="P36" s="9"/>
    </row>
    <row r="37" spans="1:119">
      <c r="A37" s="12"/>
      <c r="B37" s="25">
        <v>367</v>
      </c>
      <c r="C37" s="20" t="s">
        <v>109</v>
      </c>
      <c r="D37" s="46">
        <v>26750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"/>
        <v>26750</v>
      </c>
      <c r="O37" s="47">
        <f t="shared" si="2"/>
        <v>3.6256438059094607</v>
      </c>
      <c r="P37" s="9"/>
    </row>
    <row r="38" spans="1:119">
      <c r="A38" s="12"/>
      <c r="B38" s="25">
        <v>369.9</v>
      </c>
      <c r="C38" s="20" t="s">
        <v>38</v>
      </c>
      <c r="D38" s="46">
        <v>38446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"/>
        <v>38446</v>
      </c>
      <c r="O38" s="47">
        <f t="shared" si="2"/>
        <v>5.2108972621306586</v>
      </c>
      <c r="P38" s="9"/>
    </row>
    <row r="39" spans="1:119" ht="15.75">
      <c r="A39" s="29" t="s">
        <v>30</v>
      </c>
      <c r="B39" s="30"/>
      <c r="C39" s="31"/>
      <c r="D39" s="32">
        <f t="shared" ref="D39:M39" si="8">SUM(D40:D40)</f>
        <v>0</v>
      </c>
      <c r="E39" s="32">
        <f t="shared" si="8"/>
        <v>0</v>
      </c>
      <c r="F39" s="32">
        <f t="shared" si="8"/>
        <v>0</v>
      </c>
      <c r="G39" s="32">
        <f t="shared" si="8"/>
        <v>2551281</v>
      </c>
      <c r="H39" s="32">
        <f t="shared" si="8"/>
        <v>0</v>
      </c>
      <c r="I39" s="32">
        <f t="shared" si="8"/>
        <v>0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 t="shared" si="1"/>
        <v>2551281</v>
      </c>
      <c r="O39" s="45">
        <f t="shared" si="2"/>
        <v>345.79574410409327</v>
      </c>
      <c r="P39" s="9"/>
    </row>
    <row r="40" spans="1:119" ht="15.75" thickBot="1">
      <c r="A40" s="12"/>
      <c r="B40" s="25">
        <v>384</v>
      </c>
      <c r="C40" s="20" t="s">
        <v>76</v>
      </c>
      <c r="D40" s="46">
        <v>0</v>
      </c>
      <c r="E40" s="46">
        <v>0</v>
      </c>
      <c r="F40" s="46">
        <v>0</v>
      </c>
      <c r="G40" s="46">
        <v>2551281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"/>
        <v>2551281</v>
      </c>
      <c r="O40" s="47">
        <f t="shared" si="2"/>
        <v>345.79574410409327</v>
      </c>
      <c r="P40" s="9"/>
    </row>
    <row r="41" spans="1:119" ht="16.5" thickBot="1">
      <c r="A41" s="14" t="s">
        <v>33</v>
      </c>
      <c r="B41" s="23"/>
      <c r="C41" s="22"/>
      <c r="D41" s="15">
        <f t="shared" ref="D41:M41" si="9">SUM(D5,D12,D17,D24,D30,D33,D39)</f>
        <v>6579594</v>
      </c>
      <c r="E41" s="15">
        <f t="shared" si="9"/>
        <v>378724</v>
      </c>
      <c r="F41" s="15">
        <f t="shared" si="9"/>
        <v>1046267</v>
      </c>
      <c r="G41" s="15">
        <f t="shared" si="9"/>
        <v>2552389</v>
      </c>
      <c r="H41" s="15">
        <f t="shared" si="9"/>
        <v>0</v>
      </c>
      <c r="I41" s="15">
        <f t="shared" si="9"/>
        <v>0</v>
      </c>
      <c r="J41" s="15">
        <f t="shared" si="9"/>
        <v>0</v>
      </c>
      <c r="K41" s="15">
        <f t="shared" si="9"/>
        <v>0</v>
      </c>
      <c r="L41" s="15">
        <f t="shared" si="9"/>
        <v>0</v>
      </c>
      <c r="M41" s="15">
        <f t="shared" si="9"/>
        <v>0</v>
      </c>
      <c r="N41" s="15">
        <f t="shared" si="1"/>
        <v>10556974</v>
      </c>
      <c r="O41" s="38">
        <f t="shared" si="2"/>
        <v>1430.8720520466252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40"/>
      <c r="B43" s="41"/>
      <c r="C43" s="41"/>
      <c r="D43" s="42"/>
      <c r="E43" s="42"/>
      <c r="F43" s="42"/>
      <c r="G43" s="42"/>
      <c r="H43" s="42"/>
      <c r="I43" s="42"/>
      <c r="J43" s="42"/>
      <c r="K43" s="42"/>
      <c r="L43" s="118" t="s">
        <v>110</v>
      </c>
      <c r="M43" s="118"/>
      <c r="N43" s="118"/>
      <c r="O43" s="43">
        <v>7378</v>
      </c>
    </row>
    <row r="44" spans="1:119">
      <c r="A44" s="119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7"/>
    </row>
    <row r="45" spans="1:119" ht="15.75" customHeight="1" thickBot="1">
      <c r="A45" s="120" t="s">
        <v>53</v>
      </c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100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40</v>
      </c>
      <c r="B3" s="108"/>
      <c r="C3" s="109"/>
      <c r="D3" s="128" t="s">
        <v>24</v>
      </c>
      <c r="E3" s="129"/>
      <c r="F3" s="129"/>
      <c r="G3" s="129"/>
      <c r="H3" s="130"/>
      <c r="I3" s="128" t="s">
        <v>25</v>
      </c>
      <c r="J3" s="130"/>
      <c r="K3" s="128" t="s">
        <v>27</v>
      </c>
      <c r="L3" s="130"/>
      <c r="M3" s="36"/>
      <c r="N3" s="37"/>
      <c r="O3" s="131" t="s">
        <v>45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41</v>
      </c>
      <c r="F4" s="34" t="s">
        <v>42</v>
      </c>
      <c r="G4" s="34" t="s">
        <v>43</v>
      </c>
      <c r="H4" s="34" t="s">
        <v>4</v>
      </c>
      <c r="I4" s="34" t="s">
        <v>5</v>
      </c>
      <c r="J4" s="35" t="s">
        <v>44</v>
      </c>
      <c r="K4" s="35" t="s">
        <v>6</v>
      </c>
      <c r="L4" s="35" t="s">
        <v>7</v>
      </c>
      <c r="M4" s="35" t="s">
        <v>8</v>
      </c>
      <c r="N4" s="35" t="s">
        <v>26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3745989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8" si="1">SUM(D5:M5)</f>
        <v>3745989</v>
      </c>
      <c r="O5" s="33">
        <f t="shared" ref="O5:O38" si="2">(N5/O$40)</f>
        <v>508.62036659877799</v>
      </c>
      <c r="P5" s="6"/>
    </row>
    <row r="6" spans="1:133">
      <c r="A6" s="12"/>
      <c r="B6" s="25">
        <v>311</v>
      </c>
      <c r="C6" s="20" t="s">
        <v>1</v>
      </c>
      <c r="D6" s="46">
        <v>3104093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3104093</v>
      </c>
      <c r="O6" s="47">
        <f t="shared" si="2"/>
        <v>421.46544467074</v>
      </c>
      <c r="P6" s="9"/>
    </row>
    <row r="7" spans="1:133">
      <c r="A7" s="12"/>
      <c r="B7" s="25">
        <v>312.41000000000003</v>
      </c>
      <c r="C7" s="20" t="s">
        <v>9</v>
      </c>
      <c r="D7" s="46">
        <v>235338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235338</v>
      </c>
      <c r="O7" s="47">
        <f t="shared" si="2"/>
        <v>31.95356415478615</v>
      </c>
      <c r="P7" s="9"/>
    </row>
    <row r="8" spans="1:133">
      <c r="A8" s="12"/>
      <c r="B8" s="25">
        <v>314.10000000000002</v>
      </c>
      <c r="C8" s="20" t="s">
        <v>10</v>
      </c>
      <c r="D8" s="46">
        <v>186574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186574</v>
      </c>
      <c r="O8" s="47">
        <f t="shared" si="2"/>
        <v>25.332518669382214</v>
      </c>
      <c r="P8" s="9"/>
    </row>
    <row r="9" spans="1:133">
      <c r="A9" s="12"/>
      <c r="B9" s="25">
        <v>314.8</v>
      </c>
      <c r="C9" s="20" t="s">
        <v>79</v>
      </c>
      <c r="D9" s="46">
        <v>5530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5530</v>
      </c>
      <c r="O9" s="47">
        <f t="shared" si="2"/>
        <v>0.75084860828241684</v>
      </c>
      <c r="P9" s="9"/>
    </row>
    <row r="10" spans="1:133">
      <c r="A10" s="12"/>
      <c r="B10" s="25">
        <v>315</v>
      </c>
      <c r="C10" s="20" t="s">
        <v>103</v>
      </c>
      <c r="D10" s="46">
        <v>196375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196375</v>
      </c>
      <c r="O10" s="47">
        <f t="shared" si="2"/>
        <v>26.663272233537</v>
      </c>
      <c r="P10" s="9"/>
    </row>
    <row r="11" spans="1:133">
      <c r="A11" s="12"/>
      <c r="B11" s="25">
        <v>316</v>
      </c>
      <c r="C11" s="20" t="s">
        <v>65</v>
      </c>
      <c r="D11" s="46">
        <v>18079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18079</v>
      </c>
      <c r="O11" s="47">
        <f t="shared" si="2"/>
        <v>2.4547182620502377</v>
      </c>
      <c r="P11" s="9"/>
    </row>
    <row r="12" spans="1:133" ht="15.75">
      <c r="A12" s="29" t="s">
        <v>12</v>
      </c>
      <c r="B12" s="30"/>
      <c r="C12" s="31"/>
      <c r="D12" s="32">
        <f t="shared" ref="D12:M12" si="3">SUM(D13:D16)</f>
        <v>214972</v>
      </c>
      <c r="E12" s="32">
        <f t="shared" si="3"/>
        <v>4290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219262</v>
      </c>
      <c r="O12" s="45">
        <f t="shared" si="2"/>
        <v>29.770807875084859</v>
      </c>
      <c r="P12" s="10"/>
    </row>
    <row r="13" spans="1:133">
      <c r="A13" s="12"/>
      <c r="B13" s="25">
        <v>322</v>
      </c>
      <c r="C13" s="20" t="s">
        <v>66</v>
      </c>
      <c r="D13" s="46">
        <v>135241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135241</v>
      </c>
      <c r="O13" s="47">
        <f t="shared" si="2"/>
        <v>18.362661235573658</v>
      </c>
      <c r="P13" s="9"/>
    </row>
    <row r="14" spans="1:133">
      <c r="A14" s="12"/>
      <c r="B14" s="25">
        <v>323.7</v>
      </c>
      <c r="C14" s="20" t="s">
        <v>16</v>
      </c>
      <c r="D14" s="46">
        <v>28076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28076</v>
      </c>
      <c r="O14" s="47">
        <f t="shared" si="2"/>
        <v>3.8120841819416156</v>
      </c>
      <c r="P14" s="9"/>
    </row>
    <row r="15" spans="1:133">
      <c r="A15" s="12"/>
      <c r="B15" s="25">
        <v>324.31</v>
      </c>
      <c r="C15" s="20" t="s">
        <v>17</v>
      </c>
      <c r="D15" s="46">
        <v>0</v>
      </c>
      <c r="E15" s="46">
        <v>4290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4290</v>
      </c>
      <c r="O15" s="47">
        <f t="shared" si="2"/>
        <v>0.58248472505091653</v>
      </c>
      <c r="P15" s="9"/>
    </row>
    <row r="16" spans="1:133">
      <c r="A16" s="12"/>
      <c r="B16" s="25">
        <v>329</v>
      </c>
      <c r="C16" s="20" t="s">
        <v>18</v>
      </c>
      <c r="D16" s="46">
        <v>51655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51655</v>
      </c>
      <c r="O16" s="47">
        <f t="shared" si="2"/>
        <v>7.0135777325186694</v>
      </c>
      <c r="P16" s="9"/>
    </row>
    <row r="17" spans="1:16" ht="15.75">
      <c r="A17" s="29" t="s">
        <v>19</v>
      </c>
      <c r="B17" s="30"/>
      <c r="C17" s="31"/>
      <c r="D17" s="32">
        <f t="shared" ref="D17:M17" si="4">SUM(D18:D23)</f>
        <v>2699146</v>
      </c>
      <c r="E17" s="32">
        <f t="shared" si="4"/>
        <v>89031</v>
      </c>
      <c r="F17" s="32">
        <f t="shared" si="4"/>
        <v>44354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 t="shared" si="1"/>
        <v>2832531</v>
      </c>
      <c r="O17" s="45">
        <f t="shared" si="2"/>
        <v>384.59348268839102</v>
      </c>
      <c r="P17" s="10"/>
    </row>
    <row r="18" spans="1:16">
      <c r="A18" s="12"/>
      <c r="B18" s="25">
        <v>331.1</v>
      </c>
      <c r="C18" s="20" t="s">
        <v>57</v>
      </c>
      <c r="D18" s="46">
        <v>1078940</v>
      </c>
      <c r="E18" s="46">
        <v>89031</v>
      </c>
      <c r="F18" s="46">
        <v>44354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1212325</v>
      </c>
      <c r="O18" s="47">
        <f t="shared" si="2"/>
        <v>164.6062457569586</v>
      </c>
      <c r="P18" s="9"/>
    </row>
    <row r="19" spans="1:16">
      <c r="A19" s="12"/>
      <c r="B19" s="25">
        <v>331.2</v>
      </c>
      <c r="C19" s="20" t="s">
        <v>90</v>
      </c>
      <c r="D19" s="46">
        <v>2833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2833</v>
      </c>
      <c r="O19" s="47">
        <f t="shared" si="2"/>
        <v>0.38465716225390362</v>
      </c>
      <c r="P19" s="9"/>
    </row>
    <row r="20" spans="1:16">
      <c r="A20" s="12"/>
      <c r="B20" s="25">
        <v>335.12</v>
      </c>
      <c r="C20" s="20" t="s">
        <v>68</v>
      </c>
      <c r="D20" s="46">
        <v>342244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342244</v>
      </c>
      <c r="O20" s="47">
        <f t="shared" si="2"/>
        <v>46.468974881194839</v>
      </c>
      <c r="P20" s="9"/>
    </row>
    <row r="21" spans="1:16">
      <c r="A21" s="12"/>
      <c r="B21" s="25">
        <v>335.15</v>
      </c>
      <c r="C21" s="20" t="s">
        <v>69</v>
      </c>
      <c r="D21" s="46">
        <v>98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98</v>
      </c>
      <c r="O21" s="47">
        <f t="shared" si="2"/>
        <v>1.3306177868295995E-2</v>
      </c>
      <c r="P21" s="9"/>
    </row>
    <row r="22" spans="1:16">
      <c r="A22" s="12"/>
      <c r="B22" s="25">
        <v>335.18</v>
      </c>
      <c r="C22" s="20" t="s">
        <v>70</v>
      </c>
      <c r="D22" s="46">
        <v>1149169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1149169</v>
      </c>
      <c r="O22" s="47">
        <f t="shared" si="2"/>
        <v>156.03109300746775</v>
      </c>
      <c r="P22" s="9"/>
    </row>
    <row r="23" spans="1:16">
      <c r="A23" s="12"/>
      <c r="B23" s="25">
        <v>337.2</v>
      </c>
      <c r="C23" s="20" t="s">
        <v>92</v>
      </c>
      <c r="D23" s="46">
        <v>125862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125862</v>
      </c>
      <c r="O23" s="47">
        <f t="shared" si="2"/>
        <v>17.089205702647657</v>
      </c>
      <c r="P23" s="9"/>
    </row>
    <row r="24" spans="1:16" ht="15.75">
      <c r="A24" s="29" t="s">
        <v>28</v>
      </c>
      <c r="B24" s="30"/>
      <c r="C24" s="31"/>
      <c r="D24" s="32">
        <f t="shared" ref="D24:M24" si="5">SUM(D25:D27)</f>
        <v>594747</v>
      </c>
      <c r="E24" s="32">
        <f t="shared" si="5"/>
        <v>356223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1"/>
        <v>950970</v>
      </c>
      <c r="O24" s="45">
        <f t="shared" si="2"/>
        <v>129.12016293279024</v>
      </c>
      <c r="P24" s="10"/>
    </row>
    <row r="25" spans="1:16">
      <c r="A25" s="12"/>
      <c r="B25" s="25">
        <v>343.4</v>
      </c>
      <c r="C25" s="20" t="s">
        <v>51</v>
      </c>
      <c r="D25" s="46">
        <v>594472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594472</v>
      </c>
      <c r="O25" s="47">
        <f t="shared" si="2"/>
        <v>80.715818058384244</v>
      </c>
      <c r="P25" s="9"/>
    </row>
    <row r="26" spans="1:16">
      <c r="A26" s="12"/>
      <c r="B26" s="25">
        <v>343.9</v>
      </c>
      <c r="C26" s="20" t="s">
        <v>32</v>
      </c>
      <c r="D26" s="46">
        <v>0</v>
      </c>
      <c r="E26" s="46">
        <v>356223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356223</v>
      </c>
      <c r="O26" s="47">
        <f t="shared" si="2"/>
        <v>48.367006109979634</v>
      </c>
      <c r="P26" s="9"/>
    </row>
    <row r="27" spans="1:16">
      <c r="A27" s="12"/>
      <c r="B27" s="25">
        <v>347.4</v>
      </c>
      <c r="C27" s="20" t="s">
        <v>73</v>
      </c>
      <c r="D27" s="46">
        <v>275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275</v>
      </c>
      <c r="O27" s="47">
        <f t="shared" si="2"/>
        <v>3.7338764426340799E-2</v>
      </c>
      <c r="P27" s="9"/>
    </row>
    <row r="28" spans="1:16" ht="15.75">
      <c r="A28" s="29" t="s">
        <v>29</v>
      </c>
      <c r="B28" s="30"/>
      <c r="C28" s="31"/>
      <c r="D28" s="32">
        <f t="shared" ref="D28:M28" si="6">SUM(D29:D29)</f>
        <v>21468</v>
      </c>
      <c r="E28" s="32">
        <f t="shared" si="6"/>
        <v>1597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0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1"/>
        <v>23065</v>
      </c>
      <c r="O28" s="45">
        <f t="shared" si="2"/>
        <v>3.131704005431093</v>
      </c>
      <c r="P28" s="10"/>
    </row>
    <row r="29" spans="1:16">
      <c r="A29" s="13"/>
      <c r="B29" s="39">
        <v>359</v>
      </c>
      <c r="C29" s="21" t="s">
        <v>35</v>
      </c>
      <c r="D29" s="46">
        <v>21468</v>
      </c>
      <c r="E29" s="46">
        <v>1597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23065</v>
      </c>
      <c r="O29" s="47">
        <f t="shared" si="2"/>
        <v>3.131704005431093</v>
      </c>
      <c r="P29" s="9"/>
    </row>
    <row r="30" spans="1:16" ht="15.75">
      <c r="A30" s="29" t="s">
        <v>2</v>
      </c>
      <c r="B30" s="30"/>
      <c r="C30" s="31"/>
      <c r="D30" s="32">
        <f t="shared" ref="D30:M30" si="7">SUM(D31:D35)</f>
        <v>133700</v>
      </c>
      <c r="E30" s="32">
        <f t="shared" si="7"/>
        <v>4660</v>
      </c>
      <c r="F30" s="32">
        <f t="shared" si="7"/>
        <v>1041203</v>
      </c>
      <c r="G30" s="32">
        <f t="shared" si="7"/>
        <v>0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1"/>
        <v>1179563</v>
      </c>
      <c r="O30" s="45">
        <f t="shared" si="2"/>
        <v>160.15790902919213</v>
      </c>
      <c r="P30" s="10"/>
    </row>
    <row r="31" spans="1:16">
      <c r="A31" s="12"/>
      <c r="B31" s="25">
        <v>361.1</v>
      </c>
      <c r="C31" s="20" t="s">
        <v>36</v>
      </c>
      <c r="D31" s="46">
        <v>2433</v>
      </c>
      <c r="E31" s="46">
        <v>4660</v>
      </c>
      <c r="F31" s="46">
        <v>22295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29388</v>
      </c>
      <c r="O31" s="47">
        <f t="shared" si="2"/>
        <v>3.9902240325865579</v>
      </c>
      <c r="P31" s="9"/>
    </row>
    <row r="32" spans="1:16">
      <c r="A32" s="12"/>
      <c r="B32" s="25">
        <v>362</v>
      </c>
      <c r="C32" s="20" t="s">
        <v>37</v>
      </c>
      <c r="D32" s="46">
        <v>0</v>
      </c>
      <c r="E32" s="46">
        <v>0</v>
      </c>
      <c r="F32" s="46">
        <v>1018908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1018908</v>
      </c>
      <c r="O32" s="47">
        <f t="shared" si="2"/>
        <v>138.34460285132383</v>
      </c>
      <c r="P32" s="9"/>
    </row>
    <row r="33" spans="1:119">
      <c r="A33" s="12"/>
      <c r="B33" s="25">
        <v>364</v>
      </c>
      <c r="C33" s="20" t="s">
        <v>86</v>
      </c>
      <c r="D33" s="46">
        <v>4000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4000</v>
      </c>
      <c r="O33" s="47">
        <f t="shared" si="2"/>
        <v>0.54310930074677533</v>
      </c>
      <c r="P33" s="9"/>
    </row>
    <row r="34" spans="1:119">
      <c r="A34" s="12"/>
      <c r="B34" s="25">
        <v>366</v>
      </c>
      <c r="C34" s="20" t="s">
        <v>75</v>
      </c>
      <c r="D34" s="46">
        <v>5000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5000</v>
      </c>
      <c r="O34" s="47">
        <f t="shared" si="2"/>
        <v>0.67888662593346916</v>
      </c>
      <c r="P34" s="9"/>
    </row>
    <row r="35" spans="1:119">
      <c r="A35" s="12"/>
      <c r="B35" s="25">
        <v>369.9</v>
      </c>
      <c r="C35" s="20" t="s">
        <v>38</v>
      </c>
      <c r="D35" s="46">
        <v>122267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"/>
        <v>122267</v>
      </c>
      <c r="O35" s="47">
        <f t="shared" si="2"/>
        <v>16.601086218601495</v>
      </c>
      <c r="P35" s="9"/>
    </row>
    <row r="36" spans="1:119" ht="15.75">
      <c r="A36" s="29" t="s">
        <v>30</v>
      </c>
      <c r="B36" s="30"/>
      <c r="C36" s="31"/>
      <c r="D36" s="32">
        <f t="shared" ref="D36:M36" si="8">SUM(D37:D37)</f>
        <v>0</v>
      </c>
      <c r="E36" s="32">
        <f t="shared" si="8"/>
        <v>0</v>
      </c>
      <c r="F36" s="32">
        <f t="shared" si="8"/>
        <v>150000</v>
      </c>
      <c r="G36" s="32">
        <f t="shared" si="8"/>
        <v>27000</v>
      </c>
      <c r="H36" s="32">
        <f t="shared" si="8"/>
        <v>0</v>
      </c>
      <c r="I36" s="32">
        <f t="shared" si="8"/>
        <v>0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si="1"/>
        <v>177000</v>
      </c>
      <c r="O36" s="45">
        <f t="shared" si="2"/>
        <v>24.032586558044805</v>
      </c>
      <c r="P36" s="9"/>
    </row>
    <row r="37" spans="1:119" ht="15.75" thickBot="1">
      <c r="A37" s="12"/>
      <c r="B37" s="25">
        <v>381</v>
      </c>
      <c r="C37" s="20" t="s">
        <v>104</v>
      </c>
      <c r="D37" s="46">
        <v>0</v>
      </c>
      <c r="E37" s="46">
        <v>0</v>
      </c>
      <c r="F37" s="46">
        <v>150000</v>
      </c>
      <c r="G37" s="46">
        <v>27000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"/>
        <v>177000</v>
      </c>
      <c r="O37" s="47">
        <f t="shared" si="2"/>
        <v>24.032586558044805</v>
      </c>
      <c r="P37" s="9"/>
    </row>
    <row r="38" spans="1:119" ht="16.5" thickBot="1">
      <c r="A38" s="14" t="s">
        <v>33</v>
      </c>
      <c r="B38" s="23"/>
      <c r="C38" s="22"/>
      <c r="D38" s="15">
        <f t="shared" ref="D38:M38" si="9">SUM(D5,D12,D17,D24,D28,D30,D36)</f>
        <v>7410022</v>
      </c>
      <c r="E38" s="15">
        <f t="shared" si="9"/>
        <v>455801</v>
      </c>
      <c r="F38" s="15">
        <f t="shared" si="9"/>
        <v>1235557</v>
      </c>
      <c r="G38" s="15">
        <f t="shared" si="9"/>
        <v>27000</v>
      </c>
      <c r="H38" s="15">
        <f t="shared" si="9"/>
        <v>0</v>
      </c>
      <c r="I38" s="15">
        <f t="shared" si="9"/>
        <v>0</v>
      </c>
      <c r="J38" s="15">
        <f t="shared" si="9"/>
        <v>0</v>
      </c>
      <c r="K38" s="15">
        <f t="shared" si="9"/>
        <v>0</v>
      </c>
      <c r="L38" s="15">
        <f t="shared" si="9"/>
        <v>0</v>
      </c>
      <c r="M38" s="15">
        <f t="shared" si="9"/>
        <v>0</v>
      </c>
      <c r="N38" s="15">
        <f t="shared" si="1"/>
        <v>9128380</v>
      </c>
      <c r="O38" s="38">
        <f t="shared" si="2"/>
        <v>1239.4270196877121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40"/>
      <c r="B40" s="41"/>
      <c r="C40" s="41"/>
      <c r="D40" s="42"/>
      <c r="E40" s="42"/>
      <c r="F40" s="42"/>
      <c r="G40" s="42"/>
      <c r="H40" s="42"/>
      <c r="I40" s="42"/>
      <c r="J40" s="42"/>
      <c r="K40" s="42"/>
      <c r="L40" s="118" t="s">
        <v>105</v>
      </c>
      <c r="M40" s="118"/>
      <c r="N40" s="118"/>
      <c r="O40" s="43">
        <v>7365</v>
      </c>
    </row>
    <row r="41" spans="1:119">
      <c r="A41" s="119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7"/>
    </row>
    <row r="42" spans="1:119" ht="15.75" customHeight="1" thickBot="1">
      <c r="A42" s="120" t="s">
        <v>53</v>
      </c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100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40</v>
      </c>
      <c r="B3" s="108"/>
      <c r="C3" s="109"/>
      <c r="D3" s="128" t="s">
        <v>24</v>
      </c>
      <c r="E3" s="129"/>
      <c r="F3" s="129"/>
      <c r="G3" s="129"/>
      <c r="H3" s="130"/>
      <c r="I3" s="128" t="s">
        <v>25</v>
      </c>
      <c r="J3" s="130"/>
      <c r="K3" s="128" t="s">
        <v>27</v>
      </c>
      <c r="L3" s="130"/>
      <c r="M3" s="36"/>
      <c r="N3" s="37"/>
      <c r="O3" s="131" t="s">
        <v>45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41</v>
      </c>
      <c r="F4" s="34" t="s">
        <v>42</v>
      </c>
      <c r="G4" s="34" t="s">
        <v>43</v>
      </c>
      <c r="H4" s="34" t="s">
        <v>4</v>
      </c>
      <c r="I4" s="34" t="s">
        <v>5</v>
      </c>
      <c r="J4" s="35" t="s">
        <v>44</v>
      </c>
      <c r="K4" s="35" t="s">
        <v>6</v>
      </c>
      <c r="L4" s="35" t="s">
        <v>7</v>
      </c>
      <c r="M4" s="35" t="s">
        <v>8</v>
      </c>
      <c r="N4" s="35" t="s">
        <v>26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SUM(D6:D9)</f>
        <v>3322630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8" si="1">SUM(D5:M5)</f>
        <v>3322630</v>
      </c>
      <c r="O5" s="33">
        <f t="shared" ref="O5:O38" si="2">(N5/O$40)</f>
        <v>478.48934331797233</v>
      </c>
      <c r="P5" s="6"/>
    </row>
    <row r="6" spans="1:133">
      <c r="A6" s="12"/>
      <c r="B6" s="25">
        <v>311</v>
      </c>
      <c r="C6" s="20" t="s">
        <v>1</v>
      </c>
      <c r="D6" s="46">
        <v>2912422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2912422</v>
      </c>
      <c r="O6" s="47">
        <f t="shared" si="2"/>
        <v>419.41561059907832</v>
      </c>
      <c r="P6" s="9"/>
    </row>
    <row r="7" spans="1:133">
      <c r="A7" s="12"/>
      <c r="B7" s="25">
        <v>312.41000000000003</v>
      </c>
      <c r="C7" s="20" t="s">
        <v>9</v>
      </c>
      <c r="D7" s="46">
        <v>230316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230316</v>
      </c>
      <c r="O7" s="47">
        <f t="shared" si="2"/>
        <v>33.167626728110598</v>
      </c>
      <c r="P7" s="9"/>
    </row>
    <row r="8" spans="1:133">
      <c r="A8" s="12"/>
      <c r="B8" s="25">
        <v>314.10000000000002</v>
      </c>
      <c r="C8" s="20" t="s">
        <v>10</v>
      </c>
      <c r="D8" s="46">
        <v>165301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165301</v>
      </c>
      <c r="O8" s="47">
        <f t="shared" si="2"/>
        <v>23.804867511520737</v>
      </c>
      <c r="P8" s="9"/>
    </row>
    <row r="9" spans="1:133">
      <c r="A9" s="12"/>
      <c r="B9" s="25">
        <v>316</v>
      </c>
      <c r="C9" s="20" t="s">
        <v>65</v>
      </c>
      <c r="D9" s="46">
        <v>14591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14591</v>
      </c>
      <c r="O9" s="47">
        <f t="shared" si="2"/>
        <v>2.1012384792626726</v>
      </c>
      <c r="P9" s="9"/>
    </row>
    <row r="10" spans="1:133" ht="15.75">
      <c r="A10" s="29" t="s">
        <v>12</v>
      </c>
      <c r="B10" s="30"/>
      <c r="C10" s="31"/>
      <c r="D10" s="32">
        <f t="shared" ref="D10:M10" si="3">SUM(D11:D16)</f>
        <v>488722</v>
      </c>
      <c r="E10" s="32">
        <f t="shared" si="3"/>
        <v>31460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520182</v>
      </c>
      <c r="O10" s="45">
        <f t="shared" si="2"/>
        <v>74.911002304147459</v>
      </c>
      <c r="P10" s="10"/>
    </row>
    <row r="11" spans="1:133">
      <c r="A11" s="12"/>
      <c r="B11" s="25">
        <v>322</v>
      </c>
      <c r="C11" s="20" t="s">
        <v>66</v>
      </c>
      <c r="D11" s="46">
        <v>188973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188973</v>
      </c>
      <c r="O11" s="47">
        <f t="shared" si="2"/>
        <v>27.213853686635943</v>
      </c>
      <c r="P11" s="9"/>
    </row>
    <row r="12" spans="1:133">
      <c r="A12" s="12"/>
      <c r="B12" s="25">
        <v>323.2</v>
      </c>
      <c r="C12" s="20" t="s">
        <v>14</v>
      </c>
      <c r="D12" s="46">
        <v>213626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213626</v>
      </c>
      <c r="O12" s="47">
        <f t="shared" si="2"/>
        <v>30.764112903225808</v>
      </c>
      <c r="P12" s="9"/>
    </row>
    <row r="13" spans="1:133">
      <c r="A13" s="12"/>
      <c r="B13" s="25">
        <v>323.39999999999998</v>
      </c>
      <c r="C13" s="20" t="s">
        <v>15</v>
      </c>
      <c r="D13" s="46">
        <v>5519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5519</v>
      </c>
      <c r="O13" s="47">
        <f t="shared" si="2"/>
        <v>0.79478686635944695</v>
      </c>
      <c r="P13" s="9"/>
    </row>
    <row r="14" spans="1:133">
      <c r="A14" s="12"/>
      <c r="B14" s="25">
        <v>323.7</v>
      </c>
      <c r="C14" s="20" t="s">
        <v>16</v>
      </c>
      <c r="D14" s="46">
        <v>26035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26035</v>
      </c>
      <c r="O14" s="47">
        <f t="shared" si="2"/>
        <v>3.7492799539170507</v>
      </c>
      <c r="P14" s="9"/>
    </row>
    <row r="15" spans="1:133">
      <c r="A15" s="12"/>
      <c r="B15" s="25">
        <v>324.31</v>
      </c>
      <c r="C15" s="20" t="s">
        <v>17</v>
      </c>
      <c r="D15" s="46">
        <v>0</v>
      </c>
      <c r="E15" s="46">
        <v>31460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31460</v>
      </c>
      <c r="O15" s="47">
        <f t="shared" si="2"/>
        <v>4.5305299539170507</v>
      </c>
      <c r="P15" s="9"/>
    </row>
    <row r="16" spans="1:133">
      <c r="A16" s="12"/>
      <c r="B16" s="25">
        <v>329</v>
      </c>
      <c r="C16" s="20" t="s">
        <v>18</v>
      </c>
      <c r="D16" s="46">
        <v>54569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54569</v>
      </c>
      <c r="O16" s="47">
        <f t="shared" si="2"/>
        <v>7.8584389400921655</v>
      </c>
      <c r="P16" s="9"/>
    </row>
    <row r="17" spans="1:16" ht="15.75">
      <c r="A17" s="29" t="s">
        <v>19</v>
      </c>
      <c r="B17" s="30"/>
      <c r="C17" s="31"/>
      <c r="D17" s="32">
        <f t="shared" ref="D17:M17" si="4">SUM(D18:D22)</f>
        <v>1523271</v>
      </c>
      <c r="E17" s="32">
        <f t="shared" si="4"/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 t="shared" si="1"/>
        <v>1523271</v>
      </c>
      <c r="O17" s="45">
        <f t="shared" si="2"/>
        <v>219.36506336405529</v>
      </c>
      <c r="P17" s="10"/>
    </row>
    <row r="18" spans="1:16">
      <c r="A18" s="12"/>
      <c r="B18" s="25">
        <v>331.1</v>
      </c>
      <c r="C18" s="20" t="s">
        <v>57</v>
      </c>
      <c r="D18" s="46">
        <v>45747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45747</v>
      </c>
      <c r="O18" s="47">
        <f t="shared" si="2"/>
        <v>6.5879896313364057</v>
      </c>
      <c r="P18" s="9"/>
    </row>
    <row r="19" spans="1:16">
      <c r="A19" s="12"/>
      <c r="B19" s="25">
        <v>335.12</v>
      </c>
      <c r="C19" s="20" t="s">
        <v>68</v>
      </c>
      <c r="D19" s="46">
        <v>320601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320601</v>
      </c>
      <c r="O19" s="47">
        <f t="shared" si="2"/>
        <v>46.16949884792627</v>
      </c>
      <c r="P19" s="9"/>
    </row>
    <row r="20" spans="1:16">
      <c r="A20" s="12"/>
      <c r="B20" s="25">
        <v>335.15</v>
      </c>
      <c r="C20" s="20" t="s">
        <v>69</v>
      </c>
      <c r="D20" s="46">
        <v>734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734</v>
      </c>
      <c r="O20" s="47">
        <f t="shared" si="2"/>
        <v>0.10570276497695852</v>
      </c>
      <c r="P20" s="9"/>
    </row>
    <row r="21" spans="1:16">
      <c r="A21" s="12"/>
      <c r="B21" s="25">
        <v>335.18</v>
      </c>
      <c r="C21" s="20" t="s">
        <v>70</v>
      </c>
      <c r="D21" s="46">
        <v>1099619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1099619</v>
      </c>
      <c r="O21" s="47">
        <f t="shared" si="2"/>
        <v>158.3552707373272</v>
      </c>
      <c r="P21" s="9"/>
    </row>
    <row r="22" spans="1:16">
      <c r="A22" s="12"/>
      <c r="B22" s="25">
        <v>337.2</v>
      </c>
      <c r="C22" s="20" t="s">
        <v>92</v>
      </c>
      <c r="D22" s="46">
        <v>56570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56570</v>
      </c>
      <c r="O22" s="47">
        <f t="shared" si="2"/>
        <v>8.1466013824884786</v>
      </c>
      <c r="P22" s="9"/>
    </row>
    <row r="23" spans="1:16" ht="15.75">
      <c r="A23" s="29" t="s">
        <v>28</v>
      </c>
      <c r="B23" s="30"/>
      <c r="C23" s="31"/>
      <c r="D23" s="32">
        <f t="shared" ref="D23:M23" si="5">SUM(D24:D27)</f>
        <v>487537</v>
      </c>
      <c r="E23" s="32">
        <f t="shared" si="5"/>
        <v>305440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1"/>
        <v>792977</v>
      </c>
      <c r="O23" s="45">
        <f t="shared" si="2"/>
        <v>114.1959965437788</v>
      </c>
      <c r="P23" s="10"/>
    </row>
    <row r="24" spans="1:16">
      <c r="A24" s="12"/>
      <c r="B24" s="25">
        <v>341.9</v>
      </c>
      <c r="C24" s="20" t="s">
        <v>71</v>
      </c>
      <c r="D24" s="46">
        <v>105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105</v>
      </c>
      <c r="O24" s="47">
        <f t="shared" si="2"/>
        <v>1.5120967741935484E-2</v>
      </c>
      <c r="P24" s="9"/>
    </row>
    <row r="25" spans="1:16">
      <c r="A25" s="12"/>
      <c r="B25" s="25">
        <v>343.4</v>
      </c>
      <c r="C25" s="20" t="s">
        <v>51</v>
      </c>
      <c r="D25" s="46">
        <v>486982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486982</v>
      </c>
      <c r="O25" s="47">
        <f t="shared" si="2"/>
        <v>70.129896313364057</v>
      </c>
      <c r="P25" s="9"/>
    </row>
    <row r="26" spans="1:16">
      <c r="A26" s="12"/>
      <c r="B26" s="25">
        <v>343.9</v>
      </c>
      <c r="C26" s="20" t="s">
        <v>32</v>
      </c>
      <c r="D26" s="46">
        <v>0</v>
      </c>
      <c r="E26" s="46">
        <v>305440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305440</v>
      </c>
      <c r="O26" s="47">
        <f t="shared" si="2"/>
        <v>43.986175115207374</v>
      </c>
      <c r="P26" s="9"/>
    </row>
    <row r="27" spans="1:16">
      <c r="A27" s="12"/>
      <c r="B27" s="25">
        <v>347.4</v>
      </c>
      <c r="C27" s="20" t="s">
        <v>73</v>
      </c>
      <c r="D27" s="46">
        <v>450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450</v>
      </c>
      <c r="O27" s="47">
        <f t="shared" si="2"/>
        <v>6.4804147465437792E-2</v>
      </c>
      <c r="P27" s="9"/>
    </row>
    <row r="28" spans="1:16" ht="15.75">
      <c r="A28" s="29" t="s">
        <v>29</v>
      </c>
      <c r="B28" s="30"/>
      <c r="C28" s="31"/>
      <c r="D28" s="32">
        <f t="shared" ref="D28:M28" si="6">SUM(D29:D29)</f>
        <v>15981</v>
      </c>
      <c r="E28" s="32">
        <f t="shared" si="6"/>
        <v>1732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0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1"/>
        <v>17713</v>
      </c>
      <c r="O28" s="45">
        <f t="shared" si="2"/>
        <v>2.5508352534562211</v>
      </c>
      <c r="P28" s="10"/>
    </row>
    <row r="29" spans="1:16">
      <c r="A29" s="13"/>
      <c r="B29" s="39">
        <v>359</v>
      </c>
      <c r="C29" s="21" t="s">
        <v>35</v>
      </c>
      <c r="D29" s="46">
        <v>15981</v>
      </c>
      <c r="E29" s="46">
        <v>1732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17713</v>
      </c>
      <c r="O29" s="47">
        <f t="shared" si="2"/>
        <v>2.5508352534562211</v>
      </c>
      <c r="P29" s="9"/>
    </row>
    <row r="30" spans="1:16" ht="15.75">
      <c r="A30" s="29" t="s">
        <v>2</v>
      </c>
      <c r="B30" s="30"/>
      <c r="C30" s="31"/>
      <c r="D30" s="32">
        <f t="shared" ref="D30:M30" si="7">SUM(D31:D35)</f>
        <v>102890</v>
      </c>
      <c r="E30" s="32">
        <f t="shared" si="7"/>
        <v>4342</v>
      </c>
      <c r="F30" s="32">
        <f t="shared" si="7"/>
        <v>997724</v>
      </c>
      <c r="G30" s="32">
        <f t="shared" si="7"/>
        <v>0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1"/>
        <v>1104956</v>
      </c>
      <c r="O30" s="45">
        <f t="shared" si="2"/>
        <v>159.12384792626727</v>
      </c>
      <c r="P30" s="10"/>
    </row>
    <row r="31" spans="1:16">
      <c r="A31" s="12"/>
      <c r="B31" s="25">
        <v>361.1</v>
      </c>
      <c r="C31" s="20" t="s">
        <v>36</v>
      </c>
      <c r="D31" s="46">
        <v>2097</v>
      </c>
      <c r="E31" s="46">
        <v>4342</v>
      </c>
      <c r="F31" s="46">
        <v>12880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19319</v>
      </c>
      <c r="O31" s="47">
        <f t="shared" si="2"/>
        <v>2.7821140552995391</v>
      </c>
      <c r="P31" s="9"/>
    </row>
    <row r="32" spans="1:16">
      <c r="A32" s="12"/>
      <c r="B32" s="25">
        <v>362</v>
      </c>
      <c r="C32" s="20" t="s">
        <v>37</v>
      </c>
      <c r="D32" s="46">
        <v>0</v>
      </c>
      <c r="E32" s="46">
        <v>0</v>
      </c>
      <c r="F32" s="46">
        <v>984844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984844</v>
      </c>
      <c r="O32" s="47">
        <f t="shared" si="2"/>
        <v>141.82661290322579</v>
      </c>
      <c r="P32" s="9"/>
    </row>
    <row r="33" spans="1:119">
      <c r="A33" s="12"/>
      <c r="B33" s="25">
        <v>364</v>
      </c>
      <c r="C33" s="20" t="s">
        <v>86</v>
      </c>
      <c r="D33" s="46">
        <v>6000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6000</v>
      </c>
      <c r="O33" s="47">
        <f t="shared" si="2"/>
        <v>0.86405529953917048</v>
      </c>
      <c r="P33" s="9"/>
    </row>
    <row r="34" spans="1:119">
      <c r="A34" s="12"/>
      <c r="B34" s="25">
        <v>366</v>
      </c>
      <c r="C34" s="20" t="s">
        <v>75</v>
      </c>
      <c r="D34" s="46">
        <v>5000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5000</v>
      </c>
      <c r="O34" s="47">
        <f t="shared" si="2"/>
        <v>0.72004608294930872</v>
      </c>
      <c r="P34" s="9"/>
    </row>
    <row r="35" spans="1:119">
      <c r="A35" s="12"/>
      <c r="B35" s="25">
        <v>369.9</v>
      </c>
      <c r="C35" s="20" t="s">
        <v>38</v>
      </c>
      <c r="D35" s="46">
        <v>89793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"/>
        <v>89793</v>
      </c>
      <c r="O35" s="47">
        <f t="shared" si="2"/>
        <v>12.931019585253456</v>
      </c>
      <c r="P35" s="9"/>
    </row>
    <row r="36" spans="1:119" ht="15.75">
      <c r="A36" s="29" t="s">
        <v>30</v>
      </c>
      <c r="B36" s="30"/>
      <c r="C36" s="31"/>
      <c r="D36" s="32">
        <f t="shared" ref="D36:M36" si="8">SUM(D37:D37)</f>
        <v>179677</v>
      </c>
      <c r="E36" s="32">
        <f t="shared" si="8"/>
        <v>0</v>
      </c>
      <c r="F36" s="32">
        <f t="shared" si="8"/>
        <v>250000</v>
      </c>
      <c r="G36" s="32">
        <f t="shared" si="8"/>
        <v>0</v>
      </c>
      <c r="H36" s="32">
        <f t="shared" si="8"/>
        <v>0</v>
      </c>
      <c r="I36" s="32">
        <f t="shared" si="8"/>
        <v>0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si="1"/>
        <v>429677</v>
      </c>
      <c r="O36" s="45">
        <f t="shared" si="2"/>
        <v>61.877448156682028</v>
      </c>
      <c r="P36" s="9"/>
    </row>
    <row r="37" spans="1:119" ht="15.75" thickBot="1">
      <c r="A37" s="12"/>
      <c r="B37" s="25">
        <v>384</v>
      </c>
      <c r="C37" s="20" t="s">
        <v>76</v>
      </c>
      <c r="D37" s="46">
        <v>179677</v>
      </c>
      <c r="E37" s="46">
        <v>0</v>
      </c>
      <c r="F37" s="46">
        <v>250000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"/>
        <v>429677</v>
      </c>
      <c r="O37" s="47">
        <f t="shared" si="2"/>
        <v>61.877448156682028</v>
      </c>
      <c r="P37" s="9"/>
    </row>
    <row r="38" spans="1:119" ht="16.5" thickBot="1">
      <c r="A38" s="14" t="s">
        <v>33</v>
      </c>
      <c r="B38" s="23"/>
      <c r="C38" s="22"/>
      <c r="D38" s="15">
        <f t="shared" ref="D38:M38" si="9">SUM(D5,D10,D17,D23,D28,D30,D36)</f>
        <v>6120708</v>
      </c>
      <c r="E38" s="15">
        <f t="shared" si="9"/>
        <v>342974</v>
      </c>
      <c r="F38" s="15">
        <f t="shared" si="9"/>
        <v>1247724</v>
      </c>
      <c r="G38" s="15">
        <f t="shared" si="9"/>
        <v>0</v>
      </c>
      <c r="H38" s="15">
        <f t="shared" si="9"/>
        <v>0</v>
      </c>
      <c r="I38" s="15">
        <f t="shared" si="9"/>
        <v>0</v>
      </c>
      <c r="J38" s="15">
        <f t="shared" si="9"/>
        <v>0</v>
      </c>
      <c r="K38" s="15">
        <f t="shared" si="9"/>
        <v>0</v>
      </c>
      <c r="L38" s="15">
        <f t="shared" si="9"/>
        <v>0</v>
      </c>
      <c r="M38" s="15">
        <f t="shared" si="9"/>
        <v>0</v>
      </c>
      <c r="N38" s="15">
        <f t="shared" si="1"/>
        <v>7711406</v>
      </c>
      <c r="O38" s="38">
        <f t="shared" si="2"/>
        <v>1110.5135368663593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40"/>
      <c r="B40" s="41"/>
      <c r="C40" s="41"/>
      <c r="D40" s="42"/>
      <c r="E40" s="42"/>
      <c r="F40" s="42"/>
      <c r="G40" s="42"/>
      <c r="H40" s="42"/>
      <c r="I40" s="42"/>
      <c r="J40" s="42"/>
      <c r="K40" s="42"/>
      <c r="L40" s="118" t="s">
        <v>101</v>
      </c>
      <c r="M40" s="118"/>
      <c r="N40" s="118"/>
      <c r="O40" s="43">
        <v>6944</v>
      </c>
    </row>
    <row r="41" spans="1:119">
      <c r="A41" s="119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7"/>
    </row>
    <row r="42" spans="1:119" ht="15.75" customHeight="1" thickBot="1">
      <c r="A42" s="120" t="s">
        <v>53</v>
      </c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100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40</v>
      </c>
      <c r="B3" s="108"/>
      <c r="C3" s="109"/>
      <c r="D3" s="128" t="s">
        <v>24</v>
      </c>
      <c r="E3" s="129"/>
      <c r="F3" s="129"/>
      <c r="G3" s="129"/>
      <c r="H3" s="130"/>
      <c r="I3" s="128" t="s">
        <v>25</v>
      </c>
      <c r="J3" s="130"/>
      <c r="K3" s="128" t="s">
        <v>27</v>
      </c>
      <c r="L3" s="130"/>
      <c r="M3" s="36"/>
      <c r="N3" s="37"/>
      <c r="O3" s="131" t="s">
        <v>45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41</v>
      </c>
      <c r="F4" s="34" t="s">
        <v>42</v>
      </c>
      <c r="G4" s="34" t="s">
        <v>43</v>
      </c>
      <c r="H4" s="34" t="s">
        <v>4</v>
      </c>
      <c r="I4" s="34" t="s">
        <v>5</v>
      </c>
      <c r="J4" s="35" t="s">
        <v>44</v>
      </c>
      <c r="K4" s="35" t="s">
        <v>6</v>
      </c>
      <c r="L4" s="35" t="s">
        <v>7</v>
      </c>
      <c r="M4" s="35" t="s">
        <v>8</v>
      </c>
      <c r="N4" s="35" t="s">
        <v>26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SUM(D6:D9)</f>
        <v>3116167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7" si="1">SUM(D5:M5)</f>
        <v>3116167</v>
      </c>
      <c r="O5" s="33">
        <f t="shared" ref="O5:O37" si="2">(N5/O$39)</f>
        <v>465.03014475451425</v>
      </c>
      <c r="P5" s="6"/>
    </row>
    <row r="6" spans="1:133">
      <c r="A6" s="12"/>
      <c r="B6" s="25">
        <v>311</v>
      </c>
      <c r="C6" s="20" t="s">
        <v>1</v>
      </c>
      <c r="D6" s="46">
        <v>2711321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2711321</v>
      </c>
      <c r="O6" s="47">
        <f t="shared" si="2"/>
        <v>404.61438591255035</v>
      </c>
      <c r="P6" s="9"/>
    </row>
    <row r="7" spans="1:133">
      <c r="A7" s="12"/>
      <c r="B7" s="25">
        <v>312.41000000000003</v>
      </c>
      <c r="C7" s="20" t="s">
        <v>9</v>
      </c>
      <c r="D7" s="46">
        <v>227121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227121</v>
      </c>
      <c r="O7" s="47">
        <f t="shared" si="2"/>
        <v>33.89359797045217</v>
      </c>
      <c r="P7" s="9"/>
    </row>
    <row r="8" spans="1:133">
      <c r="A8" s="12"/>
      <c r="B8" s="25">
        <v>314.10000000000002</v>
      </c>
      <c r="C8" s="20" t="s">
        <v>10</v>
      </c>
      <c r="D8" s="46">
        <v>159706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159706</v>
      </c>
      <c r="O8" s="47">
        <f t="shared" si="2"/>
        <v>23.833159229965677</v>
      </c>
      <c r="P8" s="9"/>
    </row>
    <row r="9" spans="1:133">
      <c r="A9" s="12"/>
      <c r="B9" s="25">
        <v>316</v>
      </c>
      <c r="C9" s="20" t="s">
        <v>65</v>
      </c>
      <c r="D9" s="46">
        <v>18019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18019</v>
      </c>
      <c r="O9" s="47">
        <f t="shared" si="2"/>
        <v>2.6890016415460378</v>
      </c>
      <c r="P9" s="9"/>
    </row>
    <row r="10" spans="1:133" ht="15.75">
      <c r="A10" s="29" t="s">
        <v>12</v>
      </c>
      <c r="B10" s="30"/>
      <c r="C10" s="31"/>
      <c r="D10" s="32">
        <f t="shared" ref="D10:M10" si="3">SUM(D11:D16)</f>
        <v>612753</v>
      </c>
      <c r="E10" s="32">
        <f t="shared" si="3"/>
        <v>104390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717143</v>
      </c>
      <c r="O10" s="45">
        <f t="shared" si="2"/>
        <v>107.02029547828683</v>
      </c>
      <c r="P10" s="10"/>
    </row>
    <row r="11" spans="1:133">
      <c r="A11" s="12"/>
      <c r="B11" s="25">
        <v>322</v>
      </c>
      <c r="C11" s="20" t="s">
        <v>66</v>
      </c>
      <c r="D11" s="46">
        <v>313733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313733</v>
      </c>
      <c r="O11" s="47">
        <f t="shared" si="2"/>
        <v>46.818833009998507</v>
      </c>
      <c r="P11" s="9"/>
    </row>
    <row r="12" spans="1:133">
      <c r="A12" s="12"/>
      <c r="B12" s="25">
        <v>323.2</v>
      </c>
      <c r="C12" s="20" t="s">
        <v>14</v>
      </c>
      <c r="D12" s="46">
        <v>208763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208763</v>
      </c>
      <c r="O12" s="47">
        <f t="shared" si="2"/>
        <v>31.154006864647069</v>
      </c>
      <c r="P12" s="9"/>
    </row>
    <row r="13" spans="1:133">
      <c r="A13" s="12"/>
      <c r="B13" s="25">
        <v>323.39999999999998</v>
      </c>
      <c r="C13" s="20" t="s">
        <v>15</v>
      </c>
      <c r="D13" s="46">
        <v>4591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4591</v>
      </c>
      <c r="O13" s="47">
        <f t="shared" si="2"/>
        <v>0.6851216236382629</v>
      </c>
      <c r="P13" s="9"/>
    </row>
    <row r="14" spans="1:133">
      <c r="A14" s="12"/>
      <c r="B14" s="25">
        <v>323.7</v>
      </c>
      <c r="C14" s="20" t="s">
        <v>16</v>
      </c>
      <c r="D14" s="46">
        <v>22642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22642</v>
      </c>
      <c r="O14" s="47">
        <f t="shared" si="2"/>
        <v>3.378898671840024</v>
      </c>
      <c r="P14" s="9"/>
    </row>
    <row r="15" spans="1:133">
      <c r="A15" s="12"/>
      <c r="B15" s="25">
        <v>324.31</v>
      </c>
      <c r="C15" s="20" t="s">
        <v>17</v>
      </c>
      <c r="D15" s="46">
        <v>0</v>
      </c>
      <c r="E15" s="46">
        <v>104390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104390</v>
      </c>
      <c r="O15" s="47">
        <f t="shared" si="2"/>
        <v>15.57827189971646</v>
      </c>
      <c r="P15" s="9"/>
    </row>
    <row r="16" spans="1:133">
      <c r="A16" s="12"/>
      <c r="B16" s="25">
        <v>329</v>
      </c>
      <c r="C16" s="20" t="s">
        <v>18</v>
      </c>
      <c r="D16" s="46">
        <v>63024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63024</v>
      </c>
      <c r="O16" s="47">
        <f t="shared" si="2"/>
        <v>9.4051634084464997</v>
      </c>
      <c r="P16" s="9"/>
    </row>
    <row r="17" spans="1:16" ht="15.75">
      <c r="A17" s="29" t="s">
        <v>19</v>
      </c>
      <c r="B17" s="30"/>
      <c r="C17" s="31"/>
      <c r="D17" s="32">
        <f t="shared" ref="D17:M17" si="4">SUM(D18:D23)</f>
        <v>1402242</v>
      </c>
      <c r="E17" s="32">
        <f t="shared" si="4"/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 t="shared" si="1"/>
        <v>1402242</v>
      </c>
      <c r="O17" s="45">
        <f t="shared" si="2"/>
        <v>209.25861811669901</v>
      </c>
      <c r="P17" s="10"/>
    </row>
    <row r="18" spans="1:16">
      <c r="A18" s="12"/>
      <c r="B18" s="25">
        <v>331.2</v>
      </c>
      <c r="C18" s="20" t="s">
        <v>90</v>
      </c>
      <c r="D18" s="46">
        <v>2934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2934</v>
      </c>
      <c r="O18" s="47">
        <f t="shared" si="2"/>
        <v>0.43784509774660496</v>
      </c>
      <c r="P18" s="9"/>
    </row>
    <row r="19" spans="1:16">
      <c r="A19" s="12"/>
      <c r="B19" s="25">
        <v>334.2</v>
      </c>
      <c r="C19" s="20" t="s">
        <v>91</v>
      </c>
      <c r="D19" s="46">
        <v>17342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17342</v>
      </c>
      <c r="O19" s="47">
        <f t="shared" si="2"/>
        <v>2.5879719444858975</v>
      </c>
      <c r="P19" s="9"/>
    </row>
    <row r="20" spans="1:16">
      <c r="A20" s="12"/>
      <c r="B20" s="25">
        <v>335.12</v>
      </c>
      <c r="C20" s="20" t="s">
        <v>68</v>
      </c>
      <c r="D20" s="46">
        <v>307056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307056</v>
      </c>
      <c r="O20" s="47">
        <f t="shared" si="2"/>
        <v>45.822414564990297</v>
      </c>
      <c r="P20" s="9"/>
    </row>
    <row r="21" spans="1:16">
      <c r="A21" s="12"/>
      <c r="B21" s="25">
        <v>335.15</v>
      </c>
      <c r="C21" s="20" t="s">
        <v>69</v>
      </c>
      <c r="D21" s="46">
        <v>685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685</v>
      </c>
      <c r="O21" s="47">
        <f t="shared" si="2"/>
        <v>0.10222354872407104</v>
      </c>
      <c r="P21" s="9"/>
    </row>
    <row r="22" spans="1:16">
      <c r="A22" s="12"/>
      <c r="B22" s="25">
        <v>335.18</v>
      </c>
      <c r="C22" s="20" t="s">
        <v>70</v>
      </c>
      <c r="D22" s="46">
        <v>1028074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1028074</v>
      </c>
      <c r="O22" s="47">
        <f t="shared" si="2"/>
        <v>153.42098194299359</v>
      </c>
      <c r="P22" s="9"/>
    </row>
    <row r="23" spans="1:16">
      <c r="A23" s="12"/>
      <c r="B23" s="25">
        <v>337.2</v>
      </c>
      <c r="C23" s="20" t="s">
        <v>92</v>
      </c>
      <c r="D23" s="46">
        <v>46151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46151</v>
      </c>
      <c r="O23" s="47">
        <f t="shared" si="2"/>
        <v>6.8871810177585431</v>
      </c>
      <c r="P23" s="9"/>
    </row>
    <row r="24" spans="1:16" ht="15.75">
      <c r="A24" s="29" t="s">
        <v>28</v>
      </c>
      <c r="B24" s="30"/>
      <c r="C24" s="31"/>
      <c r="D24" s="32">
        <f t="shared" ref="D24:M24" si="5">SUM(D25:D28)</f>
        <v>478757</v>
      </c>
      <c r="E24" s="32">
        <f t="shared" si="5"/>
        <v>310465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1"/>
        <v>789222</v>
      </c>
      <c r="O24" s="45">
        <f t="shared" si="2"/>
        <v>117.77674973884496</v>
      </c>
      <c r="P24" s="10"/>
    </row>
    <row r="25" spans="1:16">
      <c r="A25" s="12"/>
      <c r="B25" s="25">
        <v>341.9</v>
      </c>
      <c r="C25" s="20" t="s">
        <v>71</v>
      </c>
      <c r="D25" s="46">
        <v>105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105</v>
      </c>
      <c r="O25" s="47">
        <f t="shared" si="2"/>
        <v>1.5669303089091181E-2</v>
      </c>
      <c r="P25" s="9"/>
    </row>
    <row r="26" spans="1:16">
      <c r="A26" s="12"/>
      <c r="B26" s="25">
        <v>343.4</v>
      </c>
      <c r="C26" s="20" t="s">
        <v>51</v>
      </c>
      <c r="D26" s="46">
        <v>474963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474963</v>
      </c>
      <c r="O26" s="47">
        <f t="shared" si="2"/>
        <v>70.879420981942999</v>
      </c>
      <c r="P26" s="9"/>
    </row>
    <row r="27" spans="1:16">
      <c r="A27" s="12"/>
      <c r="B27" s="25">
        <v>343.9</v>
      </c>
      <c r="C27" s="20" t="s">
        <v>32</v>
      </c>
      <c r="D27" s="46">
        <v>1800</v>
      </c>
      <c r="E27" s="46">
        <v>310465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312265</v>
      </c>
      <c r="O27" s="47">
        <f t="shared" si="2"/>
        <v>46.599761229667216</v>
      </c>
      <c r="P27" s="9"/>
    </row>
    <row r="28" spans="1:16">
      <c r="A28" s="12"/>
      <c r="B28" s="25">
        <v>347.4</v>
      </c>
      <c r="C28" s="20" t="s">
        <v>73</v>
      </c>
      <c r="D28" s="46">
        <v>1889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1889</v>
      </c>
      <c r="O28" s="47">
        <f t="shared" si="2"/>
        <v>0.28189822414564991</v>
      </c>
      <c r="P28" s="9"/>
    </row>
    <row r="29" spans="1:16" ht="15.75">
      <c r="A29" s="29" t="s">
        <v>29</v>
      </c>
      <c r="B29" s="30"/>
      <c r="C29" s="31"/>
      <c r="D29" s="32">
        <f t="shared" ref="D29:M29" si="6">SUM(D30:D30)</f>
        <v>12046</v>
      </c>
      <c r="E29" s="32">
        <f t="shared" si="6"/>
        <v>1530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0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 t="shared" si="1"/>
        <v>13576</v>
      </c>
      <c r="O29" s="45">
        <f t="shared" si="2"/>
        <v>2.0259662736904938</v>
      </c>
      <c r="P29" s="10"/>
    </row>
    <row r="30" spans="1:16">
      <c r="A30" s="13"/>
      <c r="B30" s="39">
        <v>359</v>
      </c>
      <c r="C30" s="21" t="s">
        <v>35</v>
      </c>
      <c r="D30" s="46">
        <v>12046</v>
      </c>
      <c r="E30" s="46">
        <v>1530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13576</v>
      </c>
      <c r="O30" s="47">
        <f t="shared" si="2"/>
        <v>2.0259662736904938</v>
      </c>
      <c r="P30" s="9"/>
    </row>
    <row r="31" spans="1:16" ht="15.75">
      <c r="A31" s="29" t="s">
        <v>2</v>
      </c>
      <c r="B31" s="30"/>
      <c r="C31" s="31"/>
      <c r="D31" s="32">
        <f t="shared" ref="D31:M31" si="7">SUM(D32:D36)</f>
        <v>70550</v>
      </c>
      <c r="E31" s="32">
        <f t="shared" si="7"/>
        <v>12295</v>
      </c>
      <c r="F31" s="32">
        <f t="shared" si="7"/>
        <v>967757</v>
      </c>
      <c r="G31" s="32">
        <f t="shared" si="7"/>
        <v>0</v>
      </c>
      <c r="H31" s="32">
        <f t="shared" si="7"/>
        <v>0</v>
      </c>
      <c r="I31" s="32">
        <f t="shared" si="7"/>
        <v>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1"/>
        <v>1050602</v>
      </c>
      <c r="O31" s="45">
        <f t="shared" si="2"/>
        <v>156.78286822862259</v>
      </c>
      <c r="P31" s="10"/>
    </row>
    <row r="32" spans="1:16">
      <c r="A32" s="12"/>
      <c r="B32" s="25">
        <v>361.1</v>
      </c>
      <c r="C32" s="20" t="s">
        <v>36</v>
      </c>
      <c r="D32" s="46">
        <v>4461</v>
      </c>
      <c r="E32" s="46">
        <v>12295</v>
      </c>
      <c r="F32" s="46">
        <v>4083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20839</v>
      </c>
      <c r="O32" s="47">
        <f t="shared" si="2"/>
        <v>3.1098343530816295</v>
      </c>
      <c r="P32" s="9"/>
    </row>
    <row r="33" spans="1:119">
      <c r="A33" s="12"/>
      <c r="B33" s="25">
        <v>362</v>
      </c>
      <c r="C33" s="20" t="s">
        <v>37</v>
      </c>
      <c r="D33" s="46">
        <v>0</v>
      </c>
      <c r="E33" s="46">
        <v>0</v>
      </c>
      <c r="F33" s="46">
        <v>963674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963674</v>
      </c>
      <c r="O33" s="47">
        <f t="shared" si="2"/>
        <v>143.81047604835101</v>
      </c>
      <c r="P33" s="9"/>
    </row>
    <row r="34" spans="1:119">
      <c r="A34" s="12"/>
      <c r="B34" s="25">
        <v>364</v>
      </c>
      <c r="C34" s="20" t="s">
        <v>86</v>
      </c>
      <c r="D34" s="46">
        <v>2100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2100</v>
      </c>
      <c r="O34" s="47">
        <f t="shared" si="2"/>
        <v>0.3133860617818236</v>
      </c>
      <c r="P34" s="9"/>
    </row>
    <row r="35" spans="1:119">
      <c r="A35" s="12"/>
      <c r="B35" s="25">
        <v>366</v>
      </c>
      <c r="C35" s="20" t="s">
        <v>75</v>
      </c>
      <c r="D35" s="46">
        <v>1000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"/>
        <v>1000</v>
      </c>
      <c r="O35" s="47">
        <f t="shared" si="2"/>
        <v>0.14923145799134457</v>
      </c>
      <c r="P35" s="9"/>
    </row>
    <row r="36" spans="1:119" ht="15.75" thickBot="1">
      <c r="A36" s="12"/>
      <c r="B36" s="25">
        <v>369.9</v>
      </c>
      <c r="C36" s="20" t="s">
        <v>38</v>
      </c>
      <c r="D36" s="46">
        <v>62989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"/>
        <v>62989</v>
      </c>
      <c r="O36" s="47">
        <f t="shared" si="2"/>
        <v>9.399940307416804</v>
      </c>
      <c r="P36" s="9"/>
    </row>
    <row r="37" spans="1:119" ht="16.5" thickBot="1">
      <c r="A37" s="14" t="s">
        <v>33</v>
      </c>
      <c r="B37" s="23"/>
      <c r="C37" s="22"/>
      <c r="D37" s="15">
        <f>SUM(D5,D10,D17,D24,D29,D31)</f>
        <v>5692515</v>
      </c>
      <c r="E37" s="15">
        <f t="shared" ref="E37:M37" si="8">SUM(E5,E10,E17,E24,E29,E31)</f>
        <v>428680</v>
      </c>
      <c r="F37" s="15">
        <f t="shared" si="8"/>
        <v>967757</v>
      </c>
      <c r="G37" s="15">
        <f t="shared" si="8"/>
        <v>0</v>
      </c>
      <c r="H37" s="15">
        <f t="shared" si="8"/>
        <v>0</v>
      </c>
      <c r="I37" s="15">
        <f t="shared" si="8"/>
        <v>0</v>
      </c>
      <c r="J37" s="15">
        <f t="shared" si="8"/>
        <v>0</v>
      </c>
      <c r="K37" s="15">
        <f t="shared" si="8"/>
        <v>0</v>
      </c>
      <c r="L37" s="15">
        <f t="shared" si="8"/>
        <v>0</v>
      </c>
      <c r="M37" s="15">
        <f t="shared" si="8"/>
        <v>0</v>
      </c>
      <c r="N37" s="15">
        <f t="shared" si="1"/>
        <v>7088952</v>
      </c>
      <c r="O37" s="38">
        <f t="shared" si="2"/>
        <v>1057.8946425906581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40"/>
      <c r="B39" s="41"/>
      <c r="C39" s="41"/>
      <c r="D39" s="42"/>
      <c r="E39" s="42"/>
      <c r="F39" s="42"/>
      <c r="G39" s="42"/>
      <c r="H39" s="42"/>
      <c r="I39" s="42"/>
      <c r="J39" s="42"/>
      <c r="K39" s="42"/>
      <c r="L39" s="118" t="s">
        <v>99</v>
      </c>
      <c r="M39" s="118"/>
      <c r="N39" s="118"/>
      <c r="O39" s="43">
        <v>6701</v>
      </c>
    </row>
    <row r="40" spans="1:119">
      <c r="A40" s="119"/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7"/>
    </row>
    <row r="41" spans="1:119" ht="15.75" customHeight="1" thickBot="1">
      <c r="A41" s="120" t="s">
        <v>53</v>
      </c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100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40</v>
      </c>
      <c r="B3" s="108"/>
      <c r="C3" s="109"/>
      <c r="D3" s="128" t="s">
        <v>24</v>
      </c>
      <c r="E3" s="129"/>
      <c r="F3" s="129"/>
      <c r="G3" s="129"/>
      <c r="H3" s="130"/>
      <c r="I3" s="128" t="s">
        <v>25</v>
      </c>
      <c r="J3" s="130"/>
      <c r="K3" s="128" t="s">
        <v>27</v>
      </c>
      <c r="L3" s="130"/>
      <c r="M3" s="36"/>
      <c r="N3" s="37"/>
      <c r="O3" s="131" t="s">
        <v>45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41</v>
      </c>
      <c r="F4" s="34" t="s">
        <v>42</v>
      </c>
      <c r="G4" s="34" t="s">
        <v>43</v>
      </c>
      <c r="H4" s="34" t="s">
        <v>4</v>
      </c>
      <c r="I4" s="34" t="s">
        <v>5</v>
      </c>
      <c r="J4" s="35" t="s">
        <v>44</v>
      </c>
      <c r="K4" s="35" t="s">
        <v>6</v>
      </c>
      <c r="L4" s="35" t="s">
        <v>7</v>
      </c>
      <c r="M4" s="35" t="s">
        <v>8</v>
      </c>
      <c r="N4" s="35" t="s">
        <v>26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SUM(D6:D9)</f>
        <v>2970927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5" si="1">SUM(D5:M5)</f>
        <v>2970927</v>
      </c>
      <c r="O5" s="33">
        <f t="shared" ref="O5:O43" si="2">(N5/O$45)</f>
        <v>454.20073383274729</v>
      </c>
      <c r="P5" s="6"/>
    </row>
    <row r="6" spans="1:133">
      <c r="A6" s="12"/>
      <c r="B6" s="25">
        <v>311</v>
      </c>
      <c r="C6" s="20" t="s">
        <v>1</v>
      </c>
      <c r="D6" s="46">
        <v>2574866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2574866</v>
      </c>
      <c r="O6" s="47">
        <f t="shared" si="2"/>
        <v>393.6502063904602</v>
      </c>
      <c r="P6" s="9"/>
    </row>
    <row r="7" spans="1:133">
      <c r="A7" s="12"/>
      <c r="B7" s="25">
        <v>312.41000000000003</v>
      </c>
      <c r="C7" s="20" t="s">
        <v>9</v>
      </c>
      <c r="D7" s="46">
        <v>222512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222512</v>
      </c>
      <c r="O7" s="47">
        <f t="shared" si="2"/>
        <v>34.018040055037453</v>
      </c>
      <c r="P7" s="9"/>
    </row>
    <row r="8" spans="1:133">
      <c r="A8" s="12"/>
      <c r="B8" s="25">
        <v>314.10000000000002</v>
      </c>
      <c r="C8" s="20" t="s">
        <v>10</v>
      </c>
      <c r="D8" s="46">
        <v>158676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158676</v>
      </c>
      <c r="O8" s="47">
        <f t="shared" si="2"/>
        <v>24.258676043418436</v>
      </c>
      <c r="P8" s="9"/>
    </row>
    <row r="9" spans="1:133">
      <c r="A9" s="12"/>
      <c r="B9" s="25">
        <v>316</v>
      </c>
      <c r="C9" s="20" t="s">
        <v>65</v>
      </c>
      <c r="D9" s="46">
        <v>14873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14873</v>
      </c>
      <c r="O9" s="47">
        <f t="shared" si="2"/>
        <v>2.2738113438312184</v>
      </c>
      <c r="P9" s="9"/>
    </row>
    <row r="10" spans="1:133" ht="15.75">
      <c r="A10" s="29" t="s">
        <v>12</v>
      </c>
      <c r="B10" s="30"/>
      <c r="C10" s="31"/>
      <c r="D10" s="32">
        <f t="shared" ref="D10:M10" si="3">SUM(D11:D17)</f>
        <v>480497</v>
      </c>
      <c r="E10" s="32">
        <f t="shared" si="3"/>
        <v>5720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486217</v>
      </c>
      <c r="O10" s="45">
        <f t="shared" si="2"/>
        <v>74.333741018192939</v>
      </c>
      <c r="P10" s="10"/>
    </row>
    <row r="11" spans="1:133">
      <c r="A11" s="12"/>
      <c r="B11" s="25">
        <v>322</v>
      </c>
      <c r="C11" s="20" t="s">
        <v>66</v>
      </c>
      <c r="D11" s="46">
        <v>171751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171751</v>
      </c>
      <c r="O11" s="47">
        <f t="shared" si="2"/>
        <v>26.25760587066198</v>
      </c>
      <c r="P11" s="9"/>
    </row>
    <row r="12" spans="1:133">
      <c r="A12" s="12"/>
      <c r="B12" s="25">
        <v>323.2</v>
      </c>
      <c r="C12" s="20" t="s">
        <v>14</v>
      </c>
      <c r="D12" s="46">
        <v>224773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224773</v>
      </c>
      <c r="O12" s="47">
        <f t="shared" si="2"/>
        <v>34.363705855373794</v>
      </c>
      <c r="P12" s="9"/>
    </row>
    <row r="13" spans="1:133">
      <c r="A13" s="12"/>
      <c r="B13" s="25">
        <v>323.39999999999998</v>
      </c>
      <c r="C13" s="20" t="s">
        <v>15</v>
      </c>
      <c r="D13" s="46">
        <v>5052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5052</v>
      </c>
      <c r="O13" s="47">
        <f t="shared" si="2"/>
        <v>0.77235896651888092</v>
      </c>
      <c r="P13" s="9"/>
    </row>
    <row r="14" spans="1:133">
      <c r="A14" s="12"/>
      <c r="B14" s="25">
        <v>323.7</v>
      </c>
      <c r="C14" s="20" t="s">
        <v>16</v>
      </c>
      <c r="D14" s="46">
        <v>22185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22185</v>
      </c>
      <c r="O14" s="47">
        <f t="shared" si="2"/>
        <v>3.3916832288640881</v>
      </c>
      <c r="P14" s="9"/>
    </row>
    <row r="15" spans="1:133">
      <c r="A15" s="12"/>
      <c r="B15" s="25">
        <v>324.31</v>
      </c>
      <c r="C15" s="20" t="s">
        <v>17</v>
      </c>
      <c r="D15" s="46">
        <v>0</v>
      </c>
      <c r="E15" s="46">
        <v>5720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5720</v>
      </c>
      <c r="O15" s="47">
        <f t="shared" si="2"/>
        <v>0.87448402384956425</v>
      </c>
      <c r="P15" s="9"/>
    </row>
    <row r="16" spans="1:133">
      <c r="A16" s="12"/>
      <c r="B16" s="25">
        <v>324.70999999999998</v>
      </c>
      <c r="C16" s="20" t="s">
        <v>67</v>
      </c>
      <c r="D16" s="46">
        <v>6010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6010</v>
      </c>
      <c r="O16" s="47">
        <f t="shared" si="2"/>
        <v>0.91881975233144775</v>
      </c>
      <c r="P16" s="9"/>
    </row>
    <row r="17" spans="1:16">
      <c r="A17" s="12"/>
      <c r="B17" s="25">
        <v>329</v>
      </c>
      <c r="C17" s="20" t="s">
        <v>18</v>
      </c>
      <c r="D17" s="46">
        <v>50726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50726</v>
      </c>
      <c r="O17" s="47">
        <f t="shared" si="2"/>
        <v>7.7550833205931813</v>
      </c>
      <c r="P17" s="9"/>
    </row>
    <row r="18" spans="1:16" ht="15.75">
      <c r="A18" s="29" t="s">
        <v>19</v>
      </c>
      <c r="B18" s="30"/>
      <c r="C18" s="31"/>
      <c r="D18" s="32">
        <f t="shared" ref="D18:M18" si="4">SUM(D19:D24)</f>
        <v>1369570</v>
      </c>
      <c r="E18" s="32">
        <f t="shared" si="4"/>
        <v>0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4">
        <f t="shared" si="1"/>
        <v>1369570</v>
      </c>
      <c r="O18" s="45">
        <f t="shared" si="2"/>
        <v>209.38235743770065</v>
      </c>
      <c r="P18" s="10"/>
    </row>
    <row r="19" spans="1:16">
      <c r="A19" s="12"/>
      <c r="B19" s="25">
        <v>331.2</v>
      </c>
      <c r="C19" s="20" t="s">
        <v>90</v>
      </c>
      <c r="D19" s="46">
        <v>11458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11458</v>
      </c>
      <c r="O19" s="47">
        <f t="shared" si="2"/>
        <v>1.7517199205014524</v>
      </c>
      <c r="P19" s="9"/>
    </row>
    <row r="20" spans="1:16">
      <c r="A20" s="12"/>
      <c r="B20" s="25">
        <v>334.2</v>
      </c>
      <c r="C20" s="20" t="s">
        <v>91</v>
      </c>
      <c r="D20" s="46">
        <v>32916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32916</v>
      </c>
      <c r="O20" s="47">
        <f t="shared" si="2"/>
        <v>5.032258064516129</v>
      </c>
      <c r="P20" s="9"/>
    </row>
    <row r="21" spans="1:16">
      <c r="A21" s="12"/>
      <c r="B21" s="25">
        <v>335.12</v>
      </c>
      <c r="C21" s="20" t="s">
        <v>68</v>
      </c>
      <c r="D21" s="46">
        <v>293053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293053</v>
      </c>
      <c r="O21" s="47">
        <f t="shared" si="2"/>
        <v>44.802476685522095</v>
      </c>
      <c r="P21" s="9"/>
    </row>
    <row r="22" spans="1:16">
      <c r="A22" s="12"/>
      <c r="B22" s="25">
        <v>335.15</v>
      </c>
      <c r="C22" s="20" t="s">
        <v>69</v>
      </c>
      <c r="D22" s="46">
        <v>49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49</v>
      </c>
      <c r="O22" s="47">
        <f t="shared" si="2"/>
        <v>7.4912092952147992E-3</v>
      </c>
      <c r="P22" s="9"/>
    </row>
    <row r="23" spans="1:16">
      <c r="A23" s="12"/>
      <c r="B23" s="25">
        <v>335.18</v>
      </c>
      <c r="C23" s="20" t="s">
        <v>70</v>
      </c>
      <c r="D23" s="46">
        <v>986775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986775</v>
      </c>
      <c r="O23" s="47">
        <f t="shared" si="2"/>
        <v>150.85996025072617</v>
      </c>
      <c r="P23" s="9"/>
    </row>
    <row r="24" spans="1:16">
      <c r="A24" s="12"/>
      <c r="B24" s="25">
        <v>337.2</v>
      </c>
      <c r="C24" s="20" t="s">
        <v>92</v>
      </c>
      <c r="D24" s="46">
        <v>45319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45319</v>
      </c>
      <c r="O24" s="47">
        <f t="shared" si="2"/>
        <v>6.9284513071395812</v>
      </c>
      <c r="P24" s="9"/>
    </row>
    <row r="25" spans="1:16" ht="15.75">
      <c r="A25" s="29" t="s">
        <v>28</v>
      </c>
      <c r="B25" s="30"/>
      <c r="C25" s="31"/>
      <c r="D25" s="32">
        <f t="shared" ref="D25:M25" si="5">SUM(D26:D31)</f>
        <v>486815</v>
      </c>
      <c r="E25" s="32">
        <f t="shared" si="5"/>
        <v>10410151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32">
        <f t="shared" si="1"/>
        <v>10896966</v>
      </c>
      <c r="O25" s="45">
        <f t="shared" si="2"/>
        <v>1665.9480201804006</v>
      </c>
      <c r="P25" s="10"/>
    </row>
    <row r="26" spans="1:16">
      <c r="A26" s="12"/>
      <c r="B26" s="25">
        <v>341.9</v>
      </c>
      <c r="C26" s="20" t="s">
        <v>71</v>
      </c>
      <c r="D26" s="46">
        <v>280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6">SUM(D26:M26)</f>
        <v>280</v>
      </c>
      <c r="O26" s="47">
        <f t="shared" si="2"/>
        <v>4.280691025837028E-2</v>
      </c>
      <c r="P26" s="9"/>
    </row>
    <row r="27" spans="1:16">
      <c r="A27" s="12"/>
      <c r="B27" s="25">
        <v>342.9</v>
      </c>
      <c r="C27" s="20" t="s">
        <v>72</v>
      </c>
      <c r="D27" s="46">
        <v>1060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1060</v>
      </c>
      <c r="O27" s="47">
        <f t="shared" si="2"/>
        <v>0.16205473169240178</v>
      </c>
      <c r="P27" s="9"/>
    </row>
    <row r="28" spans="1:16">
      <c r="A28" s="12"/>
      <c r="B28" s="25">
        <v>343.4</v>
      </c>
      <c r="C28" s="20" t="s">
        <v>51</v>
      </c>
      <c r="D28" s="46">
        <v>474865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474865</v>
      </c>
      <c r="O28" s="47">
        <f t="shared" si="2"/>
        <v>72.598226570860731</v>
      </c>
      <c r="P28" s="9"/>
    </row>
    <row r="29" spans="1:16">
      <c r="A29" s="12"/>
      <c r="B29" s="25">
        <v>343.9</v>
      </c>
      <c r="C29" s="20" t="s">
        <v>32</v>
      </c>
      <c r="D29" s="46">
        <v>9900</v>
      </c>
      <c r="E29" s="46">
        <v>306236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316136</v>
      </c>
      <c r="O29" s="47">
        <f t="shared" si="2"/>
        <v>48.331447790857666</v>
      </c>
      <c r="P29" s="9"/>
    </row>
    <row r="30" spans="1:16">
      <c r="A30" s="12"/>
      <c r="B30" s="25">
        <v>347.4</v>
      </c>
      <c r="C30" s="20" t="s">
        <v>73</v>
      </c>
      <c r="D30" s="46">
        <v>710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710</v>
      </c>
      <c r="O30" s="47">
        <f t="shared" si="2"/>
        <v>0.10854609386943892</v>
      </c>
      <c r="P30" s="9"/>
    </row>
    <row r="31" spans="1:16">
      <c r="A31" s="12"/>
      <c r="B31" s="25">
        <v>347.8</v>
      </c>
      <c r="C31" s="20" t="s">
        <v>62</v>
      </c>
      <c r="D31" s="46">
        <v>0</v>
      </c>
      <c r="E31" s="46">
        <v>10103915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10103915</v>
      </c>
      <c r="O31" s="47">
        <f t="shared" si="2"/>
        <v>1544.7049380828619</v>
      </c>
      <c r="P31" s="9"/>
    </row>
    <row r="32" spans="1:16" ht="15.75">
      <c r="A32" s="29" t="s">
        <v>29</v>
      </c>
      <c r="B32" s="30"/>
      <c r="C32" s="31"/>
      <c r="D32" s="32">
        <f t="shared" ref="D32:M32" si="7">SUM(D33:D34)</f>
        <v>17374</v>
      </c>
      <c r="E32" s="32">
        <f t="shared" si="7"/>
        <v>1204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0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ref="N32:N43" si="8">SUM(D32:M32)</f>
        <v>18578</v>
      </c>
      <c r="O32" s="45">
        <f t="shared" si="2"/>
        <v>2.8402384956428679</v>
      </c>
      <c r="P32" s="10"/>
    </row>
    <row r="33" spans="1:119">
      <c r="A33" s="13"/>
      <c r="B33" s="39">
        <v>358.2</v>
      </c>
      <c r="C33" s="21" t="s">
        <v>93</v>
      </c>
      <c r="D33" s="46">
        <v>167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167</v>
      </c>
      <c r="O33" s="47">
        <f t="shared" si="2"/>
        <v>2.5531264332670847E-2</v>
      </c>
      <c r="P33" s="9"/>
    </row>
    <row r="34" spans="1:119">
      <c r="A34" s="13"/>
      <c r="B34" s="39">
        <v>359</v>
      </c>
      <c r="C34" s="21" t="s">
        <v>35</v>
      </c>
      <c r="D34" s="46">
        <v>17207</v>
      </c>
      <c r="E34" s="46">
        <v>1204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18411</v>
      </c>
      <c r="O34" s="47">
        <f t="shared" si="2"/>
        <v>2.8147072313101971</v>
      </c>
      <c r="P34" s="9"/>
    </row>
    <row r="35" spans="1:119" ht="15.75">
      <c r="A35" s="29" t="s">
        <v>2</v>
      </c>
      <c r="B35" s="30"/>
      <c r="C35" s="31"/>
      <c r="D35" s="32">
        <f t="shared" ref="D35:M35" si="9">SUM(D36:D39)</f>
        <v>38777</v>
      </c>
      <c r="E35" s="32">
        <f t="shared" si="9"/>
        <v>10145</v>
      </c>
      <c r="F35" s="32">
        <f t="shared" si="9"/>
        <v>958041</v>
      </c>
      <c r="G35" s="32">
        <f t="shared" si="9"/>
        <v>0</v>
      </c>
      <c r="H35" s="32">
        <f t="shared" si="9"/>
        <v>0</v>
      </c>
      <c r="I35" s="32">
        <f t="shared" si="9"/>
        <v>0</v>
      </c>
      <c r="J35" s="32">
        <f t="shared" si="9"/>
        <v>0</v>
      </c>
      <c r="K35" s="32">
        <f t="shared" si="9"/>
        <v>0</v>
      </c>
      <c r="L35" s="32">
        <f t="shared" si="9"/>
        <v>0</v>
      </c>
      <c r="M35" s="32">
        <f t="shared" si="9"/>
        <v>0</v>
      </c>
      <c r="N35" s="32">
        <f t="shared" si="8"/>
        <v>1006963</v>
      </c>
      <c r="O35" s="45">
        <f t="shared" si="2"/>
        <v>153.94633848035468</v>
      </c>
      <c r="P35" s="10"/>
    </row>
    <row r="36" spans="1:119">
      <c r="A36" s="12"/>
      <c r="B36" s="25">
        <v>361.1</v>
      </c>
      <c r="C36" s="20" t="s">
        <v>36</v>
      </c>
      <c r="D36" s="46">
        <v>3563</v>
      </c>
      <c r="E36" s="46">
        <v>10145</v>
      </c>
      <c r="F36" s="46">
        <v>792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14500</v>
      </c>
      <c r="O36" s="47">
        <f t="shared" si="2"/>
        <v>2.2167864240941753</v>
      </c>
      <c r="P36" s="9"/>
    </row>
    <row r="37" spans="1:119">
      <c r="A37" s="12"/>
      <c r="B37" s="25">
        <v>362</v>
      </c>
      <c r="C37" s="20" t="s">
        <v>37</v>
      </c>
      <c r="D37" s="46">
        <v>0</v>
      </c>
      <c r="E37" s="46">
        <v>0</v>
      </c>
      <c r="F37" s="46">
        <v>957249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957249</v>
      </c>
      <c r="O37" s="47">
        <f t="shared" si="2"/>
        <v>146.34597156398104</v>
      </c>
      <c r="P37" s="9"/>
    </row>
    <row r="38" spans="1:119">
      <c r="A38" s="12"/>
      <c r="B38" s="25">
        <v>364</v>
      </c>
      <c r="C38" s="20" t="s">
        <v>86</v>
      </c>
      <c r="D38" s="46">
        <v>8505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8505</v>
      </c>
      <c r="O38" s="47">
        <f t="shared" si="2"/>
        <v>1.3002598990979972</v>
      </c>
      <c r="P38" s="9"/>
    </row>
    <row r="39" spans="1:119">
      <c r="A39" s="12"/>
      <c r="B39" s="25">
        <v>369.9</v>
      </c>
      <c r="C39" s="20" t="s">
        <v>38</v>
      </c>
      <c r="D39" s="46">
        <v>26709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26709</v>
      </c>
      <c r="O39" s="47">
        <f t="shared" si="2"/>
        <v>4.0833205931814707</v>
      </c>
      <c r="P39" s="9"/>
    </row>
    <row r="40" spans="1:119" ht="15.75">
      <c r="A40" s="29" t="s">
        <v>30</v>
      </c>
      <c r="B40" s="30"/>
      <c r="C40" s="31"/>
      <c r="D40" s="32">
        <f t="shared" ref="D40:M40" si="10">SUM(D41:D42)</f>
        <v>956036</v>
      </c>
      <c r="E40" s="32">
        <f t="shared" si="10"/>
        <v>146000</v>
      </c>
      <c r="F40" s="32">
        <f t="shared" si="10"/>
        <v>0</v>
      </c>
      <c r="G40" s="32">
        <f t="shared" si="10"/>
        <v>0</v>
      </c>
      <c r="H40" s="32">
        <f t="shared" si="10"/>
        <v>0</v>
      </c>
      <c r="I40" s="32">
        <f t="shared" si="10"/>
        <v>0</v>
      </c>
      <c r="J40" s="32">
        <f t="shared" si="10"/>
        <v>0</v>
      </c>
      <c r="K40" s="32">
        <f t="shared" si="10"/>
        <v>0</v>
      </c>
      <c r="L40" s="32">
        <f t="shared" si="10"/>
        <v>0</v>
      </c>
      <c r="M40" s="32">
        <f t="shared" si="10"/>
        <v>0</v>
      </c>
      <c r="N40" s="32">
        <f t="shared" si="8"/>
        <v>1102036</v>
      </c>
      <c r="O40" s="45">
        <f t="shared" si="2"/>
        <v>168.48127197676197</v>
      </c>
      <c r="P40" s="9"/>
    </row>
    <row r="41" spans="1:119">
      <c r="A41" s="12"/>
      <c r="B41" s="25">
        <v>384</v>
      </c>
      <c r="C41" s="20" t="s">
        <v>76</v>
      </c>
      <c r="D41" s="46">
        <v>0</v>
      </c>
      <c r="E41" s="46">
        <v>146000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146000</v>
      </c>
      <c r="O41" s="47">
        <f t="shared" si="2"/>
        <v>22.320746063293075</v>
      </c>
      <c r="P41" s="9"/>
    </row>
    <row r="42" spans="1:119" ht="15.75" thickBot="1">
      <c r="A42" s="12"/>
      <c r="B42" s="25">
        <v>385</v>
      </c>
      <c r="C42" s="20" t="s">
        <v>96</v>
      </c>
      <c r="D42" s="46">
        <v>956036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956036</v>
      </c>
      <c r="O42" s="47">
        <f t="shared" si="2"/>
        <v>146.16052591346889</v>
      </c>
      <c r="P42" s="9"/>
    </row>
    <row r="43" spans="1:119" ht="16.5" thickBot="1">
      <c r="A43" s="14" t="s">
        <v>33</v>
      </c>
      <c r="B43" s="23"/>
      <c r="C43" s="22"/>
      <c r="D43" s="15">
        <f t="shared" ref="D43:M43" si="11">SUM(D5,D10,D18,D25,D32,D35,D40)</f>
        <v>6319996</v>
      </c>
      <c r="E43" s="15">
        <f t="shared" si="11"/>
        <v>10573220</v>
      </c>
      <c r="F43" s="15">
        <f t="shared" si="11"/>
        <v>958041</v>
      </c>
      <c r="G43" s="15">
        <f t="shared" si="11"/>
        <v>0</v>
      </c>
      <c r="H43" s="15">
        <f t="shared" si="11"/>
        <v>0</v>
      </c>
      <c r="I43" s="15">
        <f t="shared" si="11"/>
        <v>0</v>
      </c>
      <c r="J43" s="15">
        <f t="shared" si="11"/>
        <v>0</v>
      </c>
      <c r="K43" s="15">
        <f t="shared" si="11"/>
        <v>0</v>
      </c>
      <c r="L43" s="15">
        <f t="shared" si="11"/>
        <v>0</v>
      </c>
      <c r="M43" s="15">
        <f t="shared" si="11"/>
        <v>0</v>
      </c>
      <c r="N43" s="15">
        <f t="shared" si="8"/>
        <v>17851257</v>
      </c>
      <c r="O43" s="38">
        <f t="shared" si="2"/>
        <v>2729.1327014218009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40"/>
      <c r="B45" s="41"/>
      <c r="C45" s="41"/>
      <c r="D45" s="42"/>
      <c r="E45" s="42"/>
      <c r="F45" s="42"/>
      <c r="G45" s="42"/>
      <c r="H45" s="42"/>
      <c r="I45" s="42"/>
      <c r="J45" s="42"/>
      <c r="K45" s="42"/>
      <c r="L45" s="118" t="s">
        <v>97</v>
      </c>
      <c r="M45" s="118"/>
      <c r="N45" s="118"/>
      <c r="O45" s="43">
        <v>6541</v>
      </c>
    </row>
    <row r="46" spans="1:119">
      <c r="A46" s="119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7"/>
    </row>
    <row r="47" spans="1:119" ht="15.75" customHeight="1" thickBot="1">
      <c r="A47" s="120" t="s">
        <v>53</v>
      </c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100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40</v>
      </c>
      <c r="B3" s="108"/>
      <c r="C3" s="109"/>
      <c r="D3" s="128" t="s">
        <v>24</v>
      </c>
      <c r="E3" s="129"/>
      <c r="F3" s="129"/>
      <c r="G3" s="129"/>
      <c r="H3" s="130"/>
      <c r="I3" s="128" t="s">
        <v>25</v>
      </c>
      <c r="J3" s="130"/>
      <c r="K3" s="128" t="s">
        <v>27</v>
      </c>
      <c r="L3" s="130"/>
      <c r="M3" s="36"/>
      <c r="N3" s="37"/>
      <c r="O3" s="131" t="s">
        <v>45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41</v>
      </c>
      <c r="F4" s="34" t="s">
        <v>42</v>
      </c>
      <c r="G4" s="34" t="s">
        <v>43</v>
      </c>
      <c r="H4" s="34" t="s">
        <v>4</v>
      </c>
      <c r="I4" s="34" t="s">
        <v>5</v>
      </c>
      <c r="J4" s="35" t="s">
        <v>44</v>
      </c>
      <c r="K4" s="35" t="s">
        <v>6</v>
      </c>
      <c r="L4" s="35" t="s">
        <v>7</v>
      </c>
      <c r="M4" s="35" t="s">
        <v>8</v>
      </c>
      <c r="N4" s="35" t="s">
        <v>26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SUM(D6:D9)</f>
        <v>2894584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6" si="1">SUM(D5:M5)</f>
        <v>2894584</v>
      </c>
      <c r="O5" s="33">
        <f t="shared" ref="O5:O43" si="2">(N5/O$45)</f>
        <v>447.80074257425741</v>
      </c>
      <c r="P5" s="6"/>
    </row>
    <row r="6" spans="1:133">
      <c r="A6" s="12"/>
      <c r="B6" s="25">
        <v>311</v>
      </c>
      <c r="C6" s="20" t="s">
        <v>1</v>
      </c>
      <c r="D6" s="46">
        <v>2506520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2506520</v>
      </c>
      <c r="O6" s="47">
        <f t="shared" si="2"/>
        <v>387.76608910891088</v>
      </c>
      <c r="P6" s="9"/>
    </row>
    <row r="7" spans="1:133">
      <c r="A7" s="12"/>
      <c r="B7" s="25">
        <v>312.41000000000003</v>
      </c>
      <c r="C7" s="20" t="s">
        <v>9</v>
      </c>
      <c r="D7" s="46">
        <v>216239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216239</v>
      </c>
      <c r="O7" s="47">
        <f t="shared" si="2"/>
        <v>33.452815594059409</v>
      </c>
      <c r="P7" s="9"/>
    </row>
    <row r="8" spans="1:133">
      <c r="A8" s="12"/>
      <c r="B8" s="25">
        <v>314.10000000000002</v>
      </c>
      <c r="C8" s="20" t="s">
        <v>10</v>
      </c>
      <c r="D8" s="46">
        <v>156291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156291</v>
      </c>
      <c r="O8" s="47">
        <f t="shared" si="2"/>
        <v>24.17868193069307</v>
      </c>
      <c r="P8" s="9"/>
    </row>
    <row r="9" spans="1:133">
      <c r="A9" s="12"/>
      <c r="B9" s="25">
        <v>316</v>
      </c>
      <c r="C9" s="20" t="s">
        <v>65</v>
      </c>
      <c r="D9" s="46">
        <v>15534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15534</v>
      </c>
      <c r="O9" s="47">
        <f t="shared" si="2"/>
        <v>2.4031559405940595</v>
      </c>
      <c r="P9" s="9"/>
    </row>
    <row r="10" spans="1:133" ht="15.75">
      <c r="A10" s="29" t="s">
        <v>12</v>
      </c>
      <c r="B10" s="30"/>
      <c r="C10" s="31"/>
      <c r="D10" s="32">
        <f t="shared" ref="D10:M10" si="3">SUM(D11:D17)</f>
        <v>452997</v>
      </c>
      <c r="E10" s="32">
        <f t="shared" si="3"/>
        <v>7150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460147</v>
      </c>
      <c r="O10" s="45">
        <f t="shared" si="2"/>
        <v>71.18610767326733</v>
      </c>
      <c r="P10" s="10"/>
    </row>
    <row r="11" spans="1:133">
      <c r="A11" s="12"/>
      <c r="B11" s="25">
        <v>322</v>
      </c>
      <c r="C11" s="20" t="s">
        <v>66</v>
      </c>
      <c r="D11" s="46">
        <v>135449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135449</v>
      </c>
      <c r="O11" s="47">
        <f t="shared" si="2"/>
        <v>20.954362623762375</v>
      </c>
      <c r="P11" s="9"/>
    </row>
    <row r="12" spans="1:133">
      <c r="A12" s="12"/>
      <c r="B12" s="25">
        <v>323.2</v>
      </c>
      <c r="C12" s="20" t="s">
        <v>14</v>
      </c>
      <c r="D12" s="46">
        <v>243905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243905</v>
      </c>
      <c r="O12" s="47">
        <f t="shared" si="2"/>
        <v>37.732827970297031</v>
      </c>
      <c r="P12" s="9"/>
    </row>
    <row r="13" spans="1:133">
      <c r="A13" s="12"/>
      <c r="B13" s="25">
        <v>323.39999999999998</v>
      </c>
      <c r="C13" s="20" t="s">
        <v>15</v>
      </c>
      <c r="D13" s="46">
        <v>4939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4939</v>
      </c>
      <c r="O13" s="47">
        <f t="shared" si="2"/>
        <v>0.76407797029702973</v>
      </c>
      <c r="P13" s="9"/>
    </row>
    <row r="14" spans="1:133">
      <c r="A14" s="12"/>
      <c r="B14" s="25">
        <v>323.7</v>
      </c>
      <c r="C14" s="20" t="s">
        <v>16</v>
      </c>
      <c r="D14" s="46">
        <v>25983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25983</v>
      </c>
      <c r="O14" s="47">
        <f t="shared" si="2"/>
        <v>4.0196472772277225</v>
      </c>
      <c r="P14" s="9"/>
    </row>
    <row r="15" spans="1:133">
      <c r="A15" s="12"/>
      <c r="B15" s="25">
        <v>324.31</v>
      </c>
      <c r="C15" s="20" t="s">
        <v>17</v>
      </c>
      <c r="D15" s="46">
        <v>0</v>
      </c>
      <c r="E15" s="46">
        <v>7150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7150</v>
      </c>
      <c r="O15" s="47">
        <f t="shared" si="2"/>
        <v>1.1061262376237624</v>
      </c>
      <c r="P15" s="9"/>
    </row>
    <row r="16" spans="1:133">
      <c r="A16" s="12"/>
      <c r="B16" s="25">
        <v>324.70999999999998</v>
      </c>
      <c r="C16" s="20" t="s">
        <v>67</v>
      </c>
      <c r="D16" s="46">
        <v>6925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6925</v>
      </c>
      <c r="O16" s="47">
        <f t="shared" si="2"/>
        <v>1.0713180693069306</v>
      </c>
      <c r="P16" s="9"/>
    </row>
    <row r="17" spans="1:16">
      <c r="A17" s="12"/>
      <c r="B17" s="25">
        <v>329</v>
      </c>
      <c r="C17" s="20" t="s">
        <v>18</v>
      </c>
      <c r="D17" s="46">
        <v>35796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35796</v>
      </c>
      <c r="O17" s="47">
        <f t="shared" si="2"/>
        <v>5.5377475247524757</v>
      </c>
      <c r="P17" s="9"/>
    </row>
    <row r="18" spans="1:16" ht="15.75">
      <c r="A18" s="29" t="s">
        <v>19</v>
      </c>
      <c r="B18" s="30"/>
      <c r="C18" s="31"/>
      <c r="D18" s="32">
        <f t="shared" ref="D18:M18" si="4">SUM(D19:D25)</f>
        <v>1310625</v>
      </c>
      <c r="E18" s="32">
        <f t="shared" si="4"/>
        <v>0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4">
        <f t="shared" si="1"/>
        <v>1310625</v>
      </c>
      <c r="O18" s="45">
        <f t="shared" si="2"/>
        <v>202.75758044554456</v>
      </c>
      <c r="P18" s="10"/>
    </row>
    <row r="19" spans="1:16">
      <c r="A19" s="12"/>
      <c r="B19" s="25">
        <v>331.2</v>
      </c>
      <c r="C19" s="20" t="s">
        <v>90</v>
      </c>
      <c r="D19" s="46">
        <v>11449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11449</v>
      </c>
      <c r="O19" s="47">
        <f t="shared" si="2"/>
        <v>1.771194306930693</v>
      </c>
      <c r="P19" s="9"/>
    </row>
    <row r="20" spans="1:16">
      <c r="A20" s="12"/>
      <c r="B20" s="25">
        <v>334.2</v>
      </c>
      <c r="C20" s="20" t="s">
        <v>91</v>
      </c>
      <c r="D20" s="46">
        <v>8762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8762</v>
      </c>
      <c r="O20" s="47">
        <f t="shared" si="2"/>
        <v>1.3555074257425743</v>
      </c>
      <c r="P20" s="9"/>
    </row>
    <row r="21" spans="1:16">
      <c r="A21" s="12"/>
      <c r="B21" s="25">
        <v>334.39</v>
      </c>
      <c r="C21" s="20" t="s">
        <v>49</v>
      </c>
      <c r="D21" s="46">
        <v>2951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2951</v>
      </c>
      <c r="O21" s="47">
        <f t="shared" si="2"/>
        <v>0.45652846534653463</v>
      </c>
      <c r="P21" s="9"/>
    </row>
    <row r="22" spans="1:16">
      <c r="A22" s="12"/>
      <c r="B22" s="25">
        <v>335.12</v>
      </c>
      <c r="C22" s="20" t="s">
        <v>68</v>
      </c>
      <c r="D22" s="46">
        <v>285302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285302</v>
      </c>
      <c r="O22" s="47">
        <f t="shared" si="2"/>
        <v>44.137066831683171</v>
      </c>
      <c r="P22" s="9"/>
    </row>
    <row r="23" spans="1:16">
      <c r="A23" s="12"/>
      <c r="B23" s="25">
        <v>335.15</v>
      </c>
      <c r="C23" s="20" t="s">
        <v>69</v>
      </c>
      <c r="D23" s="46">
        <v>685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685</v>
      </c>
      <c r="O23" s="47">
        <f t="shared" si="2"/>
        <v>0.10597153465346534</v>
      </c>
      <c r="P23" s="9"/>
    </row>
    <row r="24" spans="1:16">
      <c r="A24" s="12"/>
      <c r="B24" s="25">
        <v>335.18</v>
      </c>
      <c r="C24" s="20" t="s">
        <v>70</v>
      </c>
      <c r="D24" s="46">
        <v>964476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964476</v>
      </c>
      <c r="O24" s="47">
        <f t="shared" si="2"/>
        <v>149.20730198019803</v>
      </c>
      <c r="P24" s="9"/>
    </row>
    <row r="25" spans="1:16">
      <c r="A25" s="12"/>
      <c r="B25" s="25">
        <v>337.2</v>
      </c>
      <c r="C25" s="20" t="s">
        <v>92</v>
      </c>
      <c r="D25" s="46">
        <v>37000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37000</v>
      </c>
      <c r="O25" s="47">
        <f t="shared" si="2"/>
        <v>5.7240099009900991</v>
      </c>
      <c r="P25" s="9"/>
    </row>
    <row r="26" spans="1:16" ht="15.75">
      <c r="A26" s="29" t="s">
        <v>28</v>
      </c>
      <c r="B26" s="30"/>
      <c r="C26" s="31"/>
      <c r="D26" s="32">
        <f t="shared" ref="D26:M26" si="5">SUM(D27:D32)</f>
        <v>493975</v>
      </c>
      <c r="E26" s="32">
        <f t="shared" si="5"/>
        <v>9632686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0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32">
        <f t="shared" si="1"/>
        <v>10126661</v>
      </c>
      <c r="O26" s="45">
        <f t="shared" si="2"/>
        <v>1566.6245358910892</v>
      </c>
      <c r="P26" s="10"/>
    </row>
    <row r="27" spans="1:16">
      <c r="A27" s="12"/>
      <c r="B27" s="25">
        <v>341.9</v>
      </c>
      <c r="C27" s="20" t="s">
        <v>71</v>
      </c>
      <c r="D27" s="46">
        <v>105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2" si="6">SUM(D27:M27)</f>
        <v>105</v>
      </c>
      <c r="O27" s="47">
        <f t="shared" si="2"/>
        <v>1.6243811881188119E-2</v>
      </c>
      <c r="P27" s="9"/>
    </row>
    <row r="28" spans="1:16">
      <c r="A28" s="12"/>
      <c r="B28" s="25">
        <v>342.9</v>
      </c>
      <c r="C28" s="20" t="s">
        <v>72</v>
      </c>
      <c r="D28" s="46">
        <v>660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660</v>
      </c>
      <c r="O28" s="47">
        <f t="shared" si="2"/>
        <v>0.1021039603960396</v>
      </c>
      <c r="P28" s="9"/>
    </row>
    <row r="29" spans="1:16">
      <c r="A29" s="12"/>
      <c r="B29" s="25">
        <v>343.4</v>
      </c>
      <c r="C29" s="20" t="s">
        <v>51</v>
      </c>
      <c r="D29" s="46">
        <v>472963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472963</v>
      </c>
      <c r="O29" s="47">
        <f t="shared" si="2"/>
        <v>73.168780940594061</v>
      </c>
      <c r="P29" s="9"/>
    </row>
    <row r="30" spans="1:16">
      <c r="A30" s="12"/>
      <c r="B30" s="25">
        <v>343.9</v>
      </c>
      <c r="C30" s="20" t="s">
        <v>32</v>
      </c>
      <c r="D30" s="46">
        <v>9900</v>
      </c>
      <c r="E30" s="46">
        <v>144194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154094</v>
      </c>
      <c r="O30" s="47">
        <f t="shared" si="2"/>
        <v>23.838799504950494</v>
      </c>
      <c r="P30" s="9"/>
    </row>
    <row r="31" spans="1:16">
      <c r="A31" s="12"/>
      <c r="B31" s="25">
        <v>347.4</v>
      </c>
      <c r="C31" s="20" t="s">
        <v>73</v>
      </c>
      <c r="D31" s="46">
        <v>10347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10347</v>
      </c>
      <c r="O31" s="47">
        <f t="shared" si="2"/>
        <v>1.6007116336633664</v>
      </c>
      <c r="P31" s="9"/>
    </row>
    <row r="32" spans="1:16">
      <c r="A32" s="12"/>
      <c r="B32" s="25">
        <v>347.8</v>
      </c>
      <c r="C32" s="20" t="s">
        <v>62</v>
      </c>
      <c r="D32" s="46">
        <v>0</v>
      </c>
      <c r="E32" s="46">
        <v>9488492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9488492</v>
      </c>
      <c r="O32" s="47">
        <f t="shared" si="2"/>
        <v>1467.8978960396039</v>
      </c>
      <c r="P32" s="9"/>
    </row>
    <row r="33" spans="1:119" ht="15.75">
      <c r="A33" s="29" t="s">
        <v>29</v>
      </c>
      <c r="B33" s="30"/>
      <c r="C33" s="31"/>
      <c r="D33" s="32">
        <f t="shared" ref="D33:M33" si="7">SUM(D34:D35)</f>
        <v>34142</v>
      </c>
      <c r="E33" s="32">
        <f t="shared" si="7"/>
        <v>1373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0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 t="shared" ref="N33:N43" si="8">SUM(D33:M33)</f>
        <v>35515</v>
      </c>
      <c r="O33" s="45">
        <f t="shared" si="2"/>
        <v>5.4942759900990099</v>
      </c>
      <c r="P33" s="10"/>
    </row>
    <row r="34" spans="1:119">
      <c r="A34" s="13"/>
      <c r="B34" s="39">
        <v>358.2</v>
      </c>
      <c r="C34" s="21" t="s">
        <v>93</v>
      </c>
      <c r="D34" s="46">
        <v>19050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19050</v>
      </c>
      <c r="O34" s="47">
        <f t="shared" si="2"/>
        <v>2.9470915841584158</v>
      </c>
      <c r="P34" s="9"/>
    </row>
    <row r="35" spans="1:119">
      <c r="A35" s="13"/>
      <c r="B35" s="39">
        <v>359</v>
      </c>
      <c r="C35" s="21" t="s">
        <v>35</v>
      </c>
      <c r="D35" s="46">
        <v>15092</v>
      </c>
      <c r="E35" s="46">
        <v>1373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16465</v>
      </c>
      <c r="O35" s="47">
        <f t="shared" si="2"/>
        <v>2.5471844059405941</v>
      </c>
      <c r="P35" s="9"/>
    </row>
    <row r="36" spans="1:119" ht="15.75">
      <c r="A36" s="29" t="s">
        <v>2</v>
      </c>
      <c r="B36" s="30"/>
      <c r="C36" s="31"/>
      <c r="D36" s="32">
        <f t="shared" ref="D36:M36" si="9">SUM(D37:D40)</f>
        <v>36882</v>
      </c>
      <c r="E36" s="32">
        <f t="shared" si="9"/>
        <v>1524</v>
      </c>
      <c r="F36" s="32">
        <f t="shared" si="9"/>
        <v>941113</v>
      </c>
      <c r="G36" s="32">
        <f t="shared" si="9"/>
        <v>0</v>
      </c>
      <c r="H36" s="32">
        <f t="shared" si="9"/>
        <v>0</v>
      </c>
      <c r="I36" s="32">
        <f t="shared" si="9"/>
        <v>0</v>
      </c>
      <c r="J36" s="32">
        <f t="shared" si="9"/>
        <v>0</v>
      </c>
      <c r="K36" s="32">
        <f t="shared" si="9"/>
        <v>0</v>
      </c>
      <c r="L36" s="32">
        <f t="shared" si="9"/>
        <v>0</v>
      </c>
      <c r="M36" s="32">
        <f t="shared" si="9"/>
        <v>0</v>
      </c>
      <c r="N36" s="32">
        <f t="shared" si="8"/>
        <v>979519</v>
      </c>
      <c r="O36" s="45">
        <f t="shared" si="2"/>
        <v>151.53449876237624</v>
      </c>
      <c r="P36" s="10"/>
    </row>
    <row r="37" spans="1:119">
      <c r="A37" s="12"/>
      <c r="B37" s="25">
        <v>361.1</v>
      </c>
      <c r="C37" s="20" t="s">
        <v>36</v>
      </c>
      <c r="D37" s="46">
        <v>2530</v>
      </c>
      <c r="E37" s="46">
        <v>1524</v>
      </c>
      <c r="F37" s="46">
        <v>213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4267</v>
      </c>
      <c r="O37" s="47">
        <f t="shared" si="2"/>
        <v>0.66011757425742579</v>
      </c>
      <c r="P37" s="9"/>
    </row>
    <row r="38" spans="1:119">
      <c r="A38" s="12"/>
      <c r="B38" s="25">
        <v>362</v>
      </c>
      <c r="C38" s="20" t="s">
        <v>37</v>
      </c>
      <c r="D38" s="46">
        <v>0</v>
      </c>
      <c r="E38" s="46">
        <v>0</v>
      </c>
      <c r="F38" s="46">
        <v>928900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928900</v>
      </c>
      <c r="O38" s="47">
        <f t="shared" si="2"/>
        <v>143.7035891089109</v>
      </c>
      <c r="P38" s="9"/>
    </row>
    <row r="39" spans="1:119">
      <c r="A39" s="12"/>
      <c r="B39" s="25">
        <v>364</v>
      </c>
      <c r="C39" s="20" t="s">
        <v>86</v>
      </c>
      <c r="D39" s="46">
        <v>16100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16100</v>
      </c>
      <c r="O39" s="47">
        <f t="shared" si="2"/>
        <v>2.4907178217821784</v>
      </c>
      <c r="P39" s="9"/>
    </row>
    <row r="40" spans="1:119">
      <c r="A40" s="12"/>
      <c r="B40" s="25">
        <v>369.9</v>
      </c>
      <c r="C40" s="20" t="s">
        <v>38</v>
      </c>
      <c r="D40" s="46">
        <v>18252</v>
      </c>
      <c r="E40" s="46">
        <v>0</v>
      </c>
      <c r="F40" s="46">
        <v>12000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30252</v>
      </c>
      <c r="O40" s="47">
        <f t="shared" si="2"/>
        <v>4.6800742574257423</v>
      </c>
      <c r="P40" s="9"/>
    </row>
    <row r="41" spans="1:119" ht="15.75">
      <c r="A41" s="29" t="s">
        <v>30</v>
      </c>
      <c r="B41" s="30"/>
      <c r="C41" s="31"/>
      <c r="D41" s="32">
        <f t="shared" ref="D41:M41" si="10">SUM(D42:D42)</f>
        <v>21999</v>
      </c>
      <c r="E41" s="32">
        <f t="shared" si="10"/>
        <v>0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0</v>
      </c>
      <c r="J41" s="32">
        <f t="shared" si="10"/>
        <v>0</v>
      </c>
      <c r="K41" s="32">
        <f t="shared" si="10"/>
        <v>0</v>
      </c>
      <c r="L41" s="32">
        <f t="shared" si="10"/>
        <v>0</v>
      </c>
      <c r="M41" s="32">
        <f t="shared" si="10"/>
        <v>0</v>
      </c>
      <c r="N41" s="32">
        <f t="shared" si="8"/>
        <v>21999</v>
      </c>
      <c r="O41" s="45">
        <f t="shared" si="2"/>
        <v>3.4033106435643563</v>
      </c>
      <c r="P41" s="9"/>
    </row>
    <row r="42" spans="1:119" ht="15.75" thickBot="1">
      <c r="A42" s="12"/>
      <c r="B42" s="25">
        <v>383</v>
      </c>
      <c r="C42" s="20" t="s">
        <v>39</v>
      </c>
      <c r="D42" s="46">
        <v>21999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21999</v>
      </c>
      <c r="O42" s="47">
        <f t="shared" si="2"/>
        <v>3.4033106435643563</v>
      </c>
      <c r="P42" s="9"/>
    </row>
    <row r="43" spans="1:119" ht="16.5" thickBot="1">
      <c r="A43" s="14" t="s">
        <v>33</v>
      </c>
      <c r="B43" s="23"/>
      <c r="C43" s="22"/>
      <c r="D43" s="15">
        <f t="shared" ref="D43:M43" si="11">SUM(D5,D10,D18,D26,D33,D36,D41)</f>
        <v>5245204</v>
      </c>
      <c r="E43" s="15">
        <f t="shared" si="11"/>
        <v>9642733</v>
      </c>
      <c r="F43" s="15">
        <f t="shared" si="11"/>
        <v>941113</v>
      </c>
      <c r="G43" s="15">
        <f t="shared" si="11"/>
        <v>0</v>
      </c>
      <c r="H43" s="15">
        <f t="shared" si="11"/>
        <v>0</v>
      </c>
      <c r="I43" s="15">
        <f t="shared" si="11"/>
        <v>0</v>
      </c>
      <c r="J43" s="15">
        <f t="shared" si="11"/>
        <v>0</v>
      </c>
      <c r="K43" s="15">
        <f t="shared" si="11"/>
        <v>0</v>
      </c>
      <c r="L43" s="15">
        <f t="shared" si="11"/>
        <v>0</v>
      </c>
      <c r="M43" s="15">
        <f t="shared" si="11"/>
        <v>0</v>
      </c>
      <c r="N43" s="15">
        <f t="shared" si="8"/>
        <v>15829050</v>
      </c>
      <c r="O43" s="38">
        <f t="shared" si="2"/>
        <v>2448.8010519801978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40"/>
      <c r="B45" s="41"/>
      <c r="C45" s="41"/>
      <c r="D45" s="42"/>
      <c r="E45" s="42"/>
      <c r="F45" s="42"/>
      <c r="G45" s="42"/>
      <c r="H45" s="42"/>
      <c r="I45" s="42"/>
      <c r="J45" s="42"/>
      <c r="K45" s="42"/>
      <c r="L45" s="118" t="s">
        <v>94</v>
      </c>
      <c r="M45" s="118"/>
      <c r="N45" s="118"/>
      <c r="O45" s="43">
        <v>6464</v>
      </c>
    </row>
    <row r="46" spans="1:119">
      <c r="A46" s="119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7"/>
    </row>
    <row r="47" spans="1:119" ht="15.75" customHeight="1" thickBot="1">
      <c r="A47" s="120" t="s">
        <v>53</v>
      </c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100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2024-10-16T21:07:32Z</cp:lastPrinted>
  <dcterms:created xsi:type="dcterms:W3CDTF">2000-08-31T21:26:31Z</dcterms:created>
  <dcterms:modified xsi:type="dcterms:W3CDTF">2024-10-16T21:07:39Z</dcterms:modified>
</cp:coreProperties>
</file>